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defaultThemeVersion="124226"/>
  <xr:revisionPtr revIDLastSave="0" documentId="13_ncr:1_{1B545E97-70DB-404C-8620-5AFAA8788741}" xr6:coauthVersionLast="47" xr6:coauthVersionMax="47" xr10:uidLastSave="{00000000-0000-0000-0000-000000000000}"/>
  <bookViews>
    <workbookView xWindow="-108" yWindow="-108" windowWidth="23256" windowHeight="12576" xr2:uid="{00000000-000D-0000-FFFF-FFFF00000000}"/>
  </bookViews>
  <sheets>
    <sheet name="dashboard" sheetId="14" r:id="rId1"/>
    <sheet name="Data" sheetId="1" r:id="rId2"/>
    <sheet name="Support Sheet" sheetId="13" r:id="rId3"/>
  </sheets>
  <definedNames>
    <definedName name="_xlnm._FilterDatabase" localSheetId="1" hidden="1">Data!#REF!</definedName>
    <definedName name="_xlcn.WorksheetConnection_project_10__MdHaroon.xlsxSalesData1" hidden="1">SalesData[]</definedName>
    <definedName name="CLOS">SalesData[[#Headers],[Close Date/Expected Close Date]]</definedName>
    <definedName name="closed_DATE">SalesData[[#Headers],[Close Date/Expected Close Date]]</definedName>
    <definedName name="END_DATE">Data!$J:$J</definedName>
    <definedName name="SALES_STAGE">Data!$E:$E</definedName>
    <definedName name="Slicer_Country">#N/A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alesData" name="SalesData" connection="WorksheetConnection_project_10__Md Haroon.xlsx!Sales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7" i="14" l="1"/>
  <c r="C13" i="13"/>
  <c r="M16" i="13"/>
  <c r="BA21" i="13" a="1"/>
  <c r="BA21" i="13" s="1"/>
  <c r="BA20" i="13" a="1"/>
  <c r="BA20" i="13" s="1"/>
  <c r="C14" i="13"/>
  <c r="C17" i="14"/>
  <c r="D17" i="14"/>
  <c r="E17" i="14"/>
  <c r="B18" i="14"/>
  <c r="C18" i="14"/>
  <c r="D18" i="14"/>
  <c r="E18" i="14"/>
  <c r="B19" i="14"/>
  <c r="C19" i="14"/>
  <c r="D19" i="14"/>
  <c r="E19" i="14"/>
  <c r="B20" i="14"/>
  <c r="C20" i="14"/>
  <c r="D20" i="14"/>
  <c r="E20" i="14"/>
  <c r="B21" i="14"/>
  <c r="C21" i="14"/>
  <c r="D21" i="14"/>
  <c r="E21" i="14"/>
  <c r="B22" i="14"/>
  <c r="C22" i="14"/>
  <c r="D22" i="14"/>
  <c r="E22" i="14"/>
  <c r="B23" i="14"/>
  <c r="C23" i="14"/>
  <c r="D23" i="14"/>
  <c r="E23" i="14"/>
  <c r="B24" i="14"/>
  <c r="C24" i="14"/>
  <c r="D24" i="14"/>
  <c r="E24" i="14"/>
  <c r="B25" i="14"/>
  <c r="C25" i="14"/>
  <c r="D25" i="14"/>
  <c r="E25" i="14"/>
  <c r="B26" i="14"/>
  <c r="C26" i="14"/>
  <c r="D26" i="14"/>
  <c r="E26" i="14"/>
  <c r="A18" i="14"/>
  <c r="A19" i="14"/>
  <c r="A20" i="14"/>
  <c r="A21" i="14"/>
  <c r="A22" i="14"/>
  <c r="A23" i="14"/>
  <c r="A24" i="14"/>
  <c r="A25" i="14"/>
  <c r="A26" i="14"/>
  <c r="A17" i="14"/>
  <c r="BZ6" i="13" a="1"/>
  <c r="BZ6" i="13" s="1"/>
  <c r="BZ7" i="13" a="1"/>
  <c r="BZ7" i="13"/>
  <c r="BZ8" i="13" a="1"/>
  <c r="BZ8" i="13" s="1"/>
  <c r="BZ9" i="13" a="1"/>
  <c r="BZ9" i="13" s="1"/>
  <c r="BZ10" i="13" a="1"/>
  <c r="BZ10" i="13"/>
  <c r="BZ11" i="13" a="1"/>
  <c r="BZ11" i="13"/>
  <c r="BZ12" i="13" a="1"/>
  <c r="BZ12" i="13" s="1"/>
  <c r="BZ13" i="13" a="1"/>
  <c r="BZ13" i="13"/>
  <c r="BZ14" i="13" a="1"/>
  <c r="BZ14" i="13" s="1"/>
  <c r="BY6" i="13" a="1"/>
  <c r="BY6" i="13" s="1"/>
  <c r="BY7" i="13" a="1"/>
  <c r="BY7" i="13"/>
  <c r="BY8" i="13" a="1"/>
  <c r="BY8" i="13" s="1"/>
  <c r="BY9" i="13" a="1"/>
  <c r="BY9" i="13" s="1"/>
  <c r="BY10" i="13" a="1"/>
  <c r="BY10" i="13"/>
  <c r="BY11" i="13" a="1"/>
  <c r="BY11" i="13"/>
  <c r="BY12" i="13" a="1"/>
  <c r="BY12" i="13" s="1"/>
  <c r="BY13" i="13" a="1"/>
  <c r="BY13" i="13"/>
  <c r="BY14" i="13" a="1"/>
  <c r="BY14" i="13" s="1"/>
  <c r="BZ5" i="13" a="1"/>
  <c r="BZ5" i="13" s="1"/>
  <c r="BY5" i="13" a="1"/>
  <c r="BY5" i="13" s="1"/>
  <c r="BX6" i="13" a="1"/>
  <c r="BX6" i="13" s="1"/>
  <c r="BX7" i="13" a="1"/>
  <c r="BX7" i="13" s="1"/>
  <c r="BX8" i="13" a="1"/>
  <c r="BX8" i="13" s="1"/>
  <c r="BX9" i="13" a="1"/>
  <c r="BX9" i="13" s="1"/>
  <c r="BX10" i="13" a="1"/>
  <c r="BX10" i="13" s="1"/>
  <c r="BX11" i="13" a="1"/>
  <c r="BX11" i="13"/>
  <c r="BX12" i="13" a="1"/>
  <c r="BX12" i="13" s="1"/>
  <c r="BX13" i="13" a="1"/>
  <c r="BX13" i="13" s="1"/>
  <c r="BX14" i="13" a="1"/>
  <c r="BX14" i="13" s="1"/>
  <c r="BX5" i="13" a="1"/>
  <c r="BX5" i="13" s="1"/>
  <c r="BW6" i="13" a="1"/>
  <c r="BW6" i="13" s="1"/>
  <c r="BW7" i="13" a="1"/>
  <c r="BW7" i="13" s="1"/>
  <c r="BW8" i="13" a="1"/>
  <c r="BW8" i="13" s="1"/>
  <c r="BW9" i="13" a="1"/>
  <c r="BW9" i="13" s="1"/>
  <c r="BW10" i="13" a="1"/>
  <c r="BW10" i="13" s="1"/>
  <c r="BW11" i="13" a="1"/>
  <c r="BW11" i="13"/>
  <c r="BW12" i="13" a="1"/>
  <c r="BW12" i="13" s="1"/>
  <c r="BW13" i="13" a="1"/>
  <c r="BW13" i="13" s="1"/>
  <c r="BW14" i="13" a="1"/>
  <c r="BW14" i="13" s="1"/>
  <c r="BW5" i="13" a="1"/>
  <c r="BW5" i="13" s="1"/>
  <c r="BV6" i="13" a="1"/>
  <c r="BV6" i="13"/>
  <c r="BV7" i="13" a="1"/>
  <c r="BV7" i="13"/>
  <c r="BV8" i="13" a="1"/>
  <c r="BV8" i="13" s="1"/>
  <c r="BV9" i="13" a="1"/>
  <c r="BV9" i="13" s="1"/>
  <c r="BV10" i="13" a="1"/>
  <c r="BV10" i="13" s="1"/>
  <c r="BV11" i="13" a="1"/>
  <c r="BV11" i="13"/>
  <c r="BV12" i="13" a="1"/>
  <c r="BV12" i="13"/>
  <c r="BV13" i="13" a="1"/>
  <c r="BV13" i="13"/>
  <c r="BV14" i="13" a="1"/>
  <c r="BV14" i="13" s="1"/>
  <c r="BV5" i="13" a="1"/>
  <c r="BV5" i="13" s="1"/>
  <c r="BT4" i="13"/>
  <c r="BT5" i="13"/>
  <c r="BT6" i="13"/>
  <c r="BT7" i="13"/>
  <c r="BT8" i="13"/>
  <c r="BT9" i="13"/>
  <c r="BT10" i="13"/>
  <c r="BT11" i="13"/>
  <c r="BT12" i="13"/>
  <c r="BT13" i="13"/>
  <c r="BT14" i="13"/>
  <c r="BT15" i="13"/>
  <c r="BT16" i="13"/>
  <c r="BT17" i="13"/>
  <c r="BT18" i="13"/>
  <c r="BT19" i="13"/>
  <c r="BT20" i="13"/>
  <c r="BT21" i="13"/>
  <c r="BT22" i="13"/>
  <c r="BT23" i="13"/>
  <c r="BT24" i="13"/>
  <c r="BT25" i="13"/>
  <c r="BT26" i="13"/>
  <c r="BT27" i="13"/>
  <c r="BT28" i="13"/>
  <c r="BT29" i="13"/>
  <c r="BT30" i="13"/>
  <c r="BT31" i="13"/>
  <c r="BT32" i="13"/>
  <c r="BT33" i="13"/>
  <c r="BT34" i="13"/>
  <c r="BT35" i="13"/>
  <c r="BT36" i="13"/>
  <c r="BT37" i="13"/>
  <c r="BT38" i="13"/>
  <c r="BT39" i="13"/>
  <c r="BT40" i="13"/>
  <c r="BT41" i="13"/>
  <c r="BT42" i="13"/>
  <c r="BT43" i="13"/>
  <c r="BT44" i="13"/>
  <c r="BT45" i="13"/>
  <c r="BT46" i="13"/>
  <c r="BT47" i="13"/>
  <c r="BT48" i="13"/>
  <c r="BT49" i="13"/>
  <c r="BT50" i="13"/>
  <c r="BT51" i="13"/>
  <c r="BT52" i="13"/>
  <c r="BT53" i="13"/>
  <c r="BT54" i="13"/>
  <c r="BT55" i="13"/>
  <c r="BT56" i="13"/>
  <c r="BT57" i="13"/>
  <c r="BT58" i="13"/>
  <c r="BT59" i="13"/>
  <c r="BT60" i="13"/>
  <c r="BT61" i="13"/>
  <c r="BT62" i="13"/>
  <c r="BT63" i="13"/>
  <c r="BT64" i="13"/>
  <c r="BT65" i="13"/>
  <c r="BT66" i="13"/>
  <c r="BT67" i="13"/>
  <c r="BT68" i="13"/>
  <c r="BT69" i="13"/>
  <c r="BT70" i="13"/>
  <c r="BT71" i="13"/>
  <c r="BT72" i="13"/>
  <c r="BT73" i="13"/>
  <c r="BT74" i="13"/>
  <c r="BT75" i="13"/>
  <c r="BT76" i="13"/>
  <c r="BT77" i="13"/>
  <c r="BT78" i="13"/>
  <c r="BT79" i="13"/>
  <c r="BT80" i="13"/>
  <c r="BT81" i="13"/>
  <c r="BT82" i="13"/>
  <c r="BT83" i="13"/>
  <c r="BT84" i="13"/>
  <c r="BT85" i="13"/>
  <c r="BT86" i="13"/>
  <c r="BT87" i="13"/>
  <c r="BT88" i="13"/>
  <c r="BT89" i="13"/>
  <c r="BT90" i="13"/>
  <c r="BT91" i="13"/>
  <c r="BT92" i="13"/>
  <c r="BT93" i="13"/>
  <c r="BT94" i="13"/>
  <c r="BT95" i="13"/>
  <c r="BT96" i="13"/>
  <c r="BT97" i="13"/>
  <c r="BT98" i="13"/>
  <c r="BT99" i="13"/>
  <c r="BT100" i="13"/>
  <c r="BT101" i="13"/>
  <c r="BT102" i="13"/>
  <c r="BT103" i="13"/>
  <c r="BT104" i="13"/>
  <c r="BT105" i="13"/>
  <c r="BT106" i="13"/>
  <c r="BT107" i="13"/>
  <c r="BT108" i="13"/>
  <c r="BT109" i="13"/>
  <c r="BT110" i="13"/>
  <c r="BT111" i="13"/>
  <c r="BT112" i="13"/>
  <c r="BT113" i="13"/>
  <c r="BT114" i="13"/>
  <c r="BT115" i="13"/>
  <c r="BT116" i="13"/>
  <c r="BT117" i="13"/>
  <c r="BT118" i="13"/>
  <c r="BT119" i="13"/>
  <c r="BT120" i="13"/>
  <c r="BT121" i="13"/>
  <c r="BT122" i="13"/>
  <c r="BT123" i="13"/>
  <c r="BT124" i="13"/>
  <c r="BT125" i="13"/>
  <c r="BT126" i="13"/>
  <c r="BT127" i="13"/>
  <c r="BT128" i="13"/>
  <c r="BT129" i="13"/>
  <c r="BT130" i="13"/>
  <c r="BT131" i="13"/>
  <c r="BT132" i="13"/>
  <c r="BT133" i="13"/>
  <c r="BT134" i="13"/>
  <c r="BT135" i="13"/>
  <c r="BT136" i="13"/>
  <c r="BT137" i="13"/>
  <c r="BT138" i="13"/>
  <c r="BT139" i="13"/>
  <c r="BT140" i="13"/>
  <c r="BT141" i="13"/>
  <c r="BT142" i="13"/>
  <c r="BT143" i="13"/>
  <c r="BT144" i="13"/>
  <c r="BT145" i="13"/>
  <c r="BT146" i="13"/>
  <c r="BT147" i="13"/>
  <c r="BT148" i="13"/>
  <c r="BT149" i="13"/>
  <c r="BT150" i="13"/>
  <c r="BT151" i="13"/>
  <c r="BT152" i="13"/>
  <c r="BT153" i="13"/>
  <c r="BT154" i="13"/>
  <c r="BT155" i="13"/>
  <c r="BT156" i="13"/>
  <c r="BT157" i="13"/>
  <c r="BT158" i="13"/>
  <c r="BT159" i="13"/>
  <c r="BT160" i="13"/>
  <c r="BT161" i="13"/>
  <c r="BT162" i="13"/>
  <c r="BT163" i="13"/>
  <c r="BT164" i="13"/>
  <c r="BT165" i="13"/>
  <c r="BT166" i="13"/>
  <c r="BT167" i="13"/>
  <c r="BT168" i="13"/>
  <c r="BT169" i="13"/>
  <c r="BT170" i="13"/>
  <c r="BT171" i="13"/>
  <c r="BT172" i="13"/>
  <c r="BT173" i="13"/>
  <c r="BT174" i="13"/>
  <c r="BT175" i="13"/>
  <c r="BT176" i="13"/>
  <c r="BT177" i="13"/>
  <c r="BT178" i="13"/>
  <c r="BT179" i="13"/>
  <c r="BT180" i="13"/>
  <c r="BT181" i="13"/>
  <c r="BT182" i="13"/>
  <c r="BT183" i="13"/>
  <c r="BT184" i="13"/>
  <c r="BT185" i="13"/>
  <c r="BT186" i="13"/>
  <c r="BT187" i="13"/>
  <c r="BT188" i="13"/>
  <c r="BT189" i="13"/>
  <c r="BT190" i="13"/>
  <c r="BT191" i="13"/>
  <c r="BT192" i="13"/>
  <c r="BT193" i="13"/>
  <c r="BT194" i="13"/>
  <c r="BT195" i="13"/>
  <c r="BT196" i="13"/>
  <c r="BT197" i="13"/>
  <c r="BT198" i="13"/>
  <c r="BT199" i="13"/>
  <c r="BT200" i="13"/>
  <c r="BT201" i="13"/>
  <c r="BT202" i="13"/>
  <c r="BT203" i="13"/>
  <c r="BT204" i="13"/>
  <c r="BT205" i="13"/>
  <c r="BT206" i="13"/>
  <c r="BT207" i="13"/>
  <c r="BT208" i="13"/>
  <c r="BT209" i="13"/>
  <c r="BT210" i="13"/>
  <c r="BT211" i="13"/>
  <c r="BT212" i="13"/>
  <c r="BT213" i="13"/>
  <c r="BT214" i="13"/>
  <c r="BT215" i="13"/>
  <c r="BT216" i="13"/>
  <c r="BT217" i="13"/>
  <c r="BT218" i="13"/>
  <c r="BT219" i="13"/>
  <c r="BT220" i="13"/>
  <c r="BT221" i="13"/>
  <c r="BT222" i="13"/>
  <c r="BT223" i="13"/>
  <c r="BT224" i="13"/>
  <c r="BT225" i="13"/>
  <c r="BT226" i="13"/>
  <c r="BT227" i="13"/>
  <c r="BT228" i="13"/>
  <c r="BT229" i="13"/>
  <c r="BT230" i="13"/>
  <c r="BT231" i="13"/>
  <c r="BT232" i="13"/>
  <c r="BT233" i="13"/>
  <c r="BT234" i="13"/>
  <c r="BT235" i="13"/>
  <c r="BT236" i="13"/>
  <c r="BT237" i="13"/>
  <c r="BT238" i="13"/>
  <c r="BT239" i="13"/>
  <c r="BT240" i="13"/>
  <c r="BT241" i="13"/>
  <c r="BT242" i="13"/>
  <c r="BT243" i="13"/>
  <c r="BT244" i="13"/>
  <c r="BT245" i="13"/>
  <c r="BT246" i="13"/>
  <c r="BT247" i="13"/>
  <c r="BT248" i="13"/>
  <c r="BT249" i="13"/>
  <c r="BT250" i="13"/>
  <c r="BT251" i="13"/>
  <c r="BT252" i="13"/>
  <c r="BT253" i="13"/>
  <c r="BT254" i="13"/>
  <c r="BT255" i="13"/>
  <c r="BT256" i="13"/>
  <c r="BT257" i="13"/>
  <c r="BT258" i="13"/>
  <c r="BT259" i="13"/>
  <c r="BT260" i="13"/>
  <c r="BT261" i="13"/>
  <c r="BT262" i="13"/>
  <c r="BT263" i="13"/>
  <c r="BT264" i="13"/>
  <c r="BT265" i="13"/>
  <c r="BT266" i="13"/>
  <c r="BT267" i="13"/>
  <c r="BT268" i="13"/>
  <c r="BT269" i="13"/>
  <c r="BT270" i="13"/>
  <c r="BT271" i="13"/>
  <c r="BT272" i="13"/>
  <c r="BT273" i="13"/>
  <c r="BT274" i="13"/>
  <c r="BT275" i="13"/>
  <c r="BT276" i="13"/>
  <c r="BT277" i="13"/>
  <c r="BT278" i="13"/>
  <c r="BT279" i="13"/>
  <c r="BT280" i="13"/>
  <c r="BT281" i="13"/>
  <c r="BT282" i="13"/>
  <c r="BT283" i="13"/>
  <c r="BT284" i="13"/>
  <c r="BT285" i="13"/>
  <c r="BT286" i="13"/>
  <c r="BT287" i="13"/>
  <c r="BT288" i="13"/>
  <c r="BT289" i="13"/>
  <c r="BT290" i="13"/>
  <c r="BT291" i="13"/>
  <c r="BT292" i="13"/>
  <c r="BT293" i="13"/>
  <c r="BT294" i="13"/>
  <c r="BT295" i="13"/>
  <c r="BT296" i="13"/>
  <c r="BT297" i="13"/>
  <c r="BT298" i="13"/>
  <c r="BT299" i="13"/>
  <c r="BT300" i="13"/>
  <c r="BT301" i="13"/>
  <c r="BT302" i="13"/>
  <c r="BT303" i="13"/>
  <c r="BT304" i="13"/>
  <c r="BT305" i="13"/>
  <c r="BT306" i="13"/>
  <c r="BT307" i="13"/>
  <c r="BT308" i="13"/>
  <c r="BT309" i="13"/>
  <c r="BT310" i="13"/>
  <c r="BT311" i="13"/>
  <c r="BT312" i="13"/>
  <c r="BT313" i="13"/>
  <c r="BT314" i="13"/>
  <c r="BT315" i="13"/>
  <c r="BT316" i="13"/>
  <c r="BT317" i="13"/>
  <c r="BT318" i="13"/>
  <c r="BT319" i="13"/>
  <c r="BT320" i="13"/>
  <c r="BT321" i="13"/>
  <c r="BT322" i="13"/>
  <c r="BT323" i="13"/>
  <c r="BT324" i="13"/>
  <c r="BT325" i="13"/>
  <c r="BT326" i="13"/>
  <c r="BT327" i="13"/>
  <c r="BT328" i="13"/>
  <c r="BT329" i="13"/>
  <c r="BT330" i="13"/>
  <c r="BT331" i="13"/>
  <c r="BT332" i="13"/>
  <c r="BT333" i="13"/>
  <c r="BT334" i="13"/>
  <c r="BT335" i="13"/>
  <c r="BT336" i="13"/>
  <c r="BT337" i="13"/>
  <c r="BT338" i="13"/>
  <c r="BT339" i="13"/>
  <c r="BT340" i="13"/>
  <c r="BT341" i="13"/>
  <c r="BT342" i="13"/>
  <c r="BT343" i="13"/>
  <c r="BT344" i="13"/>
  <c r="BT345" i="13"/>
  <c r="BT346" i="13"/>
  <c r="BT347" i="13"/>
  <c r="BT348" i="13"/>
  <c r="BT349" i="13"/>
  <c r="BT350" i="13"/>
  <c r="BT351" i="13"/>
  <c r="BT352" i="13"/>
  <c r="BT353" i="13"/>
  <c r="BT354" i="13"/>
  <c r="BT355" i="13"/>
  <c r="BT356" i="13"/>
  <c r="BT357" i="13"/>
  <c r="BT358" i="13"/>
  <c r="BT359" i="13"/>
  <c r="BT360" i="13"/>
  <c r="BT361" i="13"/>
  <c r="BT362" i="13"/>
  <c r="BT363" i="13"/>
  <c r="BT364" i="13"/>
  <c r="BT365" i="13"/>
  <c r="BT366" i="13"/>
  <c r="BT367" i="13"/>
  <c r="BT368" i="13"/>
  <c r="BT369" i="13"/>
  <c r="BT370" i="13"/>
  <c r="BT371" i="13"/>
  <c r="BT372" i="13"/>
  <c r="BT373" i="13"/>
  <c r="BT374" i="13"/>
  <c r="BT375" i="13"/>
  <c r="BT376" i="13"/>
  <c r="BT377" i="13"/>
  <c r="BT378" i="13"/>
  <c r="BT379" i="13"/>
  <c r="BT380" i="13"/>
  <c r="BT381" i="13"/>
  <c r="BT382" i="13"/>
  <c r="BT383" i="13"/>
  <c r="BT384" i="13"/>
  <c r="BT385" i="13"/>
  <c r="BT386" i="13"/>
  <c r="BT387" i="13"/>
  <c r="BT388" i="13"/>
  <c r="BT389" i="13"/>
  <c r="BT390" i="13"/>
  <c r="BT391" i="13"/>
  <c r="BT392" i="13"/>
  <c r="BT393" i="13"/>
  <c r="BT394" i="13"/>
  <c r="BT395" i="13"/>
  <c r="BT396" i="13"/>
  <c r="BT397" i="13"/>
  <c r="BT398" i="13"/>
  <c r="BT399" i="13"/>
  <c r="BT400" i="13"/>
  <c r="BT401" i="13"/>
  <c r="BT402" i="13"/>
  <c r="BT403" i="13"/>
  <c r="BT404" i="13"/>
  <c r="BT405" i="13"/>
  <c r="BT406" i="13"/>
  <c r="BT407" i="13"/>
  <c r="BT408" i="13"/>
  <c r="BT409" i="13"/>
  <c r="BT410" i="13"/>
  <c r="BT411" i="13"/>
  <c r="BT412" i="13"/>
  <c r="BT413" i="13"/>
  <c r="BT414" i="13"/>
  <c r="BT415" i="13"/>
  <c r="BT416" i="13"/>
  <c r="BT417" i="13"/>
  <c r="BT418" i="13"/>
  <c r="BT419" i="13"/>
  <c r="BT420" i="13"/>
  <c r="BT421" i="13"/>
  <c r="BT422" i="13"/>
  <c r="BT423" i="13"/>
  <c r="BT424" i="13"/>
  <c r="BT425" i="13"/>
  <c r="BT426" i="13"/>
  <c r="BT427" i="13"/>
  <c r="BT428" i="13"/>
  <c r="BT429" i="13"/>
  <c r="BT430" i="13"/>
  <c r="BT431" i="13"/>
  <c r="BT432" i="13"/>
  <c r="BT433" i="13"/>
  <c r="BT434" i="13"/>
  <c r="BT435" i="13"/>
  <c r="BT436" i="13"/>
  <c r="BT437" i="13"/>
  <c r="BT438" i="13"/>
  <c r="BT439" i="13"/>
  <c r="BT440" i="13"/>
  <c r="BT441" i="13"/>
  <c r="BT442" i="13"/>
  <c r="BT443" i="13"/>
  <c r="BT444" i="13"/>
  <c r="BT445" i="13"/>
  <c r="BT446" i="13"/>
  <c r="BT447" i="13"/>
  <c r="BT448" i="13"/>
  <c r="BT449" i="13"/>
  <c r="BT450" i="13"/>
  <c r="BT451" i="13"/>
  <c r="BT452" i="13"/>
  <c r="BT453" i="13"/>
  <c r="BT454" i="13"/>
  <c r="BT455" i="13"/>
  <c r="BT456" i="13"/>
  <c r="BT457" i="13"/>
  <c r="BT458" i="13"/>
  <c r="BT459" i="13"/>
  <c r="BT460" i="13"/>
  <c r="BT461" i="13"/>
  <c r="BT462" i="13"/>
  <c r="BT463" i="13"/>
  <c r="BT464" i="13"/>
  <c r="BT465" i="13"/>
  <c r="BT466" i="13"/>
  <c r="BT467" i="13"/>
  <c r="BT468" i="13"/>
  <c r="BT469" i="13"/>
  <c r="BT470" i="13"/>
  <c r="BT471" i="13"/>
  <c r="BT472" i="13"/>
  <c r="BT473" i="13"/>
  <c r="BT474" i="13"/>
  <c r="BT475" i="13"/>
  <c r="BT476" i="13"/>
  <c r="BT477" i="13"/>
  <c r="BT478" i="13"/>
  <c r="BT479" i="13"/>
  <c r="BT480" i="13"/>
  <c r="BT481" i="13"/>
  <c r="BT482" i="13"/>
  <c r="BT483" i="13"/>
  <c r="BT484" i="13"/>
  <c r="BT485" i="13"/>
  <c r="BT486" i="13"/>
  <c r="BT487" i="13"/>
  <c r="BT488" i="13"/>
  <c r="BT489" i="13"/>
  <c r="BT490" i="13"/>
  <c r="BT491" i="13"/>
  <c r="BT492" i="13"/>
  <c r="BT493" i="13"/>
  <c r="BT494" i="13"/>
  <c r="BT495" i="13"/>
  <c r="BT496" i="13"/>
  <c r="BT497" i="13"/>
  <c r="BT498" i="13"/>
  <c r="BT499" i="13"/>
  <c r="BT500" i="13"/>
  <c r="BT501" i="13"/>
  <c r="BT502" i="13"/>
  <c r="BT503" i="13"/>
  <c r="BT504" i="13"/>
  <c r="BT505" i="13"/>
  <c r="BT506" i="13"/>
  <c r="BT507" i="13"/>
  <c r="BT508" i="13"/>
  <c r="BT509" i="13"/>
  <c r="BT510" i="13"/>
  <c r="BT511" i="13"/>
  <c r="BT512" i="13"/>
  <c r="BT513" i="13"/>
  <c r="BT514" i="13"/>
  <c r="BT515" i="13"/>
  <c r="BT516" i="13"/>
  <c r="BT517" i="13"/>
  <c r="BT518" i="13"/>
  <c r="BT519" i="13"/>
  <c r="BT520" i="13"/>
  <c r="BT521" i="13"/>
  <c r="BT522" i="13"/>
  <c r="BT523" i="13"/>
  <c r="BT524" i="13"/>
  <c r="BT525" i="13"/>
  <c r="BT526" i="13"/>
  <c r="BT527" i="13"/>
  <c r="BT528" i="13"/>
  <c r="BT529" i="13"/>
  <c r="BT530" i="13"/>
  <c r="BT531" i="13"/>
  <c r="BT532" i="13"/>
  <c r="BT533" i="13"/>
  <c r="BT534" i="13"/>
  <c r="BT535" i="13"/>
  <c r="BT536" i="13"/>
  <c r="BT537" i="13"/>
  <c r="BT538" i="13"/>
  <c r="BT539" i="13"/>
  <c r="BT540" i="13"/>
  <c r="BT541" i="13"/>
  <c r="BT542" i="13"/>
  <c r="BT543" i="13"/>
  <c r="BT544" i="13"/>
  <c r="BT545" i="13"/>
  <c r="BT546" i="13"/>
  <c r="BT547" i="13"/>
  <c r="BT548" i="13"/>
  <c r="BT549" i="13"/>
  <c r="BT550" i="13"/>
  <c r="BT551" i="13"/>
  <c r="BT552" i="13"/>
  <c r="BT553" i="13"/>
  <c r="BT554" i="13"/>
  <c r="BT555" i="13"/>
  <c r="BT556" i="13"/>
  <c r="BT557" i="13"/>
  <c r="BT558" i="13"/>
  <c r="BT559" i="13"/>
  <c r="BT560" i="13"/>
  <c r="BT561" i="13"/>
  <c r="BT562" i="13"/>
  <c r="BT563" i="13"/>
  <c r="BT564" i="13"/>
  <c r="BT565" i="13"/>
  <c r="BT566" i="13"/>
  <c r="BT567" i="13"/>
  <c r="BT568" i="13"/>
  <c r="BT569" i="13"/>
  <c r="BT570" i="13"/>
  <c r="BT571" i="13"/>
  <c r="BT572" i="13"/>
  <c r="BT573" i="13"/>
  <c r="BT574" i="13"/>
  <c r="BT575" i="13"/>
  <c r="BT576" i="13"/>
  <c r="BT577" i="13"/>
  <c r="BT578" i="13"/>
  <c r="BT579" i="13"/>
  <c r="BT580" i="13"/>
  <c r="BT581" i="13"/>
  <c r="BT582" i="13"/>
  <c r="BT583" i="13"/>
  <c r="BT584" i="13"/>
  <c r="BT585" i="13"/>
  <c r="BT586" i="13"/>
  <c r="BT587" i="13"/>
  <c r="BT588" i="13"/>
  <c r="BT589" i="13"/>
  <c r="BT590" i="13"/>
  <c r="BT591" i="13"/>
  <c r="BT592" i="13"/>
  <c r="BT593" i="13"/>
  <c r="BT594" i="13"/>
  <c r="BT595" i="13"/>
  <c r="BT596" i="13"/>
  <c r="BT597" i="13"/>
  <c r="BT598" i="13"/>
  <c r="BT599" i="13"/>
  <c r="BT600" i="13"/>
  <c r="BT601" i="13"/>
  <c r="BT602" i="13"/>
  <c r="BT603" i="13"/>
  <c r="BT604" i="13"/>
  <c r="BT605" i="13"/>
  <c r="BT606" i="13"/>
  <c r="BT607" i="13"/>
  <c r="BT608" i="13"/>
  <c r="BT609" i="13"/>
  <c r="BT610" i="13"/>
  <c r="BT611" i="13"/>
  <c r="BT612" i="13"/>
  <c r="BT613" i="13"/>
  <c r="BT614" i="13"/>
  <c r="BT615" i="13"/>
  <c r="BT616" i="13"/>
  <c r="BT617" i="13"/>
  <c r="BT618" i="13"/>
  <c r="BT619" i="13"/>
  <c r="BT620" i="13"/>
  <c r="BT621" i="13"/>
  <c r="BT622" i="13"/>
  <c r="BT623" i="13"/>
  <c r="BT624" i="13"/>
  <c r="BT625" i="13"/>
  <c r="BT626" i="13"/>
  <c r="BT627" i="13"/>
  <c r="BT628" i="13"/>
  <c r="BT629" i="13"/>
  <c r="BT630" i="13"/>
  <c r="BT631" i="13"/>
  <c r="BT632" i="13"/>
  <c r="BT633" i="13"/>
  <c r="BT634" i="13"/>
  <c r="BT635" i="13"/>
  <c r="BT636" i="13"/>
  <c r="BT637" i="13"/>
  <c r="BT638" i="13"/>
  <c r="BT639" i="13"/>
  <c r="BT640" i="13"/>
  <c r="BT641" i="13"/>
  <c r="BT642" i="13"/>
  <c r="BT643" i="13"/>
  <c r="BT644" i="13"/>
  <c r="BT645" i="13"/>
  <c r="BT646" i="13"/>
  <c r="BT647" i="13"/>
  <c r="BT648" i="13"/>
  <c r="BT649" i="13"/>
  <c r="BT650" i="13"/>
  <c r="BT651" i="13"/>
  <c r="BT652" i="13"/>
  <c r="BT653" i="13"/>
  <c r="BT654" i="13"/>
  <c r="BT655" i="13"/>
  <c r="BT656" i="13"/>
  <c r="BT657" i="13"/>
  <c r="BT658" i="13"/>
  <c r="BT659" i="13"/>
  <c r="BT660" i="13"/>
  <c r="BT661" i="13"/>
  <c r="BT662" i="13"/>
  <c r="BT663" i="13"/>
  <c r="BT664" i="13"/>
  <c r="BT665" i="13"/>
  <c r="BT666" i="13"/>
  <c r="BT667" i="13"/>
  <c r="BT668" i="13"/>
  <c r="BT669" i="13"/>
  <c r="BT670" i="13"/>
  <c r="BT671" i="13"/>
  <c r="BT672" i="13"/>
  <c r="BT673" i="13"/>
  <c r="BT674" i="13"/>
  <c r="BT675" i="13"/>
  <c r="BT676" i="13"/>
  <c r="BT677" i="13"/>
  <c r="BT678" i="13"/>
  <c r="BT679" i="13"/>
  <c r="BT680" i="13"/>
  <c r="BT681" i="13"/>
  <c r="BT682" i="13"/>
  <c r="BT683" i="13"/>
  <c r="BT684" i="13"/>
  <c r="BT685" i="13"/>
  <c r="BT686" i="13"/>
  <c r="BT687" i="13"/>
  <c r="BT688" i="13"/>
  <c r="BT689" i="13"/>
  <c r="BT690" i="13"/>
  <c r="BT691" i="13"/>
  <c r="BT692" i="13"/>
  <c r="BT693" i="13"/>
  <c r="BT694" i="13"/>
  <c r="BT695" i="13"/>
  <c r="BT696" i="13"/>
  <c r="BT697" i="13"/>
  <c r="BT698" i="13"/>
  <c r="BT699" i="13"/>
  <c r="BT700" i="13"/>
  <c r="BT701" i="13"/>
  <c r="BT702" i="13"/>
  <c r="BT703" i="13"/>
  <c r="BT704" i="13"/>
  <c r="BT705" i="13"/>
  <c r="BT706" i="13"/>
  <c r="BT707" i="13"/>
  <c r="BT708" i="13"/>
  <c r="BT709" i="13"/>
  <c r="BT710" i="13"/>
  <c r="BT711" i="13"/>
  <c r="BT712" i="13"/>
  <c r="BT713" i="13"/>
  <c r="BT714" i="13"/>
  <c r="BT715" i="13"/>
  <c r="BT716" i="13"/>
  <c r="BT717" i="13"/>
  <c r="BT718" i="13"/>
  <c r="BT719" i="13"/>
  <c r="BT720" i="13"/>
  <c r="BT721" i="13"/>
  <c r="BT722" i="13"/>
  <c r="BT723" i="13"/>
  <c r="BT724" i="13"/>
  <c r="BT725" i="13"/>
  <c r="BT726" i="13"/>
  <c r="BT727" i="13"/>
  <c r="BT728" i="13"/>
  <c r="BT729" i="13"/>
  <c r="BT730" i="13"/>
  <c r="BT731" i="13"/>
  <c r="BT732" i="13"/>
  <c r="BT733" i="13"/>
  <c r="BT734" i="13"/>
  <c r="BT735" i="13"/>
  <c r="BT736" i="13"/>
  <c r="BT737" i="13"/>
  <c r="BT738" i="13"/>
  <c r="BT739" i="13"/>
  <c r="BT740" i="13"/>
  <c r="BT741" i="13"/>
  <c r="BT742" i="13"/>
  <c r="BT743" i="13"/>
  <c r="BT744" i="13"/>
  <c r="BT745" i="13"/>
  <c r="BT746" i="13"/>
  <c r="BT747" i="13"/>
  <c r="BT748" i="13"/>
  <c r="BT749" i="13"/>
  <c r="BT750" i="13"/>
  <c r="BT751" i="13"/>
  <c r="BT752" i="13"/>
  <c r="BT753" i="13"/>
  <c r="BT754" i="13"/>
  <c r="BT755" i="13"/>
  <c r="BT756" i="13"/>
  <c r="BT757" i="13"/>
  <c r="BT758" i="13"/>
  <c r="BT759" i="13"/>
  <c r="BT760" i="13"/>
  <c r="BT761" i="13"/>
  <c r="BT762" i="13"/>
  <c r="BT763" i="13"/>
  <c r="BT764" i="13"/>
  <c r="BT765" i="13"/>
  <c r="BT766" i="13"/>
  <c r="BT767" i="13"/>
  <c r="BT768" i="13"/>
  <c r="BT769" i="13"/>
  <c r="BT770" i="13"/>
  <c r="BT771" i="13"/>
  <c r="BT772" i="13"/>
  <c r="BT773" i="13"/>
  <c r="BT774" i="13"/>
  <c r="BT775" i="13"/>
  <c r="BT776" i="13"/>
  <c r="BT777" i="13"/>
  <c r="BT778" i="13"/>
  <c r="BT779" i="13"/>
  <c r="BT780" i="13"/>
  <c r="BT781" i="13"/>
  <c r="BT782" i="13"/>
  <c r="BT783" i="13"/>
  <c r="BT784" i="13"/>
  <c r="BT785" i="13"/>
  <c r="BT786" i="13"/>
  <c r="BT787" i="13"/>
  <c r="BT788" i="13"/>
  <c r="BT789" i="13"/>
  <c r="BT790" i="13"/>
  <c r="BT791" i="13"/>
  <c r="BT792" i="13"/>
  <c r="BT793" i="13"/>
  <c r="BT794" i="13"/>
  <c r="BT795" i="13"/>
  <c r="BT796" i="13"/>
  <c r="BT797" i="13"/>
  <c r="BT798" i="13"/>
  <c r="BT799" i="13"/>
  <c r="BT800" i="13"/>
  <c r="BT801" i="13"/>
  <c r="BT802" i="13"/>
  <c r="BT803" i="13"/>
  <c r="BT804" i="13"/>
  <c r="BT805" i="13"/>
  <c r="BT806" i="13"/>
  <c r="BT807" i="13"/>
  <c r="BT808" i="13"/>
  <c r="BT809" i="13"/>
  <c r="BT810" i="13"/>
  <c r="BT811" i="13"/>
  <c r="BT812" i="13"/>
  <c r="BT813" i="13"/>
  <c r="BT814" i="13"/>
  <c r="BT815" i="13"/>
  <c r="BT816" i="13"/>
  <c r="BT817" i="13"/>
  <c r="BT818" i="13"/>
  <c r="BT819" i="13"/>
  <c r="BT820" i="13"/>
  <c r="BT821" i="13"/>
  <c r="BT822" i="13"/>
  <c r="BT823" i="13"/>
  <c r="BT824" i="13"/>
  <c r="BT825" i="13"/>
  <c r="BT826" i="13"/>
  <c r="BT827" i="13"/>
  <c r="BT828" i="13"/>
  <c r="BT829" i="13"/>
  <c r="BT830" i="13"/>
  <c r="BT831" i="13"/>
  <c r="BT832" i="13"/>
  <c r="BT833" i="13"/>
  <c r="BT834" i="13"/>
  <c r="BT835" i="13"/>
  <c r="BT836" i="13"/>
  <c r="BT837" i="13"/>
  <c r="BT838" i="13"/>
  <c r="BT839" i="13"/>
  <c r="BT840" i="13"/>
  <c r="BT841" i="13"/>
  <c r="BT842" i="13"/>
  <c r="BT843" i="13"/>
  <c r="BT844" i="13"/>
  <c r="BT845" i="13"/>
  <c r="BT846" i="13"/>
  <c r="BT847" i="13"/>
  <c r="BT848" i="13"/>
  <c r="BT849" i="13"/>
  <c r="BT850" i="13"/>
  <c r="BT851" i="13"/>
  <c r="BT852" i="13"/>
  <c r="BT853" i="13"/>
  <c r="BT854" i="13"/>
  <c r="BT855" i="13"/>
  <c r="BT856" i="13"/>
  <c r="BT857" i="13"/>
  <c r="BT858" i="13"/>
  <c r="BT859" i="13"/>
  <c r="BT860" i="13"/>
  <c r="BT861" i="13"/>
  <c r="BT862" i="13"/>
  <c r="BT863" i="13"/>
  <c r="BT864" i="13"/>
  <c r="BT865" i="13"/>
  <c r="BT866" i="13"/>
  <c r="BT867" i="13"/>
  <c r="BT868" i="13"/>
  <c r="BT869" i="13"/>
  <c r="BT870" i="13"/>
  <c r="BT871" i="13"/>
  <c r="BT872" i="13"/>
  <c r="BT873" i="13"/>
  <c r="BT874" i="13"/>
  <c r="BT875" i="13"/>
  <c r="BT876" i="13"/>
  <c r="BT877" i="13"/>
  <c r="BT878" i="13"/>
  <c r="BT879" i="13"/>
  <c r="BT880" i="13"/>
  <c r="BT881" i="13"/>
  <c r="BT882" i="13"/>
  <c r="BT883" i="13"/>
  <c r="BT884" i="13"/>
  <c r="BT885" i="13"/>
  <c r="BT886" i="13"/>
  <c r="BT887" i="13"/>
  <c r="BT888" i="13"/>
  <c r="BT889" i="13"/>
  <c r="BT890" i="13"/>
  <c r="BT891" i="13"/>
  <c r="BT892" i="13"/>
  <c r="BT893" i="13"/>
  <c r="BT894" i="13"/>
  <c r="BT895" i="13"/>
  <c r="BT896" i="13"/>
  <c r="BT897" i="13"/>
  <c r="BT898" i="13"/>
  <c r="BT899" i="13"/>
  <c r="BT900" i="13"/>
  <c r="BT901" i="13"/>
  <c r="BT902" i="13"/>
  <c r="BT903" i="13"/>
  <c r="BT904" i="13"/>
  <c r="BT905" i="13"/>
  <c r="BT906" i="13"/>
  <c r="BT907" i="13"/>
  <c r="BT908" i="13"/>
  <c r="BT909" i="13"/>
  <c r="BT910" i="13"/>
  <c r="BT911" i="13"/>
  <c r="BT912" i="13"/>
  <c r="BT913" i="13"/>
  <c r="BT914" i="13"/>
  <c r="BT915" i="13"/>
  <c r="BT916" i="13"/>
  <c r="BT917" i="13"/>
  <c r="BT918" i="13"/>
  <c r="BT919" i="13"/>
  <c r="BT920" i="13"/>
  <c r="BT921" i="13"/>
  <c r="BT922" i="13"/>
  <c r="BT923" i="13"/>
  <c r="BT924" i="13"/>
  <c r="BT925" i="13"/>
  <c r="BT926" i="13"/>
  <c r="BT927" i="13"/>
  <c r="BT928" i="13"/>
  <c r="BT929" i="13"/>
  <c r="BT930" i="13"/>
  <c r="BT931" i="13"/>
  <c r="BT932" i="13"/>
  <c r="BT933" i="13"/>
  <c r="BT934" i="13"/>
  <c r="BT935" i="13"/>
  <c r="BT936" i="13"/>
  <c r="BT937" i="13"/>
  <c r="BT938" i="13"/>
  <c r="BT939" i="13"/>
  <c r="BT940" i="13"/>
  <c r="BT941" i="13"/>
  <c r="BT942" i="13"/>
  <c r="BT943" i="13"/>
  <c r="BT944" i="13"/>
  <c r="BT945" i="13"/>
  <c r="BT946" i="13"/>
  <c r="BT947" i="13"/>
  <c r="BT948" i="13"/>
  <c r="BT949" i="13"/>
  <c r="BT950" i="13"/>
  <c r="BT951" i="13"/>
  <c r="BT952" i="13"/>
  <c r="BT953" i="13"/>
  <c r="BT954" i="13"/>
  <c r="BT955" i="13"/>
  <c r="BT956" i="13"/>
  <c r="BT957" i="13"/>
  <c r="BT958" i="13"/>
  <c r="BT959" i="13"/>
  <c r="BT960" i="13"/>
  <c r="BT961" i="13"/>
  <c r="BT962" i="13"/>
  <c r="BT963" i="13"/>
  <c r="BT964" i="13"/>
  <c r="BT965" i="13"/>
  <c r="BT966" i="13"/>
  <c r="BT967" i="13"/>
  <c r="BT968" i="13"/>
  <c r="BT969" i="13"/>
  <c r="BT970" i="13"/>
  <c r="BT971" i="13"/>
  <c r="BT972" i="13"/>
  <c r="BT973" i="13"/>
  <c r="BT974" i="13"/>
  <c r="BT975" i="13"/>
  <c r="BT976" i="13"/>
  <c r="BT977" i="13"/>
  <c r="BT978" i="13"/>
  <c r="BT979" i="13"/>
  <c r="BT980" i="13"/>
  <c r="BT981" i="13"/>
  <c r="BT982" i="13"/>
  <c r="BT983" i="13"/>
  <c r="BT984" i="13"/>
  <c r="BT985" i="13"/>
  <c r="BT986" i="13"/>
  <c r="BT987" i="13"/>
  <c r="BT988" i="13"/>
  <c r="BT989" i="13"/>
  <c r="BT990" i="13"/>
  <c r="BT991" i="13"/>
  <c r="BT992" i="13"/>
  <c r="BT993" i="13"/>
  <c r="BT994" i="13"/>
  <c r="BT995" i="13"/>
  <c r="BT996" i="13"/>
  <c r="BT997" i="13"/>
  <c r="BT998" i="13"/>
  <c r="BT999" i="13"/>
  <c r="BT1000" i="13"/>
  <c r="BT1001" i="13"/>
  <c r="BT1002" i="13"/>
  <c r="BT1003" i="13"/>
  <c r="BT3" i="13"/>
  <c r="BS4" i="13"/>
  <c r="BS5" i="13"/>
  <c r="BS6" i="13"/>
  <c r="BS7" i="13"/>
  <c r="BS8" i="13"/>
  <c r="BS9" i="13"/>
  <c r="BS10" i="13"/>
  <c r="BS11" i="13"/>
  <c r="BS12" i="13"/>
  <c r="BS13" i="13"/>
  <c r="BS14" i="13"/>
  <c r="BS15" i="13"/>
  <c r="BS16" i="13"/>
  <c r="BS17" i="13"/>
  <c r="BS18" i="13"/>
  <c r="BS19" i="13"/>
  <c r="BS20" i="13"/>
  <c r="BS21" i="13"/>
  <c r="BS22" i="13"/>
  <c r="BS23" i="13"/>
  <c r="BS24" i="13"/>
  <c r="BS25" i="13"/>
  <c r="BS26" i="13"/>
  <c r="BS27" i="13"/>
  <c r="BS28" i="13"/>
  <c r="BS29" i="13"/>
  <c r="BS30" i="13"/>
  <c r="BS31" i="13"/>
  <c r="BS32" i="13"/>
  <c r="BS33" i="13"/>
  <c r="BS34" i="13"/>
  <c r="BS35" i="13"/>
  <c r="BS36" i="13"/>
  <c r="BS37" i="13"/>
  <c r="BS38" i="13"/>
  <c r="BS39" i="13"/>
  <c r="BS40" i="13"/>
  <c r="BS41" i="13"/>
  <c r="BS42" i="13"/>
  <c r="BS43" i="13"/>
  <c r="BS44" i="13"/>
  <c r="BS45" i="13"/>
  <c r="BS46" i="13"/>
  <c r="BS47" i="13"/>
  <c r="BS48" i="13"/>
  <c r="BS49" i="13"/>
  <c r="BS50" i="13"/>
  <c r="BS51" i="13"/>
  <c r="BS52" i="13"/>
  <c r="BS53" i="13"/>
  <c r="BS54" i="13"/>
  <c r="BS55" i="13"/>
  <c r="BS56" i="13"/>
  <c r="BS57" i="13"/>
  <c r="BS58" i="13"/>
  <c r="BS59" i="13"/>
  <c r="BS60" i="13"/>
  <c r="BS61" i="13"/>
  <c r="BS62" i="13"/>
  <c r="BS63" i="13"/>
  <c r="BS64" i="13"/>
  <c r="BS65" i="13"/>
  <c r="BS66" i="13"/>
  <c r="BS67" i="13"/>
  <c r="BS68" i="13"/>
  <c r="BS69" i="13"/>
  <c r="BS70" i="13"/>
  <c r="BS71" i="13"/>
  <c r="BS72" i="13"/>
  <c r="BS73" i="13"/>
  <c r="BS74" i="13"/>
  <c r="BS75" i="13"/>
  <c r="BS76" i="13"/>
  <c r="BS77" i="13"/>
  <c r="BS78" i="13"/>
  <c r="BS79" i="13"/>
  <c r="BS80" i="13"/>
  <c r="BS81" i="13"/>
  <c r="BS82" i="13"/>
  <c r="BS83" i="13"/>
  <c r="BS84" i="13"/>
  <c r="BS85" i="13"/>
  <c r="BS86" i="13"/>
  <c r="BS87" i="13"/>
  <c r="BS88" i="13"/>
  <c r="BS89" i="13"/>
  <c r="BS90" i="13"/>
  <c r="BS91" i="13"/>
  <c r="BS92" i="13"/>
  <c r="BS93" i="13"/>
  <c r="BS94" i="13"/>
  <c r="BS95" i="13"/>
  <c r="BS96" i="13"/>
  <c r="BS97" i="13"/>
  <c r="BS98" i="13"/>
  <c r="BS99" i="13"/>
  <c r="BS100" i="13"/>
  <c r="BS101" i="13"/>
  <c r="BS102" i="13"/>
  <c r="BS103" i="13"/>
  <c r="BS104" i="13"/>
  <c r="BS105" i="13"/>
  <c r="BS106" i="13"/>
  <c r="BS107" i="13"/>
  <c r="BS108" i="13"/>
  <c r="BS109" i="13"/>
  <c r="BS110" i="13"/>
  <c r="BS111" i="13"/>
  <c r="BS112" i="13"/>
  <c r="BS113" i="13"/>
  <c r="BS114" i="13"/>
  <c r="BS115" i="13"/>
  <c r="BS116" i="13"/>
  <c r="BS117" i="13"/>
  <c r="BS118" i="13"/>
  <c r="BS119" i="13"/>
  <c r="BS120" i="13"/>
  <c r="BS121" i="13"/>
  <c r="BS122" i="13"/>
  <c r="BS123" i="13"/>
  <c r="BS124" i="13"/>
  <c r="BS125" i="13"/>
  <c r="BS126" i="13"/>
  <c r="BS127" i="13"/>
  <c r="BS128" i="13"/>
  <c r="BS129" i="13"/>
  <c r="BS130" i="13"/>
  <c r="BS131" i="13"/>
  <c r="BS132" i="13"/>
  <c r="BS133" i="13"/>
  <c r="BS134" i="13"/>
  <c r="BS135" i="13"/>
  <c r="BS136" i="13"/>
  <c r="BS137" i="13"/>
  <c r="BS138" i="13"/>
  <c r="BS139" i="13"/>
  <c r="BS140" i="13"/>
  <c r="BS141" i="13"/>
  <c r="BS142" i="13"/>
  <c r="BS143" i="13"/>
  <c r="BS144" i="13"/>
  <c r="BS145" i="13"/>
  <c r="BS146" i="13"/>
  <c r="BS147" i="13"/>
  <c r="BS148" i="13"/>
  <c r="BS149" i="13"/>
  <c r="BS150" i="13"/>
  <c r="BS151" i="13"/>
  <c r="BS152" i="13"/>
  <c r="BS153" i="13"/>
  <c r="BS154" i="13"/>
  <c r="BS155" i="13"/>
  <c r="BS156" i="13"/>
  <c r="BS157" i="13"/>
  <c r="BS158" i="13"/>
  <c r="BS159" i="13"/>
  <c r="BS160" i="13"/>
  <c r="BS161" i="13"/>
  <c r="BS162" i="13"/>
  <c r="BS163" i="13"/>
  <c r="BS164" i="13"/>
  <c r="BS165" i="13"/>
  <c r="BS166" i="13"/>
  <c r="BS167" i="13"/>
  <c r="BS168" i="13"/>
  <c r="BS169" i="13"/>
  <c r="BS170" i="13"/>
  <c r="BS171" i="13"/>
  <c r="BS172" i="13"/>
  <c r="BS173" i="13"/>
  <c r="BS174" i="13"/>
  <c r="BS175" i="13"/>
  <c r="BS176" i="13"/>
  <c r="BS177" i="13"/>
  <c r="BS178" i="13"/>
  <c r="BS179" i="13"/>
  <c r="BS180" i="13"/>
  <c r="BS181" i="13"/>
  <c r="BS182" i="13"/>
  <c r="BS183" i="13"/>
  <c r="BS184" i="13"/>
  <c r="BS185" i="13"/>
  <c r="BS186" i="13"/>
  <c r="BS187" i="13"/>
  <c r="BS188" i="13"/>
  <c r="BS189" i="13"/>
  <c r="BS190" i="13"/>
  <c r="BS191" i="13"/>
  <c r="BS192" i="13"/>
  <c r="BS193" i="13"/>
  <c r="BS194" i="13"/>
  <c r="BS195" i="13"/>
  <c r="BS196" i="13"/>
  <c r="BS197" i="13"/>
  <c r="BS198" i="13"/>
  <c r="BS199" i="13"/>
  <c r="BS200" i="13"/>
  <c r="BS201" i="13"/>
  <c r="BS202" i="13"/>
  <c r="BS203" i="13"/>
  <c r="BS204" i="13"/>
  <c r="BS205" i="13"/>
  <c r="BS206" i="13"/>
  <c r="BS207" i="13"/>
  <c r="BS208" i="13"/>
  <c r="BS209" i="13"/>
  <c r="BS210" i="13"/>
  <c r="BS211" i="13"/>
  <c r="BS212" i="13"/>
  <c r="BS213" i="13"/>
  <c r="BS214" i="13"/>
  <c r="BS215" i="13"/>
  <c r="BS216" i="13"/>
  <c r="BS217" i="13"/>
  <c r="BS218" i="13"/>
  <c r="BS219" i="13"/>
  <c r="BS220" i="13"/>
  <c r="BS221" i="13"/>
  <c r="BS222" i="13"/>
  <c r="BS223" i="13"/>
  <c r="BS224" i="13"/>
  <c r="BS225" i="13"/>
  <c r="BS226" i="13"/>
  <c r="BS227" i="13"/>
  <c r="BS228" i="13"/>
  <c r="BS229" i="13"/>
  <c r="BS230" i="13"/>
  <c r="BS231" i="13"/>
  <c r="BS232" i="13"/>
  <c r="BS233" i="13"/>
  <c r="BS234" i="13"/>
  <c r="BS235" i="13"/>
  <c r="BS236" i="13"/>
  <c r="BS237" i="13"/>
  <c r="BS238" i="13"/>
  <c r="BS239" i="13"/>
  <c r="BS240" i="13"/>
  <c r="BS241" i="13"/>
  <c r="BS242" i="13"/>
  <c r="BS243" i="13"/>
  <c r="BS244" i="13"/>
  <c r="BS245" i="13"/>
  <c r="BS246" i="13"/>
  <c r="BS247" i="13"/>
  <c r="BS248" i="13"/>
  <c r="BS249" i="13"/>
  <c r="BS250" i="13"/>
  <c r="BS251" i="13"/>
  <c r="BS252" i="13"/>
  <c r="BS253" i="13"/>
  <c r="BS254" i="13"/>
  <c r="BS255" i="13"/>
  <c r="BS256" i="13"/>
  <c r="BS257" i="13"/>
  <c r="BS258" i="13"/>
  <c r="BS259" i="13"/>
  <c r="BS260" i="13"/>
  <c r="BS261" i="13"/>
  <c r="BS262" i="13"/>
  <c r="BS263" i="13"/>
  <c r="BS264" i="13"/>
  <c r="BS265" i="13"/>
  <c r="BS266" i="13"/>
  <c r="BS267" i="13"/>
  <c r="BS268" i="13"/>
  <c r="BS269" i="13"/>
  <c r="BS270" i="13"/>
  <c r="BS271" i="13"/>
  <c r="BS272" i="13"/>
  <c r="BS273" i="13"/>
  <c r="BS274" i="13"/>
  <c r="BS275" i="13"/>
  <c r="BS276" i="13"/>
  <c r="BS277" i="13"/>
  <c r="BS278" i="13"/>
  <c r="BS279" i="13"/>
  <c r="BS280" i="13"/>
  <c r="BS281" i="13"/>
  <c r="BS282" i="13"/>
  <c r="BS283" i="13"/>
  <c r="BS284" i="13"/>
  <c r="BS285" i="13"/>
  <c r="BS286" i="13"/>
  <c r="BS287" i="13"/>
  <c r="BS288" i="13"/>
  <c r="BS289" i="13"/>
  <c r="BS290" i="13"/>
  <c r="BS291" i="13"/>
  <c r="BS292" i="13"/>
  <c r="BS293" i="13"/>
  <c r="BS294" i="13"/>
  <c r="BS295" i="13"/>
  <c r="BS296" i="13"/>
  <c r="BS297" i="13"/>
  <c r="BS298" i="13"/>
  <c r="BS299" i="13"/>
  <c r="BS300" i="13"/>
  <c r="BS301" i="13"/>
  <c r="BS302" i="13"/>
  <c r="BS303" i="13"/>
  <c r="BS304" i="13"/>
  <c r="BS305" i="13"/>
  <c r="BS306" i="13"/>
  <c r="BS307" i="13"/>
  <c r="BS308" i="13"/>
  <c r="BS309" i="13"/>
  <c r="BS310" i="13"/>
  <c r="BS311" i="13"/>
  <c r="BS312" i="13"/>
  <c r="BS313" i="13"/>
  <c r="BS314" i="13"/>
  <c r="BS315" i="13"/>
  <c r="BS316" i="13"/>
  <c r="BS317" i="13"/>
  <c r="BS318" i="13"/>
  <c r="BS319" i="13"/>
  <c r="BS320" i="13"/>
  <c r="BS321" i="13"/>
  <c r="BS322" i="13"/>
  <c r="BS323" i="13"/>
  <c r="BS324" i="13"/>
  <c r="BS325" i="13"/>
  <c r="BS326" i="13"/>
  <c r="BS327" i="13"/>
  <c r="BS328" i="13"/>
  <c r="BS329" i="13"/>
  <c r="BS330" i="13"/>
  <c r="BS331" i="13"/>
  <c r="BS332" i="13"/>
  <c r="BS333" i="13"/>
  <c r="BS334" i="13"/>
  <c r="BS335" i="13"/>
  <c r="BS336" i="13"/>
  <c r="BS337" i="13"/>
  <c r="BS338" i="13"/>
  <c r="BS339" i="13"/>
  <c r="BS340" i="13"/>
  <c r="BS341" i="13"/>
  <c r="BS342" i="13"/>
  <c r="BS343" i="13"/>
  <c r="BS344" i="13"/>
  <c r="BS345" i="13"/>
  <c r="BS346" i="13"/>
  <c r="BS347" i="13"/>
  <c r="BS348" i="13"/>
  <c r="BS349" i="13"/>
  <c r="BS350" i="13"/>
  <c r="BS351" i="13"/>
  <c r="BS352" i="13"/>
  <c r="BS353" i="13"/>
  <c r="BS354" i="13"/>
  <c r="BS355" i="13"/>
  <c r="BS356" i="13"/>
  <c r="BS357" i="13"/>
  <c r="BS358" i="13"/>
  <c r="BS359" i="13"/>
  <c r="BS360" i="13"/>
  <c r="BS361" i="13"/>
  <c r="BS362" i="13"/>
  <c r="BS363" i="13"/>
  <c r="BS364" i="13"/>
  <c r="BS365" i="13"/>
  <c r="BS366" i="13"/>
  <c r="BS367" i="13"/>
  <c r="BS368" i="13"/>
  <c r="BS369" i="13"/>
  <c r="BS370" i="13"/>
  <c r="BS371" i="13"/>
  <c r="BS372" i="13"/>
  <c r="BS373" i="13"/>
  <c r="BS374" i="13"/>
  <c r="BS375" i="13"/>
  <c r="BS376" i="13"/>
  <c r="BS377" i="13"/>
  <c r="BS378" i="13"/>
  <c r="BS379" i="13"/>
  <c r="BS380" i="13"/>
  <c r="BS381" i="13"/>
  <c r="BS382" i="13"/>
  <c r="BS383" i="13"/>
  <c r="BS384" i="13"/>
  <c r="BS385" i="13"/>
  <c r="BS386" i="13"/>
  <c r="BS387" i="13"/>
  <c r="BS388" i="13"/>
  <c r="BS389" i="13"/>
  <c r="BS390" i="13"/>
  <c r="BS391" i="13"/>
  <c r="BS392" i="13"/>
  <c r="BS393" i="13"/>
  <c r="BS394" i="13"/>
  <c r="BS395" i="13"/>
  <c r="BS396" i="13"/>
  <c r="BS397" i="13"/>
  <c r="BS398" i="13"/>
  <c r="BS399" i="13"/>
  <c r="BS400" i="13"/>
  <c r="BS401" i="13"/>
  <c r="BS402" i="13"/>
  <c r="BS403" i="13"/>
  <c r="BS404" i="13"/>
  <c r="BS405" i="13"/>
  <c r="BS406" i="13"/>
  <c r="BS407" i="13"/>
  <c r="BS408" i="13"/>
  <c r="BS409" i="13"/>
  <c r="BS410" i="13"/>
  <c r="BS411" i="13"/>
  <c r="BS412" i="13"/>
  <c r="BS413" i="13"/>
  <c r="BS414" i="13"/>
  <c r="BS415" i="13"/>
  <c r="BS416" i="13"/>
  <c r="BS417" i="13"/>
  <c r="BS418" i="13"/>
  <c r="BS419" i="13"/>
  <c r="BS420" i="13"/>
  <c r="BS421" i="13"/>
  <c r="BS422" i="13"/>
  <c r="BS423" i="13"/>
  <c r="BS424" i="13"/>
  <c r="BS425" i="13"/>
  <c r="BS426" i="13"/>
  <c r="BS427" i="13"/>
  <c r="BS428" i="13"/>
  <c r="BS429" i="13"/>
  <c r="BS430" i="13"/>
  <c r="BS431" i="13"/>
  <c r="BS432" i="13"/>
  <c r="BS433" i="13"/>
  <c r="BS434" i="13"/>
  <c r="BS435" i="13"/>
  <c r="BS436" i="13"/>
  <c r="BS437" i="13"/>
  <c r="BS438" i="13"/>
  <c r="BS439" i="13"/>
  <c r="BS440" i="13"/>
  <c r="BS441" i="13"/>
  <c r="BS442" i="13"/>
  <c r="BS443" i="13"/>
  <c r="BS444" i="13"/>
  <c r="BS445" i="13"/>
  <c r="BS446" i="13"/>
  <c r="BS447" i="13"/>
  <c r="BS448" i="13"/>
  <c r="BS449" i="13"/>
  <c r="BS450" i="13"/>
  <c r="BS451" i="13"/>
  <c r="BS452" i="13"/>
  <c r="BS453" i="13"/>
  <c r="BS454" i="13"/>
  <c r="BS455" i="13"/>
  <c r="BS456" i="13"/>
  <c r="BS457" i="13"/>
  <c r="BS458" i="13"/>
  <c r="BS459" i="13"/>
  <c r="BS460" i="13"/>
  <c r="BS461" i="13"/>
  <c r="BS462" i="13"/>
  <c r="BS463" i="13"/>
  <c r="BS464" i="13"/>
  <c r="BS465" i="13"/>
  <c r="BS466" i="13"/>
  <c r="BS467" i="13"/>
  <c r="BS468" i="13"/>
  <c r="BS469" i="13"/>
  <c r="BS470" i="13"/>
  <c r="BS471" i="13"/>
  <c r="BS472" i="13"/>
  <c r="BS473" i="13"/>
  <c r="BS474" i="13"/>
  <c r="BS475" i="13"/>
  <c r="BS476" i="13"/>
  <c r="BS477" i="13"/>
  <c r="BS478" i="13"/>
  <c r="BS479" i="13"/>
  <c r="BS480" i="13"/>
  <c r="BS481" i="13"/>
  <c r="BS482" i="13"/>
  <c r="BS483" i="13"/>
  <c r="BS484" i="13"/>
  <c r="BS485" i="13"/>
  <c r="BS486" i="13"/>
  <c r="BS487" i="13"/>
  <c r="BS488" i="13"/>
  <c r="BS489" i="13"/>
  <c r="BS490" i="13"/>
  <c r="BS491" i="13"/>
  <c r="BS492" i="13"/>
  <c r="BS493" i="13"/>
  <c r="BS494" i="13"/>
  <c r="BS495" i="13"/>
  <c r="BS496" i="13"/>
  <c r="BS497" i="13"/>
  <c r="BS498" i="13"/>
  <c r="BS499" i="13"/>
  <c r="BS500" i="13"/>
  <c r="BS501" i="13"/>
  <c r="BS502" i="13"/>
  <c r="BS503" i="13"/>
  <c r="BS504" i="13"/>
  <c r="BS505" i="13"/>
  <c r="BS506" i="13"/>
  <c r="BS507" i="13"/>
  <c r="BS508" i="13"/>
  <c r="BS509" i="13"/>
  <c r="BS510" i="13"/>
  <c r="BS511" i="13"/>
  <c r="BS512" i="13"/>
  <c r="BS513" i="13"/>
  <c r="BS514" i="13"/>
  <c r="BS515" i="13"/>
  <c r="BS516" i="13"/>
  <c r="BS517" i="13"/>
  <c r="BS518" i="13"/>
  <c r="BS519" i="13"/>
  <c r="BS520" i="13"/>
  <c r="BS521" i="13"/>
  <c r="BS522" i="13"/>
  <c r="BS523" i="13"/>
  <c r="BS524" i="13"/>
  <c r="BS525" i="13"/>
  <c r="BS526" i="13"/>
  <c r="BS527" i="13"/>
  <c r="BS528" i="13"/>
  <c r="BS529" i="13"/>
  <c r="BS530" i="13"/>
  <c r="BS531" i="13"/>
  <c r="BS532" i="13"/>
  <c r="BS533" i="13"/>
  <c r="BS534" i="13"/>
  <c r="BS535" i="13"/>
  <c r="BS536" i="13"/>
  <c r="BS537" i="13"/>
  <c r="BS538" i="13"/>
  <c r="BS539" i="13"/>
  <c r="BS540" i="13"/>
  <c r="BS541" i="13"/>
  <c r="BS542" i="13"/>
  <c r="BS543" i="13"/>
  <c r="BS544" i="13"/>
  <c r="BS545" i="13"/>
  <c r="BS546" i="13"/>
  <c r="BS547" i="13"/>
  <c r="BS548" i="13"/>
  <c r="BS549" i="13"/>
  <c r="BS550" i="13"/>
  <c r="BS551" i="13"/>
  <c r="BS552" i="13"/>
  <c r="BS553" i="13"/>
  <c r="BS554" i="13"/>
  <c r="BS555" i="13"/>
  <c r="BS556" i="13"/>
  <c r="BS557" i="13"/>
  <c r="BS558" i="13"/>
  <c r="BS559" i="13"/>
  <c r="BS560" i="13"/>
  <c r="BS561" i="13"/>
  <c r="BS562" i="13"/>
  <c r="BS563" i="13"/>
  <c r="BS564" i="13"/>
  <c r="BS565" i="13"/>
  <c r="BS566" i="13"/>
  <c r="BS567" i="13"/>
  <c r="BS568" i="13"/>
  <c r="BS569" i="13"/>
  <c r="BS570" i="13"/>
  <c r="BS571" i="13"/>
  <c r="BS572" i="13"/>
  <c r="BS573" i="13"/>
  <c r="BS574" i="13"/>
  <c r="BS575" i="13"/>
  <c r="BS576" i="13"/>
  <c r="BS577" i="13"/>
  <c r="BS578" i="13"/>
  <c r="BS579" i="13"/>
  <c r="BS580" i="13"/>
  <c r="BS581" i="13"/>
  <c r="BS582" i="13"/>
  <c r="BS583" i="13"/>
  <c r="BS584" i="13"/>
  <c r="BS585" i="13"/>
  <c r="BS586" i="13"/>
  <c r="BS587" i="13"/>
  <c r="BS588" i="13"/>
  <c r="BS589" i="13"/>
  <c r="BS590" i="13"/>
  <c r="BS591" i="13"/>
  <c r="BS592" i="13"/>
  <c r="BS593" i="13"/>
  <c r="BS594" i="13"/>
  <c r="BS595" i="13"/>
  <c r="BS596" i="13"/>
  <c r="BS597" i="13"/>
  <c r="BS598" i="13"/>
  <c r="BS599" i="13"/>
  <c r="BS600" i="13"/>
  <c r="BS601" i="13"/>
  <c r="BS602" i="13"/>
  <c r="BS603" i="13"/>
  <c r="BS604" i="13"/>
  <c r="BS605" i="13"/>
  <c r="BS606" i="13"/>
  <c r="BS607" i="13"/>
  <c r="BS608" i="13"/>
  <c r="BS609" i="13"/>
  <c r="BS610" i="13"/>
  <c r="BS611" i="13"/>
  <c r="BS612" i="13"/>
  <c r="BS613" i="13"/>
  <c r="BS614" i="13"/>
  <c r="BS615" i="13"/>
  <c r="BS616" i="13"/>
  <c r="BS617" i="13"/>
  <c r="BS618" i="13"/>
  <c r="BS619" i="13"/>
  <c r="BS620" i="13"/>
  <c r="BS621" i="13"/>
  <c r="BS622" i="13"/>
  <c r="BS623" i="13"/>
  <c r="BS624" i="13"/>
  <c r="BS625" i="13"/>
  <c r="BS626" i="13"/>
  <c r="BS627" i="13"/>
  <c r="BS628" i="13"/>
  <c r="BS629" i="13"/>
  <c r="BS630" i="13"/>
  <c r="BS631" i="13"/>
  <c r="BS632" i="13"/>
  <c r="BS633" i="13"/>
  <c r="BS634" i="13"/>
  <c r="BS635" i="13"/>
  <c r="BS636" i="13"/>
  <c r="BS637" i="13"/>
  <c r="BS638" i="13"/>
  <c r="BS639" i="13"/>
  <c r="BS640" i="13"/>
  <c r="BS641" i="13"/>
  <c r="BS642" i="13"/>
  <c r="BS643" i="13"/>
  <c r="BS644" i="13"/>
  <c r="BS645" i="13"/>
  <c r="BS646" i="13"/>
  <c r="BS647" i="13"/>
  <c r="BS648" i="13"/>
  <c r="BS649" i="13"/>
  <c r="BS650" i="13"/>
  <c r="BS651" i="13"/>
  <c r="BS652" i="13"/>
  <c r="BS653" i="13"/>
  <c r="BS654" i="13"/>
  <c r="BS655" i="13"/>
  <c r="BS656" i="13"/>
  <c r="BS657" i="13"/>
  <c r="BS658" i="13"/>
  <c r="BS659" i="13"/>
  <c r="BS660" i="13"/>
  <c r="BS661" i="13"/>
  <c r="BS662" i="13"/>
  <c r="BS663" i="13"/>
  <c r="BS664" i="13"/>
  <c r="BS665" i="13"/>
  <c r="BS666" i="13"/>
  <c r="BS667" i="13"/>
  <c r="BS668" i="13"/>
  <c r="BS669" i="13"/>
  <c r="BS670" i="13"/>
  <c r="BS671" i="13"/>
  <c r="BS672" i="13"/>
  <c r="BS673" i="13"/>
  <c r="BS674" i="13"/>
  <c r="BS675" i="13"/>
  <c r="BS676" i="13"/>
  <c r="BS677" i="13"/>
  <c r="BS678" i="13"/>
  <c r="BS679" i="13"/>
  <c r="BS680" i="13"/>
  <c r="BS681" i="13"/>
  <c r="BS682" i="13"/>
  <c r="BS683" i="13"/>
  <c r="BS684" i="13"/>
  <c r="BS685" i="13"/>
  <c r="BS686" i="13"/>
  <c r="BS687" i="13"/>
  <c r="BS688" i="13"/>
  <c r="BS689" i="13"/>
  <c r="BS690" i="13"/>
  <c r="BS691" i="13"/>
  <c r="BS692" i="13"/>
  <c r="BS693" i="13"/>
  <c r="BS694" i="13"/>
  <c r="BS695" i="13"/>
  <c r="BS696" i="13"/>
  <c r="BS697" i="13"/>
  <c r="BS698" i="13"/>
  <c r="BS699" i="13"/>
  <c r="BS700" i="13"/>
  <c r="BS701" i="13"/>
  <c r="BS702" i="13"/>
  <c r="BS703" i="13"/>
  <c r="BS704" i="13"/>
  <c r="BS705" i="13"/>
  <c r="BS706" i="13"/>
  <c r="BS707" i="13"/>
  <c r="BS708" i="13"/>
  <c r="BS709" i="13"/>
  <c r="BS710" i="13"/>
  <c r="BS711" i="13"/>
  <c r="BS712" i="13"/>
  <c r="BS713" i="13"/>
  <c r="BS714" i="13"/>
  <c r="BS715" i="13"/>
  <c r="BS716" i="13"/>
  <c r="BS717" i="13"/>
  <c r="BS718" i="13"/>
  <c r="BS719" i="13"/>
  <c r="BS720" i="13"/>
  <c r="BS721" i="13"/>
  <c r="BS722" i="13"/>
  <c r="BS723" i="13"/>
  <c r="BS724" i="13"/>
  <c r="BS725" i="13"/>
  <c r="BS726" i="13"/>
  <c r="BS727" i="13"/>
  <c r="BS728" i="13"/>
  <c r="BS729" i="13"/>
  <c r="BS730" i="13"/>
  <c r="BS731" i="13"/>
  <c r="BS732" i="13"/>
  <c r="BS733" i="13"/>
  <c r="BS734" i="13"/>
  <c r="BS735" i="13"/>
  <c r="BS736" i="13"/>
  <c r="BS737" i="13"/>
  <c r="BS738" i="13"/>
  <c r="BS739" i="13"/>
  <c r="BS740" i="13"/>
  <c r="BS741" i="13"/>
  <c r="BS742" i="13"/>
  <c r="BS743" i="13"/>
  <c r="BS744" i="13"/>
  <c r="BS745" i="13"/>
  <c r="BS746" i="13"/>
  <c r="BS747" i="13"/>
  <c r="BS748" i="13"/>
  <c r="BS749" i="13"/>
  <c r="BS750" i="13"/>
  <c r="BS751" i="13"/>
  <c r="BS752" i="13"/>
  <c r="BS753" i="13"/>
  <c r="BS754" i="13"/>
  <c r="BS755" i="13"/>
  <c r="BS756" i="13"/>
  <c r="BS757" i="13"/>
  <c r="BS758" i="13"/>
  <c r="BS759" i="13"/>
  <c r="BS760" i="13"/>
  <c r="BS761" i="13"/>
  <c r="BS762" i="13"/>
  <c r="BS763" i="13"/>
  <c r="BS764" i="13"/>
  <c r="BS765" i="13"/>
  <c r="BS766" i="13"/>
  <c r="BS767" i="13"/>
  <c r="BS768" i="13"/>
  <c r="BS769" i="13"/>
  <c r="BS770" i="13"/>
  <c r="BS771" i="13"/>
  <c r="BS772" i="13"/>
  <c r="BS773" i="13"/>
  <c r="BS774" i="13"/>
  <c r="BS775" i="13"/>
  <c r="BS776" i="13"/>
  <c r="BS777" i="13"/>
  <c r="BS778" i="13"/>
  <c r="BS779" i="13"/>
  <c r="BS780" i="13"/>
  <c r="BS781" i="13"/>
  <c r="BS782" i="13"/>
  <c r="BS783" i="13"/>
  <c r="BS784" i="13"/>
  <c r="BS785" i="13"/>
  <c r="BS786" i="13"/>
  <c r="BS787" i="13"/>
  <c r="BS788" i="13"/>
  <c r="BS789" i="13"/>
  <c r="BS790" i="13"/>
  <c r="BS791" i="13"/>
  <c r="BS792" i="13"/>
  <c r="BS793" i="13"/>
  <c r="BS794" i="13"/>
  <c r="BS795" i="13"/>
  <c r="BS796" i="13"/>
  <c r="BS797" i="13"/>
  <c r="BS798" i="13"/>
  <c r="BS799" i="13"/>
  <c r="BS800" i="13"/>
  <c r="BS801" i="13"/>
  <c r="BS802" i="13"/>
  <c r="BS803" i="13"/>
  <c r="BS804" i="13"/>
  <c r="BS805" i="13"/>
  <c r="BS806" i="13"/>
  <c r="BS807" i="13"/>
  <c r="BS808" i="13"/>
  <c r="BS809" i="13"/>
  <c r="BS810" i="13"/>
  <c r="BS811" i="13"/>
  <c r="BS812" i="13"/>
  <c r="BS813" i="13"/>
  <c r="BS814" i="13"/>
  <c r="BS815" i="13"/>
  <c r="BS816" i="13"/>
  <c r="BS817" i="13"/>
  <c r="BS818" i="13"/>
  <c r="BS819" i="13"/>
  <c r="BS820" i="13"/>
  <c r="BS821" i="13"/>
  <c r="BS822" i="13"/>
  <c r="BS823" i="13"/>
  <c r="BS824" i="13"/>
  <c r="BS825" i="13"/>
  <c r="BS826" i="13"/>
  <c r="BS827" i="13"/>
  <c r="BS828" i="13"/>
  <c r="BS829" i="13"/>
  <c r="BS830" i="13"/>
  <c r="BS831" i="13"/>
  <c r="BS832" i="13"/>
  <c r="BS833" i="13"/>
  <c r="BS834" i="13"/>
  <c r="BS835" i="13"/>
  <c r="BS836" i="13"/>
  <c r="BS837" i="13"/>
  <c r="BS838" i="13"/>
  <c r="BS839" i="13"/>
  <c r="BS840" i="13"/>
  <c r="BS841" i="13"/>
  <c r="BS842" i="13"/>
  <c r="BS843" i="13"/>
  <c r="BS844" i="13"/>
  <c r="BS845" i="13"/>
  <c r="BS846" i="13"/>
  <c r="BS847" i="13"/>
  <c r="BS848" i="13"/>
  <c r="BS849" i="13"/>
  <c r="BS850" i="13"/>
  <c r="BS851" i="13"/>
  <c r="BS852" i="13"/>
  <c r="BS853" i="13"/>
  <c r="BS854" i="13"/>
  <c r="BS855" i="13"/>
  <c r="BS856" i="13"/>
  <c r="BS857" i="13"/>
  <c r="BS858" i="13"/>
  <c r="BS859" i="13"/>
  <c r="BS860" i="13"/>
  <c r="BS861" i="13"/>
  <c r="BS862" i="13"/>
  <c r="BS863" i="13"/>
  <c r="BS864" i="13"/>
  <c r="BS865" i="13"/>
  <c r="BS866" i="13"/>
  <c r="BS867" i="13"/>
  <c r="BS868" i="13"/>
  <c r="BS869" i="13"/>
  <c r="BS870" i="13"/>
  <c r="BS871" i="13"/>
  <c r="BS872" i="13"/>
  <c r="BS873" i="13"/>
  <c r="BS874" i="13"/>
  <c r="BS875" i="13"/>
  <c r="BS876" i="13"/>
  <c r="BS877" i="13"/>
  <c r="BS878" i="13"/>
  <c r="BS879" i="13"/>
  <c r="BS880" i="13"/>
  <c r="BS881" i="13"/>
  <c r="BS882" i="13"/>
  <c r="BS883" i="13"/>
  <c r="BS884" i="13"/>
  <c r="BS885" i="13"/>
  <c r="BS886" i="13"/>
  <c r="BS887" i="13"/>
  <c r="BS888" i="13"/>
  <c r="BS889" i="13"/>
  <c r="BS890" i="13"/>
  <c r="BS891" i="13"/>
  <c r="BS892" i="13"/>
  <c r="BS893" i="13"/>
  <c r="BS894" i="13"/>
  <c r="BS895" i="13"/>
  <c r="BS896" i="13"/>
  <c r="BS897" i="13"/>
  <c r="BS898" i="13"/>
  <c r="BS899" i="13"/>
  <c r="BS900" i="13"/>
  <c r="BS901" i="13"/>
  <c r="BS902" i="13"/>
  <c r="BS903" i="13"/>
  <c r="BS904" i="13"/>
  <c r="BS905" i="13"/>
  <c r="BS906" i="13"/>
  <c r="BS907" i="13"/>
  <c r="BS908" i="13"/>
  <c r="BS909" i="13"/>
  <c r="BS910" i="13"/>
  <c r="BS911" i="13"/>
  <c r="BS912" i="13"/>
  <c r="BS913" i="13"/>
  <c r="BS914" i="13"/>
  <c r="BS915" i="13"/>
  <c r="BS916" i="13"/>
  <c r="BS917" i="13"/>
  <c r="BS918" i="13"/>
  <c r="BS919" i="13"/>
  <c r="BS920" i="13"/>
  <c r="BS921" i="13"/>
  <c r="BS922" i="13"/>
  <c r="BS923" i="13"/>
  <c r="BS924" i="13"/>
  <c r="BS925" i="13"/>
  <c r="BS926" i="13"/>
  <c r="BS927" i="13"/>
  <c r="BS928" i="13"/>
  <c r="BS929" i="13"/>
  <c r="BS930" i="13"/>
  <c r="BS931" i="13"/>
  <c r="BS932" i="13"/>
  <c r="BS933" i="13"/>
  <c r="BS934" i="13"/>
  <c r="BS935" i="13"/>
  <c r="BS936" i="13"/>
  <c r="BS937" i="13"/>
  <c r="BS938" i="13"/>
  <c r="BS939" i="13"/>
  <c r="BS940" i="13"/>
  <c r="BS941" i="13"/>
  <c r="BS942" i="13"/>
  <c r="BS943" i="13"/>
  <c r="BS944" i="13"/>
  <c r="BS945" i="13"/>
  <c r="BS946" i="13"/>
  <c r="BS947" i="13"/>
  <c r="BS948" i="13"/>
  <c r="BS949" i="13"/>
  <c r="BS950" i="13"/>
  <c r="BS951" i="13"/>
  <c r="BS952" i="13"/>
  <c r="BS953" i="13"/>
  <c r="BS954" i="13"/>
  <c r="BS955" i="13"/>
  <c r="BS956" i="13"/>
  <c r="BS957" i="13"/>
  <c r="BS958" i="13"/>
  <c r="BS959" i="13"/>
  <c r="BS960" i="13"/>
  <c r="BS961" i="13"/>
  <c r="BS962" i="13"/>
  <c r="BS963" i="13"/>
  <c r="BS964" i="13"/>
  <c r="BS965" i="13"/>
  <c r="BS966" i="13"/>
  <c r="BS967" i="13"/>
  <c r="BS968" i="13"/>
  <c r="BS969" i="13"/>
  <c r="BS970" i="13"/>
  <c r="BS971" i="13"/>
  <c r="BS972" i="13"/>
  <c r="BS973" i="13"/>
  <c r="BS974" i="13"/>
  <c r="BS975" i="13"/>
  <c r="BS976" i="13"/>
  <c r="BS977" i="13"/>
  <c r="BS978" i="13"/>
  <c r="BS979" i="13"/>
  <c r="BS980" i="13"/>
  <c r="BS981" i="13"/>
  <c r="BS982" i="13"/>
  <c r="BS983" i="13"/>
  <c r="BS984" i="13"/>
  <c r="BS985" i="13"/>
  <c r="BS986" i="13"/>
  <c r="BS987" i="13"/>
  <c r="BS988" i="13"/>
  <c r="BS989" i="13"/>
  <c r="BS990" i="13"/>
  <c r="BS991" i="13"/>
  <c r="BS992" i="13"/>
  <c r="BS993" i="13"/>
  <c r="BS994" i="13"/>
  <c r="BS995" i="13"/>
  <c r="BS996" i="13"/>
  <c r="BS997" i="13"/>
  <c r="BS998" i="13"/>
  <c r="BS999" i="13"/>
  <c r="BS1000" i="13"/>
  <c r="BS1001" i="13"/>
  <c r="BS1002" i="13"/>
  <c r="BS1003" i="13"/>
  <c r="BS3" i="13"/>
  <c r="BR4" i="13"/>
  <c r="BR5" i="13"/>
  <c r="BR6" i="13"/>
  <c r="BR7" i="13"/>
  <c r="BR8" i="13"/>
  <c r="BR9" i="13"/>
  <c r="BR10" i="13"/>
  <c r="BR11" i="13"/>
  <c r="BR12" i="13"/>
  <c r="BR13" i="13"/>
  <c r="BR14" i="13"/>
  <c r="BR15" i="13"/>
  <c r="BR16" i="13"/>
  <c r="BR17" i="13"/>
  <c r="BR18" i="13"/>
  <c r="BR19" i="13"/>
  <c r="BR20" i="13"/>
  <c r="BR21" i="13"/>
  <c r="BR22" i="13"/>
  <c r="BR23" i="13"/>
  <c r="BR24" i="13"/>
  <c r="BR25" i="13"/>
  <c r="BR26" i="13"/>
  <c r="BR27" i="13"/>
  <c r="BR28" i="13"/>
  <c r="BR29" i="13"/>
  <c r="BR30" i="13"/>
  <c r="BR31" i="13"/>
  <c r="BR32" i="13"/>
  <c r="BR33" i="13"/>
  <c r="BR34" i="13"/>
  <c r="BR35" i="13"/>
  <c r="BR36" i="13"/>
  <c r="BR37" i="13"/>
  <c r="BR38" i="13"/>
  <c r="BR39" i="13"/>
  <c r="BR40" i="13"/>
  <c r="BR41" i="13"/>
  <c r="BR42" i="13"/>
  <c r="BR43" i="13"/>
  <c r="BR44" i="13"/>
  <c r="BR45" i="13"/>
  <c r="BR46" i="13"/>
  <c r="BR47" i="13"/>
  <c r="BR48" i="13"/>
  <c r="BR49" i="13"/>
  <c r="BR50" i="13"/>
  <c r="BR51" i="13"/>
  <c r="BR52" i="13"/>
  <c r="BR53" i="13"/>
  <c r="BR54" i="13"/>
  <c r="BR55" i="13"/>
  <c r="BR56" i="13"/>
  <c r="BR57" i="13"/>
  <c r="BR58" i="13"/>
  <c r="BR59" i="13"/>
  <c r="BR60" i="13"/>
  <c r="BR61" i="13"/>
  <c r="BR62" i="13"/>
  <c r="BR63" i="13"/>
  <c r="BR64" i="13"/>
  <c r="BR65" i="13"/>
  <c r="BR66" i="13"/>
  <c r="BR67" i="13"/>
  <c r="BR68" i="13"/>
  <c r="BR69" i="13"/>
  <c r="BR70" i="13"/>
  <c r="BR71" i="13"/>
  <c r="BR72" i="13"/>
  <c r="BR73" i="13"/>
  <c r="BR74" i="13"/>
  <c r="BR75" i="13"/>
  <c r="BR76" i="13"/>
  <c r="BR77" i="13"/>
  <c r="BR78" i="13"/>
  <c r="BR79" i="13"/>
  <c r="BR80" i="13"/>
  <c r="BR81" i="13"/>
  <c r="BR82" i="13"/>
  <c r="BR83" i="13"/>
  <c r="BR84" i="13"/>
  <c r="BR85" i="13"/>
  <c r="BR86" i="13"/>
  <c r="BR87" i="13"/>
  <c r="BR88" i="13"/>
  <c r="BR89" i="13"/>
  <c r="BR90" i="13"/>
  <c r="BR91" i="13"/>
  <c r="BR92" i="13"/>
  <c r="BR93" i="13"/>
  <c r="BR94" i="13"/>
  <c r="BR95" i="13"/>
  <c r="BR96" i="13"/>
  <c r="BR97" i="13"/>
  <c r="BR98" i="13"/>
  <c r="BR99" i="13"/>
  <c r="BR100" i="13"/>
  <c r="BR101" i="13"/>
  <c r="BR102" i="13"/>
  <c r="BR103" i="13"/>
  <c r="BR104" i="13"/>
  <c r="BR105" i="13"/>
  <c r="BR106" i="13"/>
  <c r="BR107" i="13"/>
  <c r="BR108" i="13"/>
  <c r="BR109" i="13"/>
  <c r="BR110" i="13"/>
  <c r="BR111" i="13"/>
  <c r="BR112" i="13"/>
  <c r="BR113" i="13"/>
  <c r="BR114" i="13"/>
  <c r="BR115" i="13"/>
  <c r="BR116" i="13"/>
  <c r="BR117" i="13"/>
  <c r="BR118" i="13"/>
  <c r="BR119" i="13"/>
  <c r="BR120" i="13"/>
  <c r="BR121" i="13"/>
  <c r="BR122" i="13"/>
  <c r="BR123" i="13"/>
  <c r="BR124" i="13"/>
  <c r="BR125" i="13"/>
  <c r="BR126" i="13"/>
  <c r="BR127" i="13"/>
  <c r="BR128" i="13"/>
  <c r="BR129" i="13"/>
  <c r="BR130" i="13"/>
  <c r="BR131" i="13"/>
  <c r="BR132" i="13"/>
  <c r="BR133" i="13"/>
  <c r="BR134" i="13"/>
  <c r="BR135" i="13"/>
  <c r="BR136" i="13"/>
  <c r="BR137" i="13"/>
  <c r="BR138" i="13"/>
  <c r="BR139" i="13"/>
  <c r="BR140" i="13"/>
  <c r="BR141" i="13"/>
  <c r="BR142" i="13"/>
  <c r="BR143" i="13"/>
  <c r="BR144" i="13"/>
  <c r="BR145" i="13"/>
  <c r="BR146" i="13"/>
  <c r="BR147" i="13"/>
  <c r="BR148" i="13"/>
  <c r="BR149" i="13"/>
  <c r="BR150" i="13"/>
  <c r="BR151" i="13"/>
  <c r="BR152" i="13"/>
  <c r="BR153" i="13"/>
  <c r="BR154" i="13"/>
  <c r="BR155" i="13"/>
  <c r="BR156" i="13"/>
  <c r="BR157" i="13"/>
  <c r="BR158" i="13"/>
  <c r="BR159" i="13"/>
  <c r="BR160" i="13"/>
  <c r="BR161" i="13"/>
  <c r="BR162" i="13"/>
  <c r="BR163" i="13"/>
  <c r="BR164" i="13"/>
  <c r="BR165" i="13"/>
  <c r="BR166" i="13"/>
  <c r="BR167" i="13"/>
  <c r="BR168" i="13"/>
  <c r="BR169" i="13"/>
  <c r="BR170" i="13"/>
  <c r="BR171" i="13"/>
  <c r="BR172" i="13"/>
  <c r="BR173" i="13"/>
  <c r="BR174" i="13"/>
  <c r="BR175" i="13"/>
  <c r="BR176" i="13"/>
  <c r="BR177" i="13"/>
  <c r="BR178" i="13"/>
  <c r="BR179" i="13"/>
  <c r="BR180" i="13"/>
  <c r="BR181" i="13"/>
  <c r="BR182" i="13"/>
  <c r="BR183" i="13"/>
  <c r="BR184" i="13"/>
  <c r="BR185" i="13"/>
  <c r="BR186" i="13"/>
  <c r="BR187" i="13"/>
  <c r="BR188" i="13"/>
  <c r="BR189" i="13"/>
  <c r="BR190" i="13"/>
  <c r="BR191" i="13"/>
  <c r="BR192" i="13"/>
  <c r="BR193" i="13"/>
  <c r="BR194" i="13"/>
  <c r="BR195" i="13"/>
  <c r="BR196" i="13"/>
  <c r="BR197" i="13"/>
  <c r="BR198" i="13"/>
  <c r="BR199" i="13"/>
  <c r="BR200" i="13"/>
  <c r="BR201" i="13"/>
  <c r="BR202" i="13"/>
  <c r="BR203" i="13"/>
  <c r="BR204" i="13"/>
  <c r="BR205" i="13"/>
  <c r="BR206" i="13"/>
  <c r="BR207" i="13"/>
  <c r="BR208" i="13"/>
  <c r="BR209" i="13"/>
  <c r="BR210" i="13"/>
  <c r="BR211" i="13"/>
  <c r="BR212" i="13"/>
  <c r="BR213" i="13"/>
  <c r="BR214" i="13"/>
  <c r="BR215" i="13"/>
  <c r="BR216" i="13"/>
  <c r="BR217" i="13"/>
  <c r="BR218" i="13"/>
  <c r="BR219" i="13"/>
  <c r="BR220" i="13"/>
  <c r="BR221" i="13"/>
  <c r="BR222" i="13"/>
  <c r="BR223" i="13"/>
  <c r="BR224" i="13"/>
  <c r="BR225" i="13"/>
  <c r="BR226" i="13"/>
  <c r="BR227" i="13"/>
  <c r="BR228" i="13"/>
  <c r="BR229" i="13"/>
  <c r="BR230" i="13"/>
  <c r="BR231" i="13"/>
  <c r="BR232" i="13"/>
  <c r="BR233" i="13"/>
  <c r="BR234" i="13"/>
  <c r="BR235" i="13"/>
  <c r="BR236" i="13"/>
  <c r="BR237" i="13"/>
  <c r="BR238" i="13"/>
  <c r="BR239" i="13"/>
  <c r="BR240" i="13"/>
  <c r="BR241" i="13"/>
  <c r="BR242" i="13"/>
  <c r="BR243" i="13"/>
  <c r="BR244" i="13"/>
  <c r="BR245" i="13"/>
  <c r="BR246" i="13"/>
  <c r="BR247" i="13"/>
  <c r="BR248" i="13"/>
  <c r="BR249" i="13"/>
  <c r="BR250" i="13"/>
  <c r="BR251" i="13"/>
  <c r="BR252" i="13"/>
  <c r="BR253" i="13"/>
  <c r="BR254" i="13"/>
  <c r="BR255" i="13"/>
  <c r="BR256" i="13"/>
  <c r="BR257" i="13"/>
  <c r="BR258" i="13"/>
  <c r="BR259" i="13"/>
  <c r="BR260" i="13"/>
  <c r="BR261" i="13"/>
  <c r="BR262" i="13"/>
  <c r="BR263" i="13"/>
  <c r="BR264" i="13"/>
  <c r="BR265" i="13"/>
  <c r="BR266" i="13"/>
  <c r="BR267" i="13"/>
  <c r="BR268" i="13"/>
  <c r="BR269" i="13"/>
  <c r="BR270" i="13"/>
  <c r="BR271" i="13"/>
  <c r="BR272" i="13"/>
  <c r="BR273" i="13"/>
  <c r="BR274" i="13"/>
  <c r="BR275" i="13"/>
  <c r="BR276" i="13"/>
  <c r="BR277" i="13"/>
  <c r="BR278" i="13"/>
  <c r="BR279" i="13"/>
  <c r="BR280" i="13"/>
  <c r="BR281" i="13"/>
  <c r="BR282" i="13"/>
  <c r="BR283" i="13"/>
  <c r="BR284" i="13"/>
  <c r="BR285" i="13"/>
  <c r="BR286" i="13"/>
  <c r="BR287" i="13"/>
  <c r="BR288" i="13"/>
  <c r="BR289" i="13"/>
  <c r="BR290" i="13"/>
  <c r="BR291" i="13"/>
  <c r="BR292" i="13"/>
  <c r="BR293" i="13"/>
  <c r="BR294" i="13"/>
  <c r="BR295" i="13"/>
  <c r="BR296" i="13"/>
  <c r="BR297" i="13"/>
  <c r="BR298" i="13"/>
  <c r="BR299" i="13"/>
  <c r="BR300" i="13"/>
  <c r="BR301" i="13"/>
  <c r="BR302" i="13"/>
  <c r="BR303" i="13"/>
  <c r="BR304" i="13"/>
  <c r="BR305" i="13"/>
  <c r="BR306" i="13"/>
  <c r="BR307" i="13"/>
  <c r="BR308" i="13"/>
  <c r="BR309" i="13"/>
  <c r="BR310" i="13"/>
  <c r="BR311" i="13"/>
  <c r="BR312" i="13"/>
  <c r="BR313" i="13"/>
  <c r="BR314" i="13"/>
  <c r="BR315" i="13"/>
  <c r="BR316" i="13"/>
  <c r="BR317" i="13"/>
  <c r="BR318" i="13"/>
  <c r="BR319" i="13"/>
  <c r="BR320" i="13"/>
  <c r="BR321" i="13"/>
  <c r="BR322" i="13"/>
  <c r="BR323" i="13"/>
  <c r="BR324" i="13"/>
  <c r="BR325" i="13"/>
  <c r="BR326" i="13"/>
  <c r="BR327" i="13"/>
  <c r="BR328" i="13"/>
  <c r="BR329" i="13"/>
  <c r="BR330" i="13"/>
  <c r="BR331" i="13"/>
  <c r="BR332" i="13"/>
  <c r="BR333" i="13"/>
  <c r="BR334" i="13"/>
  <c r="BR335" i="13"/>
  <c r="BR336" i="13"/>
  <c r="BR337" i="13"/>
  <c r="BR338" i="13"/>
  <c r="BR339" i="13"/>
  <c r="BR340" i="13"/>
  <c r="BR341" i="13"/>
  <c r="BR342" i="13"/>
  <c r="BR343" i="13"/>
  <c r="BR344" i="13"/>
  <c r="BR345" i="13"/>
  <c r="BR346" i="13"/>
  <c r="BR347" i="13"/>
  <c r="BR348" i="13"/>
  <c r="BR349" i="13"/>
  <c r="BR350" i="13"/>
  <c r="BR351" i="13"/>
  <c r="BR352" i="13"/>
  <c r="BR353" i="13"/>
  <c r="BR354" i="13"/>
  <c r="BR355" i="13"/>
  <c r="BR356" i="13"/>
  <c r="BR357" i="13"/>
  <c r="BR358" i="13"/>
  <c r="BR359" i="13"/>
  <c r="BR360" i="13"/>
  <c r="BR361" i="13"/>
  <c r="BR362" i="13"/>
  <c r="BR363" i="13"/>
  <c r="BR364" i="13"/>
  <c r="BR365" i="13"/>
  <c r="BR366" i="13"/>
  <c r="BR367" i="13"/>
  <c r="BR368" i="13"/>
  <c r="BR369" i="13"/>
  <c r="BR370" i="13"/>
  <c r="BR371" i="13"/>
  <c r="BR372" i="13"/>
  <c r="BR373" i="13"/>
  <c r="BR374" i="13"/>
  <c r="BR375" i="13"/>
  <c r="BR376" i="13"/>
  <c r="BR377" i="13"/>
  <c r="BR378" i="13"/>
  <c r="BR379" i="13"/>
  <c r="BR380" i="13"/>
  <c r="BR381" i="13"/>
  <c r="BR382" i="13"/>
  <c r="BR383" i="13"/>
  <c r="BR384" i="13"/>
  <c r="BR385" i="13"/>
  <c r="BR386" i="13"/>
  <c r="BR387" i="13"/>
  <c r="BR388" i="13"/>
  <c r="BR389" i="13"/>
  <c r="BR390" i="13"/>
  <c r="BR391" i="13"/>
  <c r="BR392" i="13"/>
  <c r="BR393" i="13"/>
  <c r="BR394" i="13"/>
  <c r="BR395" i="13"/>
  <c r="BR396" i="13"/>
  <c r="BR397" i="13"/>
  <c r="BR398" i="13"/>
  <c r="BR399" i="13"/>
  <c r="BR400" i="13"/>
  <c r="BR401" i="13"/>
  <c r="BR402" i="13"/>
  <c r="BR403" i="13"/>
  <c r="BR404" i="13"/>
  <c r="BR405" i="13"/>
  <c r="BR406" i="13"/>
  <c r="BR407" i="13"/>
  <c r="BR408" i="13"/>
  <c r="BR409" i="13"/>
  <c r="BR410" i="13"/>
  <c r="BR411" i="13"/>
  <c r="BR412" i="13"/>
  <c r="BR413" i="13"/>
  <c r="BR414" i="13"/>
  <c r="BR415" i="13"/>
  <c r="BR416" i="13"/>
  <c r="BR417" i="13"/>
  <c r="BR418" i="13"/>
  <c r="BR419" i="13"/>
  <c r="BR420" i="13"/>
  <c r="BR421" i="13"/>
  <c r="BR422" i="13"/>
  <c r="BR423" i="13"/>
  <c r="BR424" i="13"/>
  <c r="BR425" i="13"/>
  <c r="BR426" i="13"/>
  <c r="BR427" i="13"/>
  <c r="BR428" i="13"/>
  <c r="BR429" i="13"/>
  <c r="BR430" i="13"/>
  <c r="BR431" i="13"/>
  <c r="BR432" i="13"/>
  <c r="BR433" i="13"/>
  <c r="BR434" i="13"/>
  <c r="BR435" i="13"/>
  <c r="BR436" i="13"/>
  <c r="BR437" i="13"/>
  <c r="BR438" i="13"/>
  <c r="BR439" i="13"/>
  <c r="BR440" i="13"/>
  <c r="BR441" i="13"/>
  <c r="BR442" i="13"/>
  <c r="BR443" i="13"/>
  <c r="BR444" i="13"/>
  <c r="BR445" i="13"/>
  <c r="BR446" i="13"/>
  <c r="BR447" i="13"/>
  <c r="BR448" i="13"/>
  <c r="BR449" i="13"/>
  <c r="BR450" i="13"/>
  <c r="BR451" i="13"/>
  <c r="BR452" i="13"/>
  <c r="BR453" i="13"/>
  <c r="BR454" i="13"/>
  <c r="BR455" i="13"/>
  <c r="BR456" i="13"/>
  <c r="BR457" i="13"/>
  <c r="BR458" i="13"/>
  <c r="BR459" i="13"/>
  <c r="BR460" i="13"/>
  <c r="BR461" i="13"/>
  <c r="BR462" i="13"/>
  <c r="BR463" i="13"/>
  <c r="BR464" i="13"/>
  <c r="BR465" i="13"/>
  <c r="BR466" i="13"/>
  <c r="BR467" i="13"/>
  <c r="BR468" i="13"/>
  <c r="BR469" i="13"/>
  <c r="BR470" i="13"/>
  <c r="BR471" i="13"/>
  <c r="BR472" i="13"/>
  <c r="BR473" i="13"/>
  <c r="BR474" i="13"/>
  <c r="BR475" i="13"/>
  <c r="BR476" i="13"/>
  <c r="BR477" i="13"/>
  <c r="BR478" i="13"/>
  <c r="BR479" i="13"/>
  <c r="BR480" i="13"/>
  <c r="BR481" i="13"/>
  <c r="BR482" i="13"/>
  <c r="BR483" i="13"/>
  <c r="BR484" i="13"/>
  <c r="BR485" i="13"/>
  <c r="BR486" i="13"/>
  <c r="BR487" i="13"/>
  <c r="BR488" i="13"/>
  <c r="BR489" i="13"/>
  <c r="BR490" i="13"/>
  <c r="BR491" i="13"/>
  <c r="BR492" i="13"/>
  <c r="BR493" i="13"/>
  <c r="BR494" i="13"/>
  <c r="BR495" i="13"/>
  <c r="BR496" i="13"/>
  <c r="BR497" i="13"/>
  <c r="BR498" i="13"/>
  <c r="BR499" i="13"/>
  <c r="BR500" i="13"/>
  <c r="BR501" i="13"/>
  <c r="BR502" i="13"/>
  <c r="BR503" i="13"/>
  <c r="BR504" i="13"/>
  <c r="BR505" i="13"/>
  <c r="BR506" i="13"/>
  <c r="BR507" i="13"/>
  <c r="BR508" i="13"/>
  <c r="BR509" i="13"/>
  <c r="BR510" i="13"/>
  <c r="BR511" i="13"/>
  <c r="BR512" i="13"/>
  <c r="BR513" i="13"/>
  <c r="BR514" i="13"/>
  <c r="BR515" i="13"/>
  <c r="BR516" i="13"/>
  <c r="BR517" i="13"/>
  <c r="BR518" i="13"/>
  <c r="BR519" i="13"/>
  <c r="BR520" i="13"/>
  <c r="BR521" i="13"/>
  <c r="BR522" i="13"/>
  <c r="BR523" i="13"/>
  <c r="BR524" i="13"/>
  <c r="BR525" i="13"/>
  <c r="BR526" i="13"/>
  <c r="BR527" i="13"/>
  <c r="BR528" i="13"/>
  <c r="BR529" i="13"/>
  <c r="BR530" i="13"/>
  <c r="BR531" i="13"/>
  <c r="BR532" i="13"/>
  <c r="BR533" i="13"/>
  <c r="BR534" i="13"/>
  <c r="BR535" i="13"/>
  <c r="BR536" i="13"/>
  <c r="BR537" i="13"/>
  <c r="BR538" i="13"/>
  <c r="BR539" i="13"/>
  <c r="BR540" i="13"/>
  <c r="BR541" i="13"/>
  <c r="BR542" i="13"/>
  <c r="BR543" i="13"/>
  <c r="BR544" i="13"/>
  <c r="BR545" i="13"/>
  <c r="BR546" i="13"/>
  <c r="BR547" i="13"/>
  <c r="BR548" i="13"/>
  <c r="BR549" i="13"/>
  <c r="BR550" i="13"/>
  <c r="BR551" i="13"/>
  <c r="BR552" i="13"/>
  <c r="BR553" i="13"/>
  <c r="BR554" i="13"/>
  <c r="BR555" i="13"/>
  <c r="BR556" i="13"/>
  <c r="BR557" i="13"/>
  <c r="BR558" i="13"/>
  <c r="BR559" i="13"/>
  <c r="BR560" i="13"/>
  <c r="BR561" i="13"/>
  <c r="BR562" i="13"/>
  <c r="BR563" i="13"/>
  <c r="BR564" i="13"/>
  <c r="BR565" i="13"/>
  <c r="BR566" i="13"/>
  <c r="BR567" i="13"/>
  <c r="BR568" i="13"/>
  <c r="BR569" i="13"/>
  <c r="BR570" i="13"/>
  <c r="BR571" i="13"/>
  <c r="BR572" i="13"/>
  <c r="BR573" i="13"/>
  <c r="BR574" i="13"/>
  <c r="BR575" i="13"/>
  <c r="BR576" i="13"/>
  <c r="BR577" i="13"/>
  <c r="BR578" i="13"/>
  <c r="BR579" i="13"/>
  <c r="BR580" i="13"/>
  <c r="BR581" i="13"/>
  <c r="BR582" i="13"/>
  <c r="BR583" i="13"/>
  <c r="BR584" i="13"/>
  <c r="BR585" i="13"/>
  <c r="BR586" i="13"/>
  <c r="BR587" i="13"/>
  <c r="BR588" i="13"/>
  <c r="BR589" i="13"/>
  <c r="BR590" i="13"/>
  <c r="BR591" i="13"/>
  <c r="BR592" i="13"/>
  <c r="BR593" i="13"/>
  <c r="BR594" i="13"/>
  <c r="BR595" i="13"/>
  <c r="BR596" i="13"/>
  <c r="BR597" i="13"/>
  <c r="BR598" i="13"/>
  <c r="BR599" i="13"/>
  <c r="BR600" i="13"/>
  <c r="BR601" i="13"/>
  <c r="BR602" i="13"/>
  <c r="BR603" i="13"/>
  <c r="BR604" i="13"/>
  <c r="BR605" i="13"/>
  <c r="BR606" i="13"/>
  <c r="BR607" i="13"/>
  <c r="BR608" i="13"/>
  <c r="BR609" i="13"/>
  <c r="BR610" i="13"/>
  <c r="BR611" i="13"/>
  <c r="BR612" i="13"/>
  <c r="BR613" i="13"/>
  <c r="BR614" i="13"/>
  <c r="BR615" i="13"/>
  <c r="BR616" i="13"/>
  <c r="BR617" i="13"/>
  <c r="BR618" i="13"/>
  <c r="BR619" i="13"/>
  <c r="BR620" i="13"/>
  <c r="BR621" i="13"/>
  <c r="BR622" i="13"/>
  <c r="BR623" i="13"/>
  <c r="BR624" i="13"/>
  <c r="BR625" i="13"/>
  <c r="BR626" i="13"/>
  <c r="BR627" i="13"/>
  <c r="BR628" i="13"/>
  <c r="BR629" i="13"/>
  <c r="BR630" i="13"/>
  <c r="BR631" i="13"/>
  <c r="BR632" i="13"/>
  <c r="BR633" i="13"/>
  <c r="BR634" i="13"/>
  <c r="BR635" i="13"/>
  <c r="BR636" i="13"/>
  <c r="BR637" i="13"/>
  <c r="BR638" i="13"/>
  <c r="BR639" i="13"/>
  <c r="BR640" i="13"/>
  <c r="BR641" i="13"/>
  <c r="BR642" i="13"/>
  <c r="BR643" i="13"/>
  <c r="BR644" i="13"/>
  <c r="BR645" i="13"/>
  <c r="BR646" i="13"/>
  <c r="BR647" i="13"/>
  <c r="BR648" i="13"/>
  <c r="BR649" i="13"/>
  <c r="BR650" i="13"/>
  <c r="BR651" i="13"/>
  <c r="BR652" i="13"/>
  <c r="BR653" i="13"/>
  <c r="BR654" i="13"/>
  <c r="BR655" i="13"/>
  <c r="BR656" i="13"/>
  <c r="BR657" i="13"/>
  <c r="BR658" i="13"/>
  <c r="BR659" i="13"/>
  <c r="BR660" i="13"/>
  <c r="BR661" i="13"/>
  <c r="BR662" i="13"/>
  <c r="BR663" i="13"/>
  <c r="BR664" i="13"/>
  <c r="BR665" i="13"/>
  <c r="BR666" i="13"/>
  <c r="BR667" i="13"/>
  <c r="BR668" i="13"/>
  <c r="BR669" i="13"/>
  <c r="BR670" i="13"/>
  <c r="BR671" i="13"/>
  <c r="BR672" i="13"/>
  <c r="BR673" i="13"/>
  <c r="BR674" i="13"/>
  <c r="BR675" i="13"/>
  <c r="BR676" i="13"/>
  <c r="BR677" i="13"/>
  <c r="BR678" i="13"/>
  <c r="BR679" i="13"/>
  <c r="BR680" i="13"/>
  <c r="BR681" i="13"/>
  <c r="BR682" i="13"/>
  <c r="BR683" i="13"/>
  <c r="BR684" i="13"/>
  <c r="BR685" i="13"/>
  <c r="BR686" i="13"/>
  <c r="BR687" i="13"/>
  <c r="BR688" i="13"/>
  <c r="BR689" i="13"/>
  <c r="BR690" i="13"/>
  <c r="BR691" i="13"/>
  <c r="BR692" i="13"/>
  <c r="BR693" i="13"/>
  <c r="BR694" i="13"/>
  <c r="BR695" i="13"/>
  <c r="BR696" i="13"/>
  <c r="BR697" i="13"/>
  <c r="BR698" i="13"/>
  <c r="BR699" i="13"/>
  <c r="BR700" i="13"/>
  <c r="BR701" i="13"/>
  <c r="BR702" i="13"/>
  <c r="BR703" i="13"/>
  <c r="BR704" i="13"/>
  <c r="BR705" i="13"/>
  <c r="BR706" i="13"/>
  <c r="BR707" i="13"/>
  <c r="BR708" i="13"/>
  <c r="BR709" i="13"/>
  <c r="BR710" i="13"/>
  <c r="BR711" i="13"/>
  <c r="BR712" i="13"/>
  <c r="BR713" i="13"/>
  <c r="BR714" i="13"/>
  <c r="BR715" i="13"/>
  <c r="BR716" i="13"/>
  <c r="BR717" i="13"/>
  <c r="BR718" i="13"/>
  <c r="BR719" i="13"/>
  <c r="BR720" i="13"/>
  <c r="BR721" i="13"/>
  <c r="BR722" i="13"/>
  <c r="BR723" i="13"/>
  <c r="BR724" i="13"/>
  <c r="BR725" i="13"/>
  <c r="BR726" i="13"/>
  <c r="BR727" i="13"/>
  <c r="BR728" i="13"/>
  <c r="BR729" i="13"/>
  <c r="BR730" i="13"/>
  <c r="BR731" i="13"/>
  <c r="BR732" i="13"/>
  <c r="BR733" i="13"/>
  <c r="BR734" i="13"/>
  <c r="BR735" i="13"/>
  <c r="BR736" i="13"/>
  <c r="BR737" i="13"/>
  <c r="BR738" i="13"/>
  <c r="BR739" i="13"/>
  <c r="BR740" i="13"/>
  <c r="BR741" i="13"/>
  <c r="BR742" i="13"/>
  <c r="BR743" i="13"/>
  <c r="BR744" i="13"/>
  <c r="BR745" i="13"/>
  <c r="BR746" i="13"/>
  <c r="BR747" i="13"/>
  <c r="BR748" i="13"/>
  <c r="BR749" i="13"/>
  <c r="BR750" i="13"/>
  <c r="BR751" i="13"/>
  <c r="BR752" i="13"/>
  <c r="BR753" i="13"/>
  <c r="BR754" i="13"/>
  <c r="BR755" i="13"/>
  <c r="BR756" i="13"/>
  <c r="BR757" i="13"/>
  <c r="BR758" i="13"/>
  <c r="BR759" i="13"/>
  <c r="BR760" i="13"/>
  <c r="BR761" i="13"/>
  <c r="BR762" i="13"/>
  <c r="BR763" i="13"/>
  <c r="BR764" i="13"/>
  <c r="BR765" i="13"/>
  <c r="BR766" i="13"/>
  <c r="BR767" i="13"/>
  <c r="BR768" i="13"/>
  <c r="BR769" i="13"/>
  <c r="BR770" i="13"/>
  <c r="BR771" i="13"/>
  <c r="BR772" i="13"/>
  <c r="BR773" i="13"/>
  <c r="BR774" i="13"/>
  <c r="BR775" i="13"/>
  <c r="BR776" i="13"/>
  <c r="BR777" i="13"/>
  <c r="BR778" i="13"/>
  <c r="BR779" i="13"/>
  <c r="BR780" i="13"/>
  <c r="BR781" i="13"/>
  <c r="BR782" i="13"/>
  <c r="BR783" i="13"/>
  <c r="BR784" i="13"/>
  <c r="BR785" i="13"/>
  <c r="BR786" i="13"/>
  <c r="BR787" i="13"/>
  <c r="BR788" i="13"/>
  <c r="BR789" i="13"/>
  <c r="BR790" i="13"/>
  <c r="BR791" i="13"/>
  <c r="BR792" i="13"/>
  <c r="BR793" i="13"/>
  <c r="BR794" i="13"/>
  <c r="BR795" i="13"/>
  <c r="BR796" i="13"/>
  <c r="BR797" i="13"/>
  <c r="BR798" i="13"/>
  <c r="BR799" i="13"/>
  <c r="BR800" i="13"/>
  <c r="BR801" i="13"/>
  <c r="BR802" i="13"/>
  <c r="BR803" i="13"/>
  <c r="BR804" i="13"/>
  <c r="BR805" i="13"/>
  <c r="BR806" i="13"/>
  <c r="BR807" i="13"/>
  <c r="BR808" i="13"/>
  <c r="BR809" i="13"/>
  <c r="BR810" i="13"/>
  <c r="BR811" i="13"/>
  <c r="BR812" i="13"/>
  <c r="BR813" i="13"/>
  <c r="BR814" i="13"/>
  <c r="BR815" i="13"/>
  <c r="BR816" i="13"/>
  <c r="BR817" i="13"/>
  <c r="BR818" i="13"/>
  <c r="BR819" i="13"/>
  <c r="BR820" i="13"/>
  <c r="BR821" i="13"/>
  <c r="BR822" i="13"/>
  <c r="BR823" i="13"/>
  <c r="BR824" i="13"/>
  <c r="BR825" i="13"/>
  <c r="BR826" i="13"/>
  <c r="BR827" i="13"/>
  <c r="BR828" i="13"/>
  <c r="BR829" i="13"/>
  <c r="BR830" i="13"/>
  <c r="BR831" i="13"/>
  <c r="BR832" i="13"/>
  <c r="BR833" i="13"/>
  <c r="BR834" i="13"/>
  <c r="BR835" i="13"/>
  <c r="BR836" i="13"/>
  <c r="BR837" i="13"/>
  <c r="BR838" i="13"/>
  <c r="BR839" i="13"/>
  <c r="BR840" i="13"/>
  <c r="BR841" i="13"/>
  <c r="BR842" i="13"/>
  <c r="BR843" i="13"/>
  <c r="BR844" i="13"/>
  <c r="BR845" i="13"/>
  <c r="BR846" i="13"/>
  <c r="BR847" i="13"/>
  <c r="BR848" i="13"/>
  <c r="BR849" i="13"/>
  <c r="BR850" i="13"/>
  <c r="BR851" i="13"/>
  <c r="BR852" i="13"/>
  <c r="BR853" i="13"/>
  <c r="BR854" i="13"/>
  <c r="BR855" i="13"/>
  <c r="BR856" i="13"/>
  <c r="BR857" i="13"/>
  <c r="BR858" i="13"/>
  <c r="BR859" i="13"/>
  <c r="BR860" i="13"/>
  <c r="BR861" i="13"/>
  <c r="BR862" i="13"/>
  <c r="BR863" i="13"/>
  <c r="BR864" i="13"/>
  <c r="BR865" i="13"/>
  <c r="BR866" i="13"/>
  <c r="BR867" i="13"/>
  <c r="BR868" i="13"/>
  <c r="BR869" i="13"/>
  <c r="BR870" i="13"/>
  <c r="BR871" i="13"/>
  <c r="BR872" i="13"/>
  <c r="BR873" i="13"/>
  <c r="BR874" i="13"/>
  <c r="BR875" i="13"/>
  <c r="BR876" i="13"/>
  <c r="BR877" i="13"/>
  <c r="BR878" i="13"/>
  <c r="BR879" i="13"/>
  <c r="BR880" i="13"/>
  <c r="BR881" i="13"/>
  <c r="BR882" i="13"/>
  <c r="BR883" i="13"/>
  <c r="BR884" i="13"/>
  <c r="BR885" i="13"/>
  <c r="BR886" i="13"/>
  <c r="BR887" i="13"/>
  <c r="BR888" i="13"/>
  <c r="BR889" i="13"/>
  <c r="BR890" i="13"/>
  <c r="BR891" i="13"/>
  <c r="BR892" i="13"/>
  <c r="BR893" i="13"/>
  <c r="BR894" i="13"/>
  <c r="BR895" i="13"/>
  <c r="BR896" i="13"/>
  <c r="BR897" i="13"/>
  <c r="BR898" i="13"/>
  <c r="BR899" i="13"/>
  <c r="BR900" i="13"/>
  <c r="BR901" i="13"/>
  <c r="BR902" i="13"/>
  <c r="BR903" i="13"/>
  <c r="BR904" i="13"/>
  <c r="BR905" i="13"/>
  <c r="BR906" i="13"/>
  <c r="BR907" i="13"/>
  <c r="BR908" i="13"/>
  <c r="BR909" i="13"/>
  <c r="BR910" i="13"/>
  <c r="BR911" i="13"/>
  <c r="BR912" i="13"/>
  <c r="BR913" i="13"/>
  <c r="BR914" i="13"/>
  <c r="BR915" i="13"/>
  <c r="BR916" i="13"/>
  <c r="BR917" i="13"/>
  <c r="BR918" i="13"/>
  <c r="BR919" i="13"/>
  <c r="BR920" i="13"/>
  <c r="BR921" i="13"/>
  <c r="BR922" i="13"/>
  <c r="BR923" i="13"/>
  <c r="BR924" i="13"/>
  <c r="BR925" i="13"/>
  <c r="BR926" i="13"/>
  <c r="BR927" i="13"/>
  <c r="BR928" i="13"/>
  <c r="BR929" i="13"/>
  <c r="BR930" i="13"/>
  <c r="BR931" i="13"/>
  <c r="BR932" i="13"/>
  <c r="BR933" i="13"/>
  <c r="BR934" i="13"/>
  <c r="BR935" i="13"/>
  <c r="BR936" i="13"/>
  <c r="BR937" i="13"/>
  <c r="BR938" i="13"/>
  <c r="BR939" i="13"/>
  <c r="BR940" i="13"/>
  <c r="BR941" i="13"/>
  <c r="BR942" i="13"/>
  <c r="BR943" i="13"/>
  <c r="BR944" i="13"/>
  <c r="BR945" i="13"/>
  <c r="BR946" i="13"/>
  <c r="BR947" i="13"/>
  <c r="BR948" i="13"/>
  <c r="BR949" i="13"/>
  <c r="BR950" i="13"/>
  <c r="BR951" i="13"/>
  <c r="BR952" i="13"/>
  <c r="BR953" i="13"/>
  <c r="BR954" i="13"/>
  <c r="BR955" i="13"/>
  <c r="BR956" i="13"/>
  <c r="BR957" i="13"/>
  <c r="BR958" i="13"/>
  <c r="BR959" i="13"/>
  <c r="BR960" i="13"/>
  <c r="BR961" i="13"/>
  <c r="BR962" i="13"/>
  <c r="BR963" i="13"/>
  <c r="BR964" i="13"/>
  <c r="BR965" i="13"/>
  <c r="BR966" i="13"/>
  <c r="BR967" i="13"/>
  <c r="BR968" i="13"/>
  <c r="BR969" i="13"/>
  <c r="BR970" i="13"/>
  <c r="BR971" i="13"/>
  <c r="BR972" i="13"/>
  <c r="BR973" i="13"/>
  <c r="BR974" i="13"/>
  <c r="BR975" i="13"/>
  <c r="BR976" i="13"/>
  <c r="BR977" i="13"/>
  <c r="BR978" i="13"/>
  <c r="BR979" i="13"/>
  <c r="BR980" i="13"/>
  <c r="BR981" i="13"/>
  <c r="BR982" i="13"/>
  <c r="BR983" i="13"/>
  <c r="BR984" i="13"/>
  <c r="BR985" i="13"/>
  <c r="BR986" i="13"/>
  <c r="BR987" i="13"/>
  <c r="BR988" i="13"/>
  <c r="BR989" i="13"/>
  <c r="BR990" i="13"/>
  <c r="BR991" i="13"/>
  <c r="BR992" i="13"/>
  <c r="BR993" i="13"/>
  <c r="BR994" i="13"/>
  <c r="BR995" i="13"/>
  <c r="BR996" i="13"/>
  <c r="BR997" i="13"/>
  <c r="BR998" i="13"/>
  <c r="BR999" i="13"/>
  <c r="BR1000" i="13"/>
  <c r="BR1001" i="13"/>
  <c r="BR1002" i="13"/>
  <c r="BR1003" i="13"/>
  <c r="BR3" i="13"/>
  <c r="BQ4" i="13"/>
  <c r="BQ5" i="13"/>
  <c r="BQ6" i="13"/>
  <c r="BQ7" i="13"/>
  <c r="BQ8" i="13"/>
  <c r="BQ9" i="13"/>
  <c r="BQ10" i="13"/>
  <c r="BQ11" i="13"/>
  <c r="BQ12" i="13"/>
  <c r="BQ13" i="13"/>
  <c r="BQ14" i="13"/>
  <c r="BQ15" i="13"/>
  <c r="BQ16" i="13"/>
  <c r="BQ17" i="13"/>
  <c r="BQ18" i="13"/>
  <c r="BQ19" i="13"/>
  <c r="BQ20" i="13"/>
  <c r="BQ21" i="13"/>
  <c r="BQ22" i="13"/>
  <c r="BQ23" i="13"/>
  <c r="BQ24" i="13"/>
  <c r="BQ25" i="13"/>
  <c r="BQ26" i="13"/>
  <c r="BQ27" i="13"/>
  <c r="BQ28" i="13"/>
  <c r="BQ29" i="13"/>
  <c r="BQ30" i="13"/>
  <c r="BQ31" i="13"/>
  <c r="BQ32" i="13"/>
  <c r="BQ33" i="13"/>
  <c r="BQ34" i="13"/>
  <c r="BQ35" i="13"/>
  <c r="BQ36" i="13"/>
  <c r="BQ37" i="13"/>
  <c r="BQ38" i="13"/>
  <c r="BQ39" i="13"/>
  <c r="BQ40" i="13"/>
  <c r="BQ41" i="13"/>
  <c r="BQ42" i="13"/>
  <c r="BQ43" i="13"/>
  <c r="BQ44" i="13"/>
  <c r="BQ45" i="13"/>
  <c r="BQ46" i="13"/>
  <c r="BQ47" i="13"/>
  <c r="BQ48" i="13"/>
  <c r="BQ49" i="13"/>
  <c r="BQ50" i="13"/>
  <c r="BQ51" i="13"/>
  <c r="BQ52" i="13"/>
  <c r="BQ53" i="13"/>
  <c r="BQ54" i="13"/>
  <c r="BQ55" i="13"/>
  <c r="BQ56" i="13"/>
  <c r="BQ57" i="13"/>
  <c r="BQ58" i="13"/>
  <c r="BQ59" i="13"/>
  <c r="BQ60" i="13"/>
  <c r="BQ61" i="13"/>
  <c r="BQ62" i="13"/>
  <c r="BQ63" i="13"/>
  <c r="BQ64" i="13"/>
  <c r="BQ65" i="13"/>
  <c r="BQ66" i="13"/>
  <c r="BQ67" i="13"/>
  <c r="BQ68" i="13"/>
  <c r="BQ69" i="13"/>
  <c r="BQ70" i="13"/>
  <c r="BQ71" i="13"/>
  <c r="BQ72" i="13"/>
  <c r="BQ73" i="13"/>
  <c r="BQ74" i="13"/>
  <c r="BQ75" i="13"/>
  <c r="BQ76" i="13"/>
  <c r="BQ77" i="13"/>
  <c r="BQ78" i="13"/>
  <c r="BQ79" i="13"/>
  <c r="BQ80" i="13"/>
  <c r="BQ81" i="13"/>
  <c r="BQ82" i="13"/>
  <c r="BQ83" i="13"/>
  <c r="BQ84" i="13"/>
  <c r="BQ85" i="13"/>
  <c r="BQ86" i="13"/>
  <c r="BQ87" i="13"/>
  <c r="BQ88" i="13"/>
  <c r="BQ89" i="13"/>
  <c r="BQ90" i="13"/>
  <c r="BQ91" i="13"/>
  <c r="BQ92" i="13"/>
  <c r="BQ93" i="13"/>
  <c r="BQ94" i="13"/>
  <c r="BQ95" i="13"/>
  <c r="BQ96" i="13"/>
  <c r="BQ97" i="13"/>
  <c r="BQ98" i="13"/>
  <c r="BQ99" i="13"/>
  <c r="BQ100" i="13"/>
  <c r="BQ101" i="13"/>
  <c r="BQ102" i="13"/>
  <c r="BQ103" i="13"/>
  <c r="BQ104" i="13"/>
  <c r="BQ105" i="13"/>
  <c r="BQ106" i="13"/>
  <c r="BQ107" i="13"/>
  <c r="BQ108" i="13"/>
  <c r="BQ109" i="13"/>
  <c r="BQ110" i="13"/>
  <c r="BQ111" i="13"/>
  <c r="BQ112" i="13"/>
  <c r="BQ113" i="13"/>
  <c r="BQ114" i="13"/>
  <c r="BQ115" i="13"/>
  <c r="BQ116" i="13"/>
  <c r="BQ117" i="13"/>
  <c r="BQ118" i="13"/>
  <c r="BQ119" i="13"/>
  <c r="BQ120" i="13"/>
  <c r="BQ121" i="13"/>
  <c r="BQ122" i="13"/>
  <c r="BQ123" i="13"/>
  <c r="BQ124" i="13"/>
  <c r="BQ125" i="13"/>
  <c r="BQ126" i="13"/>
  <c r="BQ127" i="13"/>
  <c r="BQ128" i="13"/>
  <c r="BQ129" i="13"/>
  <c r="BQ130" i="13"/>
  <c r="BQ131" i="13"/>
  <c r="BQ132" i="13"/>
  <c r="BQ133" i="13"/>
  <c r="BQ134" i="13"/>
  <c r="BQ135" i="13"/>
  <c r="BQ136" i="13"/>
  <c r="BQ137" i="13"/>
  <c r="BQ138" i="13"/>
  <c r="BQ139" i="13"/>
  <c r="BQ140" i="13"/>
  <c r="BQ141" i="13"/>
  <c r="BQ142" i="13"/>
  <c r="BQ143" i="13"/>
  <c r="BQ144" i="13"/>
  <c r="BQ145" i="13"/>
  <c r="BQ146" i="13"/>
  <c r="BQ147" i="13"/>
  <c r="BQ148" i="13"/>
  <c r="BQ149" i="13"/>
  <c r="BQ150" i="13"/>
  <c r="BQ151" i="13"/>
  <c r="BQ152" i="13"/>
  <c r="BQ153" i="13"/>
  <c r="BQ154" i="13"/>
  <c r="BQ155" i="13"/>
  <c r="BQ156" i="13"/>
  <c r="BQ157" i="13"/>
  <c r="BQ158" i="13"/>
  <c r="BQ159" i="13"/>
  <c r="BQ160" i="13"/>
  <c r="BQ161" i="13"/>
  <c r="BQ162" i="13"/>
  <c r="BQ163" i="13"/>
  <c r="BQ164" i="13"/>
  <c r="BQ165" i="13"/>
  <c r="BQ166" i="13"/>
  <c r="BQ167" i="13"/>
  <c r="BQ168" i="13"/>
  <c r="BQ169" i="13"/>
  <c r="BQ170" i="13"/>
  <c r="BQ171" i="13"/>
  <c r="BQ172" i="13"/>
  <c r="BQ173" i="13"/>
  <c r="BQ174" i="13"/>
  <c r="BQ175" i="13"/>
  <c r="BQ176" i="13"/>
  <c r="BQ177" i="13"/>
  <c r="BQ178" i="13"/>
  <c r="BQ179" i="13"/>
  <c r="BQ180" i="13"/>
  <c r="BQ181" i="13"/>
  <c r="BQ182" i="13"/>
  <c r="BQ183" i="13"/>
  <c r="BQ184" i="13"/>
  <c r="BQ185" i="13"/>
  <c r="BQ186" i="13"/>
  <c r="BQ187" i="13"/>
  <c r="BQ188" i="13"/>
  <c r="BQ189" i="13"/>
  <c r="BQ190" i="13"/>
  <c r="BQ191" i="13"/>
  <c r="BQ192" i="13"/>
  <c r="BQ193" i="13"/>
  <c r="BQ194" i="13"/>
  <c r="BQ195" i="13"/>
  <c r="BQ196" i="13"/>
  <c r="BQ197" i="13"/>
  <c r="BQ198" i="13"/>
  <c r="BQ199" i="13"/>
  <c r="BQ200" i="13"/>
  <c r="BQ201" i="13"/>
  <c r="BQ202" i="13"/>
  <c r="BQ203" i="13"/>
  <c r="BQ204" i="13"/>
  <c r="BQ205" i="13"/>
  <c r="BQ206" i="13"/>
  <c r="BQ207" i="13"/>
  <c r="BQ208" i="13"/>
  <c r="BQ209" i="13"/>
  <c r="BQ210" i="13"/>
  <c r="BQ211" i="13"/>
  <c r="BQ212" i="13"/>
  <c r="BQ213" i="13"/>
  <c r="BQ214" i="13"/>
  <c r="BQ215" i="13"/>
  <c r="BQ216" i="13"/>
  <c r="BQ217" i="13"/>
  <c r="BQ218" i="13"/>
  <c r="BQ219" i="13"/>
  <c r="BQ220" i="13"/>
  <c r="BQ221" i="13"/>
  <c r="BQ222" i="13"/>
  <c r="BQ223" i="13"/>
  <c r="BQ224" i="13"/>
  <c r="BQ225" i="13"/>
  <c r="BQ226" i="13"/>
  <c r="BQ227" i="13"/>
  <c r="BQ228" i="13"/>
  <c r="BQ229" i="13"/>
  <c r="BQ230" i="13"/>
  <c r="BQ231" i="13"/>
  <c r="BQ232" i="13"/>
  <c r="BQ233" i="13"/>
  <c r="BQ234" i="13"/>
  <c r="BQ235" i="13"/>
  <c r="BQ236" i="13"/>
  <c r="BQ237" i="13"/>
  <c r="BQ238" i="13"/>
  <c r="BQ239" i="13"/>
  <c r="BQ240" i="13"/>
  <c r="BQ241" i="13"/>
  <c r="BQ242" i="13"/>
  <c r="BQ243" i="13"/>
  <c r="BQ244" i="13"/>
  <c r="BQ245" i="13"/>
  <c r="BQ246" i="13"/>
  <c r="BQ247" i="13"/>
  <c r="BQ248" i="13"/>
  <c r="BQ249" i="13"/>
  <c r="BQ250" i="13"/>
  <c r="BQ251" i="13"/>
  <c r="BQ252" i="13"/>
  <c r="BQ253" i="13"/>
  <c r="BQ254" i="13"/>
  <c r="BQ255" i="13"/>
  <c r="BQ256" i="13"/>
  <c r="BQ257" i="13"/>
  <c r="BQ258" i="13"/>
  <c r="BQ259" i="13"/>
  <c r="BQ260" i="13"/>
  <c r="BQ261" i="13"/>
  <c r="BQ262" i="13"/>
  <c r="BQ263" i="13"/>
  <c r="BQ264" i="13"/>
  <c r="BQ265" i="13"/>
  <c r="BQ266" i="13"/>
  <c r="BQ267" i="13"/>
  <c r="BQ268" i="13"/>
  <c r="BQ269" i="13"/>
  <c r="BQ270" i="13"/>
  <c r="BQ271" i="13"/>
  <c r="BQ272" i="13"/>
  <c r="BQ273" i="13"/>
  <c r="BQ274" i="13"/>
  <c r="BQ275" i="13"/>
  <c r="BQ276" i="13"/>
  <c r="BQ277" i="13"/>
  <c r="BQ278" i="13"/>
  <c r="BQ279" i="13"/>
  <c r="BQ280" i="13"/>
  <c r="BQ281" i="13"/>
  <c r="BQ282" i="13"/>
  <c r="BQ283" i="13"/>
  <c r="BQ284" i="13"/>
  <c r="BQ285" i="13"/>
  <c r="BQ286" i="13"/>
  <c r="BQ287" i="13"/>
  <c r="BQ288" i="13"/>
  <c r="BQ289" i="13"/>
  <c r="BQ290" i="13"/>
  <c r="BQ291" i="13"/>
  <c r="BQ292" i="13"/>
  <c r="BQ293" i="13"/>
  <c r="BQ294" i="13"/>
  <c r="BQ295" i="13"/>
  <c r="BQ296" i="13"/>
  <c r="BQ297" i="13"/>
  <c r="BQ298" i="13"/>
  <c r="BQ299" i="13"/>
  <c r="BQ300" i="13"/>
  <c r="BQ301" i="13"/>
  <c r="BQ302" i="13"/>
  <c r="BQ303" i="13"/>
  <c r="BQ304" i="13"/>
  <c r="BQ305" i="13"/>
  <c r="BQ306" i="13"/>
  <c r="BQ307" i="13"/>
  <c r="BQ308" i="13"/>
  <c r="BQ309" i="13"/>
  <c r="BQ310" i="13"/>
  <c r="BQ311" i="13"/>
  <c r="BQ312" i="13"/>
  <c r="BQ313" i="13"/>
  <c r="BQ314" i="13"/>
  <c r="BQ315" i="13"/>
  <c r="BQ316" i="13"/>
  <c r="BQ317" i="13"/>
  <c r="BQ318" i="13"/>
  <c r="BQ319" i="13"/>
  <c r="BQ320" i="13"/>
  <c r="BQ321" i="13"/>
  <c r="BQ322" i="13"/>
  <c r="BQ323" i="13"/>
  <c r="BQ324" i="13"/>
  <c r="BQ325" i="13"/>
  <c r="BQ326" i="13"/>
  <c r="BQ327" i="13"/>
  <c r="BQ328" i="13"/>
  <c r="BQ329" i="13"/>
  <c r="BQ330" i="13"/>
  <c r="BQ331" i="13"/>
  <c r="BQ332" i="13"/>
  <c r="BQ333" i="13"/>
  <c r="BQ334" i="13"/>
  <c r="BQ335" i="13"/>
  <c r="BQ336" i="13"/>
  <c r="BQ337" i="13"/>
  <c r="BQ338" i="13"/>
  <c r="BQ339" i="13"/>
  <c r="BQ340" i="13"/>
  <c r="BQ341" i="13"/>
  <c r="BQ342" i="13"/>
  <c r="BQ343" i="13"/>
  <c r="BQ344" i="13"/>
  <c r="BQ345" i="13"/>
  <c r="BQ346" i="13"/>
  <c r="BQ347" i="13"/>
  <c r="BQ348" i="13"/>
  <c r="BQ349" i="13"/>
  <c r="BQ350" i="13"/>
  <c r="BQ351" i="13"/>
  <c r="BQ352" i="13"/>
  <c r="BQ353" i="13"/>
  <c r="BQ354" i="13"/>
  <c r="BQ355" i="13"/>
  <c r="BQ356" i="13"/>
  <c r="BQ357" i="13"/>
  <c r="BQ358" i="13"/>
  <c r="BQ359" i="13"/>
  <c r="BQ360" i="13"/>
  <c r="BQ361" i="13"/>
  <c r="BQ362" i="13"/>
  <c r="BQ363" i="13"/>
  <c r="BQ364" i="13"/>
  <c r="BQ365" i="13"/>
  <c r="BQ366" i="13"/>
  <c r="BQ367" i="13"/>
  <c r="BQ368" i="13"/>
  <c r="BQ369" i="13"/>
  <c r="BQ370" i="13"/>
  <c r="BQ371" i="13"/>
  <c r="BQ372" i="13"/>
  <c r="BQ373" i="13"/>
  <c r="BQ374" i="13"/>
  <c r="BQ375" i="13"/>
  <c r="BQ376" i="13"/>
  <c r="BQ377" i="13"/>
  <c r="BQ378" i="13"/>
  <c r="BQ379" i="13"/>
  <c r="BQ380" i="13"/>
  <c r="BQ381" i="13"/>
  <c r="BQ382" i="13"/>
  <c r="BQ383" i="13"/>
  <c r="BQ384" i="13"/>
  <c r="BQ385" i="13"/>
  <c r="BQ386" i="13"/>
  <c r="BQ387" i="13"/>
  <c r="BQ388" i="13"/>
  <c r="BQ389" i="13"/>
  <c r="BQ390" i="13"/>
  <c r="BQ391" i="13"/>
  <c r="BQ392" i="13"/>
  <c r="BQ393" i="13"/>
  <c r="BQ394" i="13"/>
  <c r="BQ395" i="13"/>
  <c r="BQ396" i="13"/>
  <c r="BQ397" i="13"/>
  <c r="BQ398" i="13"/>
  <c r="BQ399" i="13"/>
  <c r="BQ400" i="13"/>
  <c r="BQ401" i="13"/>
  <c r="BQ402" i="13"/>
  <c r="BQ403" i="13"/>
  <c r="BQ404" i="13"/>
  <c r="BQ405" i="13"/>
  <c r="BQ406" i="13"/>
  <c r="BQ407" i="13"/>
  <c r="BQ408" i="13"/>
  <c r="BQ409" i="13"/>
  <c r="BQ410" i="13"/>
  <c r="BQ411" i="13"/>
  <c r="BQ412" i="13"/>
  <c r="BQ413" i="13"/>
  <c r="BQ414" i="13"/>
  <c r="BQ415" i="13"/>
  <c r="BQ416" i="13"/>
  <c r="BQ417" i="13"/>
  <c r="BQ418" i="13"/>
  <c r="BQ419" i="13"/>
  <c r="BQ420" i="13"/>
  <c r="BQ421" i="13"/>
  <c r="BQ422" i="13"/>
  <c r="BQ423" i="13"/>
  <c r="BQ424" i="13"/>
  <c r="BQ425" i="13"/>
  <c r="BQ426" i="13"/>
  <c r="BQ427" i="13"/>
  <c r="BQ428" i="13"/>
  <c r="BQ429" i="13"/>
  <c r="BQ430" i="13"/>
  <c r="BQ431" i="13"/>
  <c r="BQ432" i="13"/>
  <c r="BQ433" i="13"/>
  <c r="BQ434" i="13"/>
  <c r="BQ435" i="13"/>
  <c r="BQ436" i="13"/>
  <c r="BQ437" i="13"/>
  <c r="BQ438" i="13"/>
  <c r="BQ439" i="13"/>
  <c r="BQ440" i="13"/>
  <c r="BQ441" i="13"/>
  <c r="BQ442" i="13"/>
  <c r="BQ443" i="13"/>
  <c r="BQ444" i="13"/>
  <c r="BQ445" i="13"/>
  <c r="BQ446" i="13"/>
  <c r="BQ447" i="13"/>
  <c r="BQ448" i="13"/>
  <c r="BQ449" i="13"/>
  <c r="BQ450" i="13"/>
  <c r="BQ451" i="13"/>
  <c r="BQ452" i="13"/>
  <c r="BQ453" i="13"/>
  <c r="BQ454" i="13"/>
  <c r="BQ455" i="13"/>
  <c r="BQ456" i="13"/>
  <c r="BQ457" i="13"/>
  <c r="BQ458" i="13"/>
  <c r="BQ459" i="13"/>
  <c r="BQ460" i="13"/>
  <c r="BQ461" i="13"/>
  <c r="BQ462" i="13"/>
  <c r="BQ463" i="13"/>
  <c r="BQ464" i="13"/>
  <c r="BQ465" i="13"/>
  <c r="BQ466" i="13"/>
  <c r="BQ467" i="13"/>
  <c r="BQ468" i="13"/>
  <c r="BQ469" i="13"/>
  <c r="BQ470" i="13"/>
  <c r="BQ471" i="13"/>
  <c r="BQ472" i="13"/>
  <c r="BQ473" i="13"/>
  <c r="BQ474" i="13"/>
  <c r="BQ475" i="13"/>
  <c r="BQ476" i="13"/>
  <c r="BQ477" i="13"/>
  <c r="BQ478" i="13"/>
  <c r="BQ479" i="13"/>
  <c r="BQ480" i="13"/>
  <c r="BQ481" i="13"/>
  <c r="BQ482" i="13"/>
  <c r="BQ483" i="13"/>
  <c r="BQ484" i="13"/>
  <c r="BQ485" i="13"/>
  <c r="BQ486" i="13"/>
  <c r="BQ487" i="13"/>
  <c r="BQ488" i="13"/>
  <c r="BQ489" i="13"/>
  <c r="BQ490" i="13"/>
  <c r="BQ491" i="13"/>
  <c r="BQ492" i="13"/>
  <c r="BQ493" i="13"/>
  <c r="BQ494" i="13"/>
  <c r="BQ495" i="13"/>
  <c r="BQ496" i="13"/>
  <c r="BQ497" i="13"/>
  <c r="BQ498" i="13"/>
  <c r="BQ499" i="13"/>
  <c r="BQ500" i="13"/>
  <c r="BQ501" i="13"/>
  <c r="BQ502" i="13"/>
  <c r="BQ503" i="13"/>
  <c r="BQ504" i="13"/>
  <c r="BQ505" i="13"/>
  <c r="BQ506" i="13"/>
  <c r="BQ507" i="13"/>
  <c r="BQ508" i="13"/>
  <c r="BQ509" i="13"/>
  <c r="BQ510" i="13"/>
  <c r="BQ511" i="13"/>
  <c r="BQ512" i="13"/>
  <c r="BQ513" i="13"/>
  <c r="BQ514" i="13"/>
  <c r="BQ515" i="13"/>
  <c r="BQ516" i="13"/>
  <c r="BQ517" i="13"/>
  <c r="BQ518" i="13"/>
  <c r="BQ519" i="13"/>
  <c r="BQ520" i="13"/>
  <c r="BQ521" i="13"/>
  <c r="BQ522" i="13"/>
  <c r="BQ523" i="13"/>
  <c r="BQ524" i="13"/>
  <c r="BQ525" i="13"/>
  <c r="BQ526" i="13"/>
  <c r="BQ527" i="13"/>
  <c r="BQ528" i="13"/>
  <c r="BQ529" i="13"/>
  <c r="BQ530" i="13"/>
  <c r="BQ531" i="13"/>
  <c r="BQ532" i="13"/>
  <c r="BQ533" i="13"/>
  <c r="BQ534" i="13"/>
  <c r="BQ535" i="13"/>
  <c r="BQ536" i="13"/>
  <c r="BQ537" i="13"/>
  <c r="BQ538" i="13"/>
  <c r="BQ539" i="13"/>
  <c r="BQ540" i="13"/>
  <c r="BQ541" i="13"/>
  <c r="BQ542" i="13"/>
  <c r="BQ543" i="13"/>
  <c r="BQ544" i="13"/>
  <c r="BQ545" i="13"/>
  <c r="BQ546" i="13"/>
  <c r="BQ547" i="13"/>
  <c r="BQ548" i="13"/>
  <c r="BQ549" i="13"/>
  <c r="BQ550" i="13"/>
  <c r="BQ551" i="13"/>
  <c r="BQ552" i="13"/>
  <c r="BQ553" i="13"/>
  <c r="BQ554" i="13"/>
  <c r="BQ555" i="13"/>
  <c r="BQ556" i="13"/>
  <c r="BQ557" i="13"/>
  <c r="BQ558" i="13"/>
  <c r="BQ559" i="13"/>
  <c r="BQ560" i="13"/>
  <c r="BQ561" i="13"/>
  <c r="BQ562" i="13"/>
  <c r="BQ563" i="13"/>
  <c r="BQ564" i="13"/>
  <c r="BQ565" i="13"/>
  <c r="BQ566" i="13"/>
  <c r="BQ567" i="13"/>
  <c r="BQ568" i="13"/>
  <c r="BQ569" i="13"/>
  <c r="BQ570" i="13"/>
  <c r="BQ571" i="13"/>
  <c r="BQ572" i="13"/>
  <c r="BQ573" i="13"/>
  <c r="BQ574" i="13"/>
  <c r="BQ575" i="13"/>
  <c r="BQ576" i="13"/>
  <c r="BQ577" i="13"/>
  <c r="BQ578" i="13"/>
  <c r="BQ579" i="13"/>
  <c r="BQ580" i="13"/>
  <c r="BQ581" i="13"/>
  <c r="BQ582" i="13"/>
  <c r="BQ583" i="13"/>
  <c r="BQ584" i="13"/>
  <c r="BQ585" i="13"/>
  <c r="BQ586" i="13"/>
  <c r="BQ587" i="13"/>
  <c r="BQ588" i="13"/>
  <c r="BQ589" i="13"/>
  <c r="BQ590" i="13"/>
  <c r="BQ591" i="13"/>
  <c r="BQ592" i="13"/>
  <c r="BQ593" i="13"/>
  <c r="BQ594" i="13"/>
  <c r="BQ595" i="13"/>
  <c r="BQ596" i="13"/>
  <c r="BQ597" i="13"/>
  <c r="BQ598" i="13"/>
  <c r="BQ599" i="13"/>
  <c r="BQ600" i="13"/>
  <c r="BQ601" i="13"/>
  <c r="BQ602" i="13"/>
  <c r="BQ603" i="13"/>
  <c r="BQ604" i="13"/>
  <c r="BQ605" i="13"/>
  <c r="BQ606" i="13"/>
  <c r="BQ607" i="13"/>
  <c r="BQ608" i="13"/>
  <c r="BQ609" i="13"/>
  <c r="BQ610" i="13"/>
  <c r="BQ611" i="13"/>
  <c r="BQ612" i="13"/>
  <c r="BQ613" i="13"/>
  <c r="BQ614" i="13"/>
  <c r="BQ615" i="13"/>
  <c r="BQ616" i="13"/>
  <c r="BQ617" i="13"/>
  <c r="BQ618" i="13"/>
  <c r="BQ619" i="13"/>
  <c r="BQ620" i="13"/>
  <c r="BQ621" i="13"/>
  <c r="BQ622" i="13"/>
  <c r="BQ623" i="13"/>
  <c r="BQ624" i="13"/>
  <c r="BQ625" i="13"/>
  <c r="BQ626" i="13"/>
  <c r="BQ627" i="13"/>
  <c r="BQ628" i="13"/>
  <c r="BQ629" i="13"/>
  <c r="BQ630" i="13"/>
  <c r="BQ631" i="13"/>
  <c r="BQ632" i="13"/>
  <c r="BQ633" i="13"/>
  <c r="BQ634" i="13"/>
  <c r="BQ635" i="13"/>
  <c r="BQ636" i="13"/>
  <c r="BQ637" i="13"/>
  <c r="BQ638" i="13"/>
  <c r="BQ639" i="13"/>
  <c r="BQ640" i="13"/>
  <c r="BQ641" i="13"/>
  <c r="BQ642" i="13"/>
  <c r="BQ643" i="13"/>
  <c r="BQ644" i="13"/>
  <c r="BQ645" i="13"/>
  <c r="BQ646" i="13"/>
  <c r="BQ647" i="13"/>
  <c r="BQ648" i="13"/>
  <c r="BQ649" i="13"/>
  <c r="BQ650" i="13"/>
  <c r="BQ651" i="13"/>
  <c r="BQ652" i="13"/>
  <c r="BQ653" i="13"/>
  <c r="BQ654" i="13"/>
  <c r="BQ655" i="13"/>
  <c r="BQ656" i="13"/>
  <c r="BQ657" i="13"/>
  <c r="BQ658" i="13"/>
  <c r="BQ659" i="13"/>
  <c r="BQ660" i="13"/>
  <c r="BQ661" i="13"/>
  <c r="BQ662" i="13"/>
  <c r="BQ663" i="13"/>
  <c r="BQ664" i="13"/>
  <c r="BQ665" i="13"/>
  <c r="BQ666" i="13"/>
  <c r="BQ667" i="13"/>
  <c r="BQ668" i="13"/>
  <c r="BQ669" i="13"/>
  <c r="BQ670" i="13"/>
  <c r="BQ671" i="13"/>
  <c r="BQ672" i="13"/>
  <c r="BQ673" i="13"/>
  <c r="BQ674" i="13"/>
  <c r="BQ675" i="13"/>
  <c r="BQ676" i="13"/>
  <c r="BQ677" i="13"/>
  <c r="BQ678" i="13"/>
  <c r="BQ679" i="13"/>
  <c r="BQ680" i="13"/>
  <c r="BQ681" i="13"/>
  <c r="BQ682" i="13"/>
  <c r="BQ683" i="13"/>
  <c r="BQ684" i="13"/>
  <c r="BQ685" i="13"/>
  <c r="BQ686" i="13"/>
  <c r="BQ687" i="13"/>
  <c r="BQ688" i="13"/>
  <c r="BQ689" i="13"/>
  <c r="BQ690" i="13"/>
  <c r="BQ691" i="13"/>
  <c r="BQ692" i="13"/>
  <c r="BQ693" i="13"/>
  <c r="BQ694" i="13"/>
  <c r="BQ695" i="13"/>
  <c r="BQ696" i="13"/>
  <c r="BQ697" i="13"/>
  <c r="BQ698" i="13"/>
  <c r="BQ699" i="13"/>
  <c r="BQ700" i="13"/>
  <c r="BQ701" i="13"/>
  <c r="BQ702" i="13"/>
  <c r="BQ703" i="13"/>
  <c r="BQ704" i="13"/>
  <c r="BQ705" i="13"/>
  <c r="BQ706" i="13"/>
  <c r="BQ707" i="13"/>
  <c r="BQ708" i="13"/>
  <c r="BQ709" i="13"/>
  <c r="BQ710" i="13"/>
  <c r="BQ711" i="13"/>
  <c r="BQ712" i="13"/>
  <c r="BQ713" i="13"/>
  <c r="BQ714" i="13"/>
  <c r="BQ715" i="13"/>
  <c r="BQ716" i="13"/>
  <c r="BQ717" i="13"/>
  <c r="BQ718" i="13"/>
  <c r="BQ719" i="13"/>
  <c r="BQ720" i="13"/>
  <c r="BQ721" i="13"/>
  <c r="BQ722" i="13"/>
  <c r="BQ723" i="13"/>
  <c r="BQ724" i="13"/>
  <c r="BQ725" i="13"/>
  <c r="BQ726" i="13"/>
  <c r="BQ727" i="13"/>
  <c r="BQ728" i="13"/>
  <c r="BQ729" i="13"/>
  <c r="BQ730" i="13"/>
  <c r="BQ731" i="13"/>
  <c r="BQ732" i="13"/>
  <c r="BQ733" i="13"/>
  <c r="BQ734" i="13"/>
  <c r="BQ735" i="13"/>
  <c r="BQ736" i="13"/>
  <c r="BQ737" i="13"/>
  <c r="BQ738" i="13"/>
  <c r="BQ739" i="13"/>
  <c r="BQ740" i="13"/>
  <c r="BQ741" i="13"/>
  <c r="BQ742" i="13"/>
  <c r="BQ743" i="13"/>
  <c r="BQ744" i="13"/>
  <c r="BQ745" i="13"/>
  <c r="BQ746" i="13"/>
  <c r="BQ747" i="13"/>
  <c r="BQ748" i="13"/>
  <c r="BQ749" i="13"/>
  <c r="BQ750" i="13"/>
  <c r="BQ751" i="13"/>
  <c r="BQ752" i="13"/>
  <c r="BQ753" i="13"/>
  <c r="BQ754" i="13"/>
  <c r="BQ755" i="13"/>
  <c r="BQ756" i="13"/>
  <c r="BQ757" i="13"/>
  <c r="BQ758" i="13"/>
  <c r="BQ759" i="13"/>
  <c r="BQ760" i="13"/>
  <c r="BQ761" i="13"/>
  <c r="BQ762" i="13"/>
  <c r="BQ763" i="13"/>
  <c r="BQ764" i="13"/>
  <c r="BQ765" i="13"/>
  <c r="BQ766" i="13"/>
  <c r="BQ767" i="13"/>
  <c r="BQ768" i="13"/>
  <c r="BQ769" i="13"/>
  <c r="BQ770" i="13"/>
  <c r="BQ771" i="13"/>
  <c r="BQ772" i="13"/>
  <c r="BQ773" i="13"/>
  <c r="BQ774" i="13"/>
  <c r="BQ775" i="13"/>
  <c r="BQ776" i="13"/>
  <c r="BQ777" i="13"/>
  <c r="BQ778" i="13"/>
  <c r="BQ779" i="13"/>
  <c r="BQ780" i="13"/>
  <c r="BQ781" i="13"/>
  <c r="BQ782" i="13"/>
  <c r="BQ783" i="13"/>
  <c r="BQ784" i="13"/>
  <c r="BQ785" i="13"/>
  <c r="BQ786" i="13"/>
  <c r="BQ787" i="13"/>
  <c r="BQ788" i="13"/>
  <c r="BQ789" i="13"/>
  <c r="BQ790" i="13"/>
  <c r="BQ791" i="13"/>
  <c r="BQ792" i="13"/>
  <c r="BQ793" i="13"/>
  <c r="BQ794" i="13"/>
  <c r="BQ795" i="13"/>
  <c r="BQ796" i="13"/>
  <c r="BQ797" i="13"/>
  <c r="BQ798" i="13"/>
  <c r="BQ799" i="13"/>
  <c r="BQ800" i="13"/>
  <c r="BQ801" i="13"/>
  <c r="BQ802" i="13"/>
  <c r="BQ803" i="13"/>
  <c r="BQ804" i="13"/>
  <c r="BQ805" i="13"/>
  <c r="BQ806" i="13"/>
  <c r="BQ807" i="13"/>
  <c r="BQ808" i="13"/>
  <c r="BQ809" i="13"/>
  <c r="BQ810" i="13"/>
  <c r="BQ811" i="13"/>
  <c r="BQ812" i="13"/>
  <c r="BQ813" i="13"/>
  <c r="BQ814" i="13"/>
  <c r="BQ815" i="13"/>
  <c r="BQ816" i="13"/>
  <c r="BQ817" i="13"/>
  <c r="BQ818" i="13"/>
  <c r="BQ819" i="13"/>
  <c r="BQ820" i="13"/>
  <c r="BQ821" i="13"/>
  <c r="BQ822" i="13"/>
  <c r="BQ823" i="13"/>
  <c r="BQ824" i="13"/>
  <c r="BQ825" i="13"/>
  <c r="BQ826" i="13"/>
  <c r="BQ827" i="13"/>
  <c r="BQ828" i="13"/>
  <c r="BQ829" i="13"/>
  <c r="BQ830" i="13"/>
  <c r="BQ831" i="13"/>
  <c r="BQ832" i="13"/>
  <c r="BQ833" i="13"/>
  <c r="BQ834" i="13"/>
  <c r="BQ835" i="13"/>
  <c r="BQ836" i="13"/>
  <c r="BQ837" i="13"/>
  <c r="BQ838" i="13"/>
  <c r="BQ839" i="13"/>
  <c r="BQ840" i="13"/>
  <c r="BQ841" i="13"/>
  <c r="BQ842" i="13"/>
  <c r="BQ843" i="13"/>
  <c r="BQ844" i="13"/>
  <c r="BQ845" i="13"/>
  <c r="BQ846" i="13"/>
  <c r="BQ847" i="13"/>
  <c r="BQ848" i="13"/>
  <c r="BQ849" i="13"/>
  <c r="BQ850" i="13"/>
  <c r="BQ851" i="13"/>
  <c r="BQ852" i="13"/>
  <c r="BQ853" i="13"/>
  <c r="BQ854" i="13"/>
  <c r="BQ855" i="13"/>
  <c r="BQ856" i="13"/>
  <c r="BQ857" i="13"/>
  <c r="BQ858" i="13"/>
  <c r="BQ859" i="13"/>
  <c r="BQ860" i="13"/>
  <c r="BQ861" i="13"/>
  <c r="BQ862" i="13"/>
  <c r="BQ863" i="13"/>
  <c r="BQ864" i="13"/>
  <c r="BQ865" i="13"/>
  <c r="BQ866" i="13"/>
  <c r="BQ867" i="13"/>
  <c r="BQ868" i="13"/>
  <c r="BQ869" i="13"/>
  <c r="BQ870" i="13"/>
  <c r="BQ871" i="13"/>
  <c r="BQ872" i="13"/>
  <c r="BQ873" i="13"/>
  <c r="BQ874" i="13"/>
  <c r="BQ875" i="13"/>
  <c r="BQ876" i="13"/>
  <c r="BQ877" i="13"/>
  <c r="BQ878" i="13"/>
  <c r="BQ879" i="13"/>
  <c r="BQ880" i="13"/>
  <c r="BQ881" i="13"/>
  <c r="BQ882" i="13"/>
  <c r="BQ883" i="13"/>
  <c r="BQ884" i="13"/>
  <c r="BQ885" i="13"/>
  <c r="BQ886" i="13"/>
  <c r="BQ887" i="13"/>
  <c r="BQ888" i="13"/>
  <c r="BQ889" i="13"/>
  <c r="BQ890" i="13"/>
  <c r="BQ891" i="13"/>
  <c r="BQ892" i="13"/>
  <c r="BQ893" i="13"/>
  <c r="BQ894" i="13"/>
  <c r="BQ895" i="13"/>
  <c r="BQ896" i="13"/>
  <c r="BQ897" i="13"/>
  <c r="BQ898" i="13"/>
  <c r="BQ899" i="13"/>
  <c r="BQ900" i="13"/>
  <c r="BQ901" i="13"/>
  <c r="BQ902" i="13"/>
  <c r="BQ903" i="13"/>
  <c r="BQ904" i="13"/>
  <c r="BQ905" i="13"/>
  <c r="BQ906" i="13"/>
  <c r="BQ907" i="13"/>
  <c r="BQ908" i="13"/>
  <c r="BQ909" i="13"/>
  <c r="BQ910" i="13"/>
  <c r="BQ911" i="13"/>
  <c r="BQ912" i="13"/>
  <c r="BQ913" i="13"/>
  <c r="BQ914" i="13"/>
  <c r="BQ915" i="13"/>
  <c r="BQ916" i="13"/>
  <c r="BQ917" i="13"/>
  <c r="BQ918" i="13"/>
  <c r="BQ919" i="13"/>
  <c r="BQ920" i="13"/>
  <c r="BQ921" i="13"/>
  <c r="BQ922" i="13"/>
  <c r="BQ923" i="13"/>
  <c r="BQ924" i="13"/>
  <c r="BQ925" i="13"/>
  <c r="BQ926" i="13"/>
  <c r="BQ927" i="13"/>
  <c r="BQ928" i="13"/>
  <c r="BQ929" i="13"/>
  <c r="BQ930" i="13"/>
  <c r="BQ931" i="13"/>
  <c r="BQ932" i="13"/>
  <c r="BQ933" i="13"/>
  <c r="BQ934" i="13"/>
  <c r="BQ935" i="13"/>
  <c r="BQ936" i="13"/>
  <c r="BQ937" i="13"/>
  <c r="BQ938" i="13"/>
  <c r="BQ939" i="13"/>
  <c r="BQ940" i="13"/>
  <c r="BQ941" i="13"/>
  <c r="BQ942" i="13"/>
  <c r="BQ943" i="13"/>
  <c r="BQ944" i="13"/>
  <c r="BQ945" i="13"/>
  <c r="BQ946" i="13"/>
  <c r="BQ947" i="13"/>
  <c r="BQ948" i="13"/>
  <c r="BQ949" i="13"/>
  <c r="BQ950" i="13"/>
  <c r="BQ951" i="13"/>
  <c r="BQ952" i="13"/>
  <c r="BQ953" i="13"/>
  <c r="BQ954" i="13"/>
  <c r="BQ955" i="13"/>
  <c r="BQ956" i="13"/>
  <c r="BQ957" i="13"/>
  <c r="BQ958" i="13"/>
  <c r="BQ959" i="13"/>
  <c r="BQ960" i="13"/>
  <c r="BQ961" i="13"/>
  <c r="BQ962" i="13"/>
  <c r="BQ963" i="13"/>
  <c r="BQ964" i="13"/>
  <c r="BQ965" i="13"/>
  <c r="BQ966" i="13"/>
  <c r="BQ967" i="13"/>
  <c r="BQ968" i="13"/>
  <c r="BQ969" i="13"/>
  <c r="BQ970" i="13"/>
  <c r="BQ971" i="13"/>
  <c r="BQ972" i="13"/>
  <c r="BQ973" i="13"/>
  <c r="BQ974" i="13"/>
  <c r="BQ975" i="13"/>
  <c r="BQ976" i="13"/>
  <c r="BQ977" i="13"/>
  <c r="BQ978" i="13"/>
  <c r="BQ979" i="13"/>
  <c r="BQ980" i="13"/>
  <c r="BQ981" i="13"/>
  <c r="BQ982" i="13"/>
  <c r="BQ983" i="13"/>
  <c r="BQ984" i="13"/>
  <c r="BQ985" i="13"/>
  <c r="BQ986" i="13"/>
  <c r="BQ987" i="13"/>
  <c r="BQ988" i="13"/>
  <c r="BQ989" i="13"/>
  <c r="BQ990" i="13"/>
  <c r="BQ991" i="13"/>
  <c r="BQ992" i="13"/>
  <c r="BQ993" i="13"/>
  <c r="BQ994" i="13"/>
  <c r="BQ995" i="13"/>
  <c r="BQ996" i="13"/>
  <c r="BQ997" i="13"/>
  <c r="BQ998" i="13"/>
  <c r="BQ999" i="13"/>
  <c r="BQ1000" i="13"/>
  <c r="BQ1001" i="13"/>
  <c r="BQ1002" i="13"/>
  <c r="BQ1003" i="13"/>
  <c r="BQ3" i="13"/>
  <c r="BN4" i="13"/>
  <c r="BN5" i="13"/>
  <c r="BN6" i="13"/>
  <c r="BN7" i="13"/>
  <c r="BN8" i="13"/>
  <c r="BN9" i="13"/>
  <c r="BN10" i="13"/>
  <c r="BN11" i="13"/>
  <c r="BN12" i="13"/>
  <c r="BN13" i="13"/>
  <c r="BN14" i="13"/>
  <c r="BN15" i="13"/>
  <c r="BN16" i="13"/>
  <c r="BN17" i="13"/>
  <c r="BN18" i="13"/>
  <c r="BN19" i="13"/>
  <c r="BN20" i="13"/>
  <c r="BN21" i="13"/>
  <c r="BN22" i="13"/>
  <c r="BN23" i="13"/>
  <c r="BN24" i="13"/>
  <c r="BN25" i="13"/>
  <c r="BN26" i="13"/>
  <c r="BN27" i="13"/>
  <c r="BN28" i="13"/>
  <c r="BN29" i="13"/>
  <c r="BN30" i="13"/>
  <c r="BN31" i="13"/>
  <c r="BN32" i="13"/>
  <c r="BN33" i="13"/>
  <c r="BN34" i="13"/>
  <c r="BN35" i="13"/>
  <c r="BN36" i="13"/>
  <c r="BN37" i="13"/>
  <c r="BN38" i="13"/>
  <c r="BN39" i="13"/>
  <c r="BN40" i="13"/>
  <c r="BN41" i="13"/>
  <c r="BN42" i="13"/>
  <c r="BN43" i="13"/>
  <c r="BN44" i="13"/>
  <c r="BN45" i="13"/>
  <c r="BN46" i="13"/>
  <c r="BN47" i="13"/>
  <c r="BN48" i="13"/>
  <c r="BN49" i="13"/>
  <c r="BN50" i="13"/>
  <c r="BN51" i="13"/>
  <c r="BN52" i="13"/>
  <c r="BN53" i="13"/>
  <c r="BN54" i="13"/>
  <c r="BN55" i="13"/>
  <c r="BN56" i="13"/>
  <c r="BN57" i="13"/>
  <c r="BN58" i="13"/>
  <c r="BN59" i="13"/>
  <c r="BN60" i="13"/>
  <c r="BN61" i="13"/>
  <c r="BN62" i="13"/>
  <c r="BN63" i="13"/>
  <c r="BN64" i="13"/>
  <c r="BN65" i="13"/>
  <c r="BN66" i="13"/>
  <c r="BN67" i="13"/>
  <c r="BN68" i="13"/>
  <c r="BN69" i="13"/>
  <c r="BN70" i="13"/>
  <c r="BN71" i="13"/>
  <c r="BN72" i="13"/>
  <c r="BN73" i="13"/>
  <c r="BN74" i="13"/>
  <c r="BN75" i="13"/>
  <c r="BN76" i="13"/>
  <c r="BN77" i="13"/>
  <c r="BN78" i="13"/>
  <c r="BN79" i="13"/>
  <c r="BN80" i="13"/>
  <c r="BN81" i="13"/>
  <c r="BN82" i="13"/>
  <c r="BN83" i="13"/>
  <c r="BN84" i="13"/>
  <c r="BN85" i="13"/>
  <c r="BN86" i="13"/>
  <c r="BN87" i="13"/>
  <c r="BN88" i="13"/>
  <c r="BN89" i="13"/>
  <c r="BN90" i="13"/>
  <c r="BN91" i="13"/>
  <c r="BN92" i="13"/>
  <c r="BN93" i="13"/>
  <c r="BN94" i="13"/>
  <c r="BN95" i="13"/>
  <c r="BN96" i="13"/>
  <c r="BN97" i="13"/>
  <c r="BN98" i="13"/>
  <c r="BN99" i="13"/>
  <c r="BN100" i="13"/>
  <c r="BN101" i="13"/>
  <c r="BN102" i="13"/>
  <c r="BN103" i="13"/>
  <c r="BN104" i="13"/>
  <c r="BN105" i="13"/>
  <c r="BN106" i="13"/>
  <c r="BN107" i="13"/>
  <c r="BN108" i="13"/>
  <c r="BN109" i="13"/>
  <c r="BN110" i="13"/>
  <c r="BN111" i="13"/>
  <c r="BN112" i="13"/>
  <c r="BN113" i="13"/>
  <c r="BN114" i="13"/>
  <c r="BN115" i="13"/>
  <c r="BN116" i="13"/>
  <c r="BN117" i="13"/>
  <c r="BN118" i="13"/>
  <c r="BN119" i="13"/>
  <c r="BN120" i="13"/>
  <c r="BN121" i="13"/>
  <c r="BN122" i="13"/>
  <c r="BN123" i="13"/>
  <c r="BN124" i="13"/>
  <c r="BN125" i="13"/>
  <c r="BN126" i="13"/>
  <c r="BN127" i="13"/>
  <c r="BN128" i="13"/>
  <c r="BN129" i="13"/>
  <c r="BN130" i="13"/>
  <c r="BN131" i="13"/>
  <c r="BN132" i="13"/>
  <c r="BN133" i="13"/>
  <c r="BN134" i="13"/>
  <c r="BN135" i="13"/>
  <c r="BN136" i="13"/>
  <c r="BN137" i="13"/>
  <c r="BN138" i="13"/>
  <c r="BN139" i="13"/>
  <c r="BN140" i="13"/>
  <c r="BN141" i="13"/>
  <c r="BN142" i="13"/>
  <c r="BN143" i="13"/>
  <c r="BN144" i="13"/>
  <c r="BN145" i="13"/>
  <c r="BN146" i="13"/>
  <c r="BN147" i="13"/>
  <c r="BN148" i="13"/>
  <c r="BN149" i="13"/>
  <c r="BN150" i="13"/>
  <c r="BN151" i="13"/>
  <c r="BN152" i="13"/>
  <c r="BN153" i="13"/>
  <c r="BN154" i="13"/>
  <c r="BN155" i="13"/>
  <c r="BN156" i="13"/>
  <c r="BN157" i="13"/>
  <c r="BN158" i="13"/>
  <c r="BN159" i="13"/>
  <c r="BN160" i="13"/>
  <c r="BN161" i="13"/>
  <c r="BN162" i="13"/>
  <c r="BN163" i="13"/>
  <c r="BN164" i="13"/>
  <c r="BN165" i="13"/>
  <c r="BN166" i="13"/>
  <c r="BN167" i="13"/>
  <c r="BN168" i="13"/>
  <c r="BN169" i="13"/>
  <c r="BN170" i="13"/>
  <c r="BN171" i="13"/>
  <c r="BN172" i="13"/>
  <c r="BN173" i="13"/>
  <c r="BN174" i="13"/>
  <c r="BN175" i="13"/>
  <c r="BN176" i="13"/>
  <c r="BN177" i="13"/>
  <c r="BN178" i="13"/>
  <c r="BN179" i="13"/>
  <c r="BN180" i="13"/>
  <c r="BN181" i="13"/>
  <c r="BN182" i="13"/>
  <c r="BN183" i="13"/>
  <c r="BN184" i="13"/>
  <c r="BN185" i="13"/>
  <c r="BN186" i="13"/>
  <c r="BN187" i="13"/>
  <c r="BN188" i="13"/>
  <c r="BN189" i="13"/>
  <c r="BN190" i="13"/>
  <c r="BN191" i="13"/>
  <c r="BN192" i="13"/>
  <c r="BN193" i="13"/>
  <c r="BN194" i="13"/>
  <c r="BN195" i="13"/>
  <c r="BN196" i="13"/>
  <c r="BN197" i="13"/>
  <c r="BN198" i="13"/>
  <c r="BN199" i="13"/>
  <c r="BN200" i="13"/>
  <c r="BN201" i="13"/>
  <c r="BN202" i="13"/>
  <c r="BN203" i="13"/>
  <c r="BN204" i="13"/>
  <c r="BN205" i="13"/>
  <c r="BN206" i="13"/>
  <c r="BN207" i="13"/>
  <c r="BN208" i="13"/>
  <c r="BN209" i="13"/>
  <c r="BN210" i="13"/>
  <c r="BN211" i="13"/>
  <c r="BN212" i="13"/>
  <c r="BN213" i="13"/>
  <c r="BN214" i="13"/>
  <c r="BN215" i="13"/>
  <c r="BN216" i="13"/>
  <c r="BN217" i="13"/>
  <c r="BN218" i="13"/>
  <c r="BN219" i="13"/>
  <c r="BN220" i="13"/>
  <c r="BN221" i="13"/>
  <c r="BN222" i="13"/>
  <c r="BN223" i="13"/>
  <c r="BN224" i="13"/>
  <c r="BN225" i="13"/>
  <c r="BN226" i="13"/>
  <c r="BN227" i="13"/>
  <c r="BN228" i="13"/>
  <c r="BN229" i="13"/>
  <c r="BN230" i="13"/>
  <c r="BN231" i="13"/>
  <c r="BN232" i="13"/>
  <c r="BN233" i="13"/>
  <c r="BN234" i="13"/>
  <c r="BN235" i="13"/>
  <c r="BN236" i="13"/>
  <c r="BN237" i="13"/>
  <c r="BN238" i="13"/>
  <c r="BN239" i="13"/>
  <c r="BN240" i="13"/>
  <c r="BN241" i="13"/>
  <c r="BN242" i="13"/>
  <c r="BN243" i="13"/>
  <c r="BN244" i="13"/>
  <c r="BN245" i="13"/>
  <c r="BN246" i="13"/>
  <c r="BN247" i="13"/>
  <c r="BN248" i="13"/>
  <c r="BN249" i="13"/>
  <c r="BN250" i="13"/>
  <c r="BN251" i="13"/>
  <c r="BN252" i="13"/>
  <c r="BN253" i="13"/>
  <c r="BN254" i="13"/>
  <c r="BN255" i="13"/>
  <c r="BN256" i="13"/>
  <c r="BN257" i="13"/>
  <c r="BN258" i="13"/>
  <c r="BN259" i="13"/>
  <c r="BN260" i="13"/>
  <c r="BN261" i="13"/>
  <c r="BN262" i="13"/>
  <c r="BN263" i="13"/>
  <c r="BN264" i="13"/>
  <c r="BN265" i="13"/>
  <c r="BN266" i="13"/>
  <c r="BN267" i="13"/>
  <c r="BN268" i="13"/>
  <c r="BN269" i="13"/>
  <c r="BN270" i="13"/>
  <c r="BN271" i="13"/>
  <c r="BN272" i="13"/>
  <c r="BN273" i="13"/>
  <c r="BN274" i="13"/>
  <c r="BN275" i="13"/>
  <c r="BN276" i="13"/>
  <c r="BN277" i="13"/>
  <c r="BN278" i="13"/>
  <c r="BN279" i="13"/>
  <c r="BN280" i="13"/>
  <c r="BN281" i="13"/>
  <c r="BN282" i="13"/>
  <c r="BN283" i="13"/>
  <c r="BN284" i="13"/>
  <c r="BN285" i="13"/>
  <c r="BN286" i="13"/>
  <c r="BN287" i="13"/>
  <c r="BN288" i="13"/>
  <c r="BN289" i="13"/>
  <c r="BN290" i="13"/>
  <c r="BN291" i="13"/>
  <c r="BN292" i="13"/>
  <c r="BN293" i="13"/>
  <c r="BN294" i="13"/>
  <c r="BN295" i="13"/>
  <c r="BN296" i="13"/>
  <c r="BN297" i="13"/>
  <c r="BN298" i="13"/>
  <c r="BN299" i="13"/>
  <c r="BN300" i="13"/>
  <c r="BN301" i="13"/>
  <c r="BN302" i="13"/>
  <c r="BN303" i="13"/>
  <c r="BN304" i="13"/>
  <c r="BN305" i="13"/>
  <c r="BN306" i="13"/>
  <c r="BN307" i="13"/>
  <c r="BN308" i="13"/>
  <c r="BN309" i="13"/>
  <c r="BN310" i="13"/>
  <c r="BN311" i="13"/>
  <c r="BN312" i="13"/>
  <c r="BN313" i="13"/>
  <c r="BN314" i="13"/>
  <c r="BN315" i="13"/>
  <c r="BN316" i="13"/>
  <c r="BN317" i="13"/>
  <c r="BN318" i="13"/>
  <c r="BN319" i="13"/>
  <c r="BN320" i="13"/>
  <c r="BN321" i="13"/>
  <c r="BN322" i="13"/>
  <c r="BN323" i="13"/>
  <c r="BN324" i="13"/>
  <c r="BN325" i="13"/>
  <c r="BN326" i="13"/>
  <c r="BN327" i="13"/>
  <c r="BN328" i="13"/>
  <c r="BN329" i="13"/>
  <c r="BN330" i="13"/>
  <c r="BN331" i="13"/>
  <c r="BN332" i="13"/>
  <c r="BN333" i="13"/>
  <c r="BN334" i="13"/>
  <c r="BN335" i="13"/>
  <c r="BN336" i="13"/>
  <c r="BN337" i="13"/>
  <c r="BN338" i="13"/>
  <c r="BN339" i="13"/>
  <c r="BN340" i="13"/>
  <c r="BN341" i="13"/>
  <c r="BN342" i="13"/>
  <c r="BN343" i="13"/>
  <c r="BN344" i="13"/>
  <c r="BN345" i="13"/>
  <c r="BN346" i="13"/>
  <c r="BN347" i="13"/>
  <c r="BN348" i="13"/>
  <c r="BN349" i="13"/>
  <c r="BN350" i="13"/>
  <c r="BN351" i="13"/>
  <c r="BN352" i="13"/>
  <c r="BN353" i="13"/>
  <c r="BN354" i="13"/>
  <c r="BN355" i="13"/>
  <c r="BN356" i="13"/>
  <c r="BN357" i="13"/>
  <c r="BN358" i="13"/>
  <c r="BN359" i="13"/>
  <c r="BN360" i="13"/>
  <c r="BN361" i="13"/>
  <c r="BN362" i="13"/>
  <c r="BN363" i="13"/>
  <c r="BN364" i="13"/>
  <c r="BN365" i="13"/>
  <c r="BN366" i="13"/>
  <c r="BN367" i="13"/>
  <c r="BN368" i="13"/>
  <c r="BN369" i="13"/>
  <c r="BN370" i="13"/>
  <c r="BN371" i="13"/>
  <c r="BN372" i="13"/>
  <c r="BN373" i="13"/>
  <c r="BN374" i="13"/>
  <c r="BN375" i="13"/>
  <c r="BN376" i="13"/>
  <c r="BN377" i="13"/>
  <c r="BN378" i="13"/>
  <c r="BN379" i="13"/>
  <c r="BN380" i="13"/>
  <c r="BN381" i="13"/>
  <c r="BN382" i="13"/>
  <c r="BN383" i="13"/>
  <c r="BN384" i="13"/>
  <c r="BN385" i="13"/>
  <c r="BN386" i="13"/>
  <c r="BN387" i="13"/>
  <c r="BN388" i="13"/>
  <c r="BN389" i="13"/>
  <c r="BN390" i="13"/>
  <c r="BN391" i="13"/>
  <c r="BN392" i="13"/>
  <c r="BN393" i="13"/>
  <c r="BN394" i="13"/>
  <c r="BN395" i="13"/>
  <c r="BN396" i="13"/>
  <c r="BN397" i="13"/>
  <c r="BN398" i="13"/>
  <c r="BN399" i="13"/>
  <c r="BN400" i="13"/>
  <c r="BN401" i="13"/>
  <c r="BN402" i="13"/>
  <c r="BN403" i="13"/>
  <c r="BN404" i="13"/>
  <c r="BN405" i="13"/>
  <c r="BN406" i="13"/>
  <c r="BN407" i="13"/>
  <c r="BN408" i="13"/>
  <c r="BN409" i="13"/>
  <c r="BN410" i="13"/>
  <c r="BN411" i="13"/>
  <c r="BN412" i="13"/>
  <c r="BN413" i="13"/>
  <c r="BN414" i="13"/>
  <c r="BN415" i="13"/>
  <c r="BN416" i="13"/>
  <c r="BN417" i="13"/>
  <c r="BN418" i="13"/>
  <c r="BN419" i="13"/>
  <c r="BN420" i="13"/>
  <c r="BN421" i="13"/>
  <c r="BN422" i="13"/>
  <c r="BN423" i="13"/>
  <c r="BN424" i="13"/>
  <c r="BN425" i="13"/>
  <c r="BN426" i="13"/>
  <c r="BN427" i="13"/>
  <c r="BN428" i="13"/>
  <c r="BN429" i="13"/>
  <c r="BN430" i="13"/>
  <c r="BN431" i="13"/>
  <c r="BN432" i="13"/>
  <c r="BN433" i="13"/>
  <c r="BN434" i="13"/>
  <c r="BN435" i="13"/>
  <c r="BN436" i="13"/>
  <c r="BN437" i="13"/>
  <c r="BN438" i="13"/>
  <c r="BN439" i="13"/>
  <c r="BN440" i="13"/>
  <c r="BN441" i="13"/>
  <c r="BN442" i="13"/>
  <c r="BN443" i="13"/>
  <c r="BN444" i="13"/>
  <c r="BN445" i="13"/>
  <c r="BN446" i="13"/>
  <c r="BN447" i="13"/>
  <c r="BN448" i="13"/>
  <c r="BN449" i="13"/>
  <c r="BN450" i="13"/>
  <c r="BN451" i="13"/>
  <c r="BN452" i="13"/>
  <c r="BN453" i="13"/>
  <c r="BN454" i="13"/>
  <c r="BN455" i="13"/>
  <c r="BN456" i="13"/>
  <c r="BN457" i="13"/>
  <c r="BN458" i="13"/>
  <c r="BN459" i="13"/>
  <c r="BN460" i="13"/>
  <c r="BN461" i="13"/>
  <c r="BN462" i="13"/>
  <c r="BN463" i="13"/>
  <c r="BN464" i="13"/>
  <c r="BN465" i="13"/>
  <c r="BN466" i="13"/>
  <c r="BN467" i="13"/>
  <c r="BN468" i="13"/>
  <c r="BN469" i="13"/>
  <c r="BN470" i="13"/>
  <c r="BN471" i="13"/>
  <c r="BN472" i="13"/>
  <c r="BN473" i="13"/>
  <c r="BN474" i="13"/>
  <c r="BN475" i="13"/>
  <c r="BN476" i="13"/>
  <c r="BN477" i="13"/>
  <c r="BN478" i="13"/>
  <c r="BN479" i="13"/>
  <c r="BN480" i="13"/>
  <c r="BN481" i="13"/>
  <c r="BN482" i="13"/>
  <c r="BN483" i="13"/>
  <c r="BN484" i="13"/>
  <c r="BN485" i="13"/>
  <c r="BN486" i="13"/>
  <c r="BN487" i="13"/>
  <c r="BN488" i="13"/>
  <c r="BN489" i="13"/>
  <c r="BN490" i="13"/>
  <c r="BN491" i="13"/>
  <c r="BN492" i="13"/>
  <c r="BN493" i="13"/>
  <c r="BN494" i="13"/>
  <c r="BN495" i="13"/>
  <c r="BN496" i="13"/>
  <c r="BN497" i="13"/>
  <c r="BN498" i="13"/>
  <c r="BN499" i="13"/>
  <c r="BN500" i="13"/>
  <c r="BN501" i="13"/>
  <c r="BN502" i="13"/>
  <c r="BN503" i="13"/>
  <c r="BN504" i="13"/>
  <c r="BN505" i="13"/>
  <c r="BN506" i="13"/>
  <c r="BN507" i="13"/>
  <c r="BN508" i="13"/>
  <c r="BN509" i="13"/>
  <c r="BN510" i="13"/>
  <c r="BN511" i="13"/>
  <c r="BN512" i="13"/>
  <c r="BN513" i="13"/>
  <c r="BN514" i="13"/>
  <c r="BN515" i="13"/>
  <c r="BN516" i="13"/>
  <c r="BN517" i="13"/>
  <c r="BN518" i="13"/>
  <c r="BN519" i="13"/>
  <c r="BN520" i="13"/>
  <c r="BN521" i="13"/>
  <c r="BN522" i="13"/>
  <c r="BN523" i="13"/>
  <c r="BN524" i="13"/>
  <c r="BN525" i="13"/>
  <c r="BN526" i="13"/>
  <c r="BN527" i="13"/>
  <c r="BN528" i="13"/>
  <c r="BN529" i="13"/>
  <c r="BN530" i="13"/>
  <c r="BN531" i="13"/>
  <c r="BN532" i="13"/>
  <c r="BN533" i="13"/>
  <c r="BN534" i="13"/>
  <c r="BN535" i="13"/>
  <c r="BN536" i="13"/>
  <c r="BN537" i="13"/>
  <c r="BN538" i="13"/>
  <c r="BN539" i="13"/>
  <c r="BN540" i="13"/>
  <c r="BN541" i="13"/>
  <c r="BN542" i="13"/>
  <c r="BN543" i="13"/>
  <c r="BN544" i="13"/>
  <c r="BN545" i="13"/>
  <c r="BN546" i="13"/>
  <c r="BN547" i="13"/>
  <c r="BN548" i="13"/>
  <c r="BN549" i="13"/>
  <c r="BN550" i="13"/>
  <c r="BN551" i="13"/>
  <c r="BN552" i="13"/>
  <c r="BN553" i="13"/>
  <c r="BN554" i="13"/>
  <c r="BN555" i="13"/>
  <c r="BN556" i="13"/>
  <c r="BN557" i="13"/>
  <c r="BN558" i="13"/>
  <c r="BN559" i="13"/>
  <c r="BN560" i="13"/>
  <c r="BN561" i="13"/>
  <c r="BN562" i="13"/>
  <c r="BN563" i="13"/>
  <c r="BN564" i="13"/>
  <c r="BN565" i="13"/>
  <c r="BN566" i="13"/>
  <c r="BN567" i="13"/>
  <c r="BN568" i="13"/>
  <c r="BN569" i="13"/>
  <c r="BN570" i="13"/>
  <c r="BN571" i="13"/>
  <c r="BN572" i="13"/>
  <c r="BN573" i="13"/>
  <c r="BN574" i="13"/>
  <c r="BN575" i="13"/>
  <c r="BN576" i="13"/>
  <c r="BN577" i="13"/>
  <c r="BN578" i="13"/>
  <c r="BN579" i="13"/>
  <c r="BN580" i="13"/>
  <c r="BN581" i="13"/>
  <c r="BN582" i="13"/>
  <c r="BN583" i="13"/>
  <c r="BN584" i="13"/>
  <c r="BN585" i="13"/>
  <c r="BN586" i="13"/>
  <c r="BN587" i="13"/>
  <c r="BN588" i="13"/>
  <c r="BN589" i="13"/>
  <c r="BN590" i="13"/>
  <c r="BN591" i="13"/>
  <c r="BN592" i="13"/>
  <c r="BN593" i="13"/>
  <c r="BN594" i="13"/>
  <c r="BN595" i="13"/>
  <c r="BN596" i="13"/>
  <c r="BN597" i="13"/>
  <c r="BN598" i="13"/>
  <c r="BN599" i="13"/>
  <c r="BN600" i="13"/>
  <c r="BN601" i="13"/>
  <c r="BN602" i="13"/>
  <c r="BN603" i="13"/>
  <c r="BN604" i="13"/>
  <c r="BN605" i="13"/>
  <c r="BN606" i="13"/>
  <c r="BN607" i="13"/>
  <c r="BN608" i="13"/>
  <c r="BN609" i="13"/>
  <c r="BN610" i="13"/>
  <c r="BN611" i="13"/>
  <c r="BN612" i="13"/>
  <c r="BN613" i="13"/>
  <c r="BN614" i="13"/>
  <c r="BN615" i="13"/>
  <c r="BN616" i="13"/>
  <c r="BN617" i="13"/>
  <c r="BN618" i="13"/>
  <c r="BN619" i="13"/>
  <c r="BN620" i="13"/>
  <c r="BN621" i="13"/>
  <c r="BN622" i="13"/>
  <c r="BN623" i="13"/>
  <c r="BN624" i="13"/>
  <c r="BN625" i="13"/>
  <c r="BN626" i="13"/>
  <c r="BN627" i="13"/>
  <c r="BN628" i="13"/>
  <c r="BN629" i="13"/>
  <c r="BN630" i="13"/>
  <c r="BN631" i="13"/>
  <c r="BN632" i="13"/>
  <c r="BN633" i="13"/>
  <c r="BN634" i="13"/>
  <c r="BN635" i="13"/>
  <c r="BN636" i="13"/>
  <c r="BN637" i="13"/>
  <c r="BN638" i="13"/>
  <c r="BN639" i="13"/>
  <c r="BN640" i="13"/>
  <c r="BN641" i="13"/>
  <c r="BN642" i="13"/>
  <c r="BN643" i="13"/>
  <c r="BN644" i="13"/>
  <c r="BN645" i="13"/>
  <c r="BN646" i="13"/>
  <c r="BN647" i="13"/>
  <c r="BN648" i="13"/>
  <c r="BN649" i="13"/>
  <c r="BN650" i="13"/>
  <c r="BN651" i="13"/>
  <c r="BN652" i="13"/>
  <c r="BN653" i="13"/>
  <c r="BN654" i="13"/>
  <c r="BN655" i="13"/>
  <c r="BN656" i="13"/>
  <c r="BN657" i="13"/>
  <c r="BN658" i="13"/>
  <c r="BN659" i="13"/>
  <c r="BN660" i="13"/>
  <c r="BN661" i="13"/>
  <c r="BN662" i="13"/>
  <c r="BN663" i="13"/>
  <c r="BN664" i="13"/>
  <c r="BN665" i="13"/>
  <c r="BN666" i="13"/>
  <c r="BN667" i="13"/>
  <c r="BN668" i="13"/>
  <c r="BN669" i="13"/>
  <c r="BN670" i="13"/>
  <c r="BN671" i="13"/>
  <c r="BN672" i="13"/>
  <c r="BN673" i="13"/>
  <c r="BN674" i="13"/>
  <c r="BN675" i="13"/>
  <c r="BN676" i="13"/>
  <c r="BN677" i="13"/>
  <c r="BN678" i="13"/>
  <c r="BN679" i="13"/>
  <c r="BN680" i="13"/>
  <c r="BN681" i="13"/>
  <c r="BN682" i="13"/>
  <c r="BN683" i="13"/>
  <c r="BN684" i="13"/>
  <c r="BN685" i="13"/>
  <c r="BN686" i="13"/>
  <c r="BN687" i="13"/>
  <c r="BN688" i="13"/>
  <c r="BN689" i="13"/>
  <c r="BN690" i="13"/>
  <c r="BN691" i="13"/>
  <c r="BN692" i="13"/>
  <c r="BN693" i="13"/>
  <c r="BN694" i="13"/>
  <c r="BN695" i="13"/>
  <c r="BN696" i="13"/>
  <c r="BN697" i="13"/>
  <c r="BN698" i="13"/>
  <c r="BN699" i="13"/>
  <c r="BN700" i="13"/>
  <c r="BN701" i="13"/>
  <c r="BN702" i="13"/>
  <c r="BN703" i="13"/>
  <c r="BN704" i="13"/>
  <c r="BN705" i="13"/>
  <c r="BN706" i="13"/>
  <c r="BN707" i="13"/>
  <c r="BN708" i="13"/>
  <c r="BN709" i="13"/>
  <c r="BN710" i="13"/>
  <c r="BN711" i="13"/>
  <c r="BN712" i="13"/>
  <c r="BN713" i="13"/>
  <c r="BN714" i="13"/>
  <c r="BN715" i="13"/>
  <c r="BN716" i="13"/>
  <c r="BN717" i="13"/>
  <c r="BN718" i="13"/>
  <c r="BN719" i="13"/>
  <c r="BN720" i="13"/>
  <c r="BN721" i="13"/>
  <c r="BN722" i="13"/>
  <c r="BN723" i="13"/>
  <c r="BN724" i="13"/>
  <c r="BN725" i="13"/>
  <c r="BN726" i="13"/>
  <c r="BN727" i="13"/>
  <c r="BN728" i="13"/>
  <c r="BN729" i="13"/>
  <c r="BN730" i="13"/>
  <c r="BN731" i="13"/>
  <c r="BN732" i="13"/>
  <c r="BN733" i="13"/>
  <c r="BN734" i="13"/>
  <c r="BN735" i="13"/>
  <c r="BN736" i="13"/>
  <c r="BN737" i="13"/>
  <c r="BN738" i="13"/>
  <c r="BN739" i="13"/>
  <c r="BN740" i="13"/>
  <c r="BN741" i="13"/>
  <c r="BN742" i="13"/>
  <c r="BN743" i="13"/>
  <c r="BN744" i="13"/>
  <c r="BN745" i="13"/>
  <c r="BN746" i="13"/>
  <c r="BN747" i="13"/>
  <c r="BN748" i="13"/>
  <c r="BN749" i="13"/>
  <c r="BN750" i="13"/>
  <c r="BN751" i="13"/>
  <c r="BN752" i="13"/>
  <c r="BN753" i="13"/>
  <c r="BN754" i="13"/>
  <c r="BN755" i="13"/>
  <c r="BN756" i="13"/>
  <c r="BN757" i="13"/>
  <c r="BN758" i="13"/>
  <c r="BN759" i="13"/>
  <c r="BN760" i="13"/>
  <c r="BN761" i="13"/>
  <c r="BN762" i="13"/>
  <c r="BN763" i="13"/>
  <c r="BN764" i="13"/>
  <c r="BN765" i="13"/>
  <c r="BN766" i="13"/>
  <c r="BN767" i="13"/>
  <c r="BN768" i="13"/>
  <c r="BN769" i="13"/>
  <c r="BN770" i="13"/>
  <c r="BN771" i="13"/>
  <c r="BN772" i="13"/>
  <c r="BN773" i="13"/>
  <c r="BN774" i="13"/>
  <c r="BN775" i="13"/>
  <c r="BN776" i="13"/>
  <c r="BN777" i="13"/>
  <c r="BN778" i="13"/>
  <c r="BN779" i="13"/>
  <c r="BN780" i="13"/>
  <c r="BN781" i="13"/>
  <c r="BN782" i="13"/>
  <c r="BN783" i="13"/>
  <c r="BN784" i="13"/>
  <c r="BN785" i="13"/>
  <c r="BN786" i="13"/>
  <c r="BN787" i="13"/>
  <c r="BN788" i="13"/>
  <c r="BN789" i="13"/>
  <c r="BN790" i="13"/>
  <c r="BN791" i="13"/>
  <c r="BN792" i="13"/>
  <c r="BN793" i="13"/>
  <c r="BN794" i="13"/>
  <c r="BN795" i="13"/>
  <c r="BN796" i="13"/>
  <c r="BN797" i="13"/>
  <c r="BN798" i="13"/>
  <c r="BN799" i="13"/>
  <c r="BN800" i="13"/>
  <c r="BN801" i="13"/>
  <c r="BN802" i="13"/>
  <c r="BN803" i="13"/>
  <c r="BN804" i="13"/>
  <c r="BN805" i="13"/>
  <c r="BN806" i="13"/>
  <c r="BN807" i="13"/>
  <c r="BN808" i="13"/>
  <c r="BN809" i="13"/>
  <c r="BN810" i="13"/>
  <c r="BN811" i="13"/>
  <c r="BN812" i="13"/>
  <c r="BN813" i="13"/>
  <c r="BN814" i="13"/>
  <c r="BN815" i="13"/>
  <c r="BN816" i="13"/>
  <c r="BN817" i="13"/>
  <c r="BN818" i="13"/>
  <c r="BN819" i="13"/>
  <c r="BN820" i="13"/>
  <c r="BN821" i="13"/>
  <c r="BN822" i="13"/>
  <c r="BN823" i="13"/>
  <c r="BN824" i="13"/>
  <c r="BN825" i="13"/>
  <c r="BN826" i="13"/>
  <c r="BN827" i="13"/>
  <c r="BN828" i="13"/>
  <c r="BN829" i="13"/>
  <c r="BN830" i="13"/>
  <c r="BN831" i="13"/>
  <c r="BN832" i="13"/>
  <c r="BN833" i="13"/>
  <c r="BN834" i="13"/>
  <c r="BN835" i="13"/>
  <c r="BN836" i="13"/>
  <c r="BN837" i="13"/>
  <c r="BN838" i="13"/>
  <c r="BN839" i="13"/>
  <c r="BN840" i="13"/>
  <c r="BN841" i="13"/>
  <c r="BN842" i="13"/>
  <c r="BN843" i="13"/>
  <c r="BN844" i="13"/>
  <c r="BN845" i="13"/>
  <c r="BN846" i="13"/>
  <c r="BN847" i="13"/>
  <c r="BN848" i="13"/>
  <c r="BN849" i="13"/>
  <c r="BN850" i="13"/>
  <c r="BN851" i="13"/>
  <c r="BN852" i="13"/>
  <c r="BN853" i="13"/>
  <c r="BN854" i="13"/>
  <c r="BN855" i="13"/>
  <c r="BN856" i="13"/>
  <c r="BN857" i="13"/>
  <c r="BN858" i="13"/>
  <c r="BN859" i="13"/>
  <c r="BN860" i="13"/>
  <c r="BN861" i="13"/>
  <c r="BN862" i="13"/>
  <c r="BN863" i="13"/>
  <c r="BN864" i="13"/>
  <c r="BN865" i="13"/>
  <c r="BN866" i="13"/>
  <c r="BN867" i="13"/>
  <c r="BN868" i="13"/>
  <c r="BN869" i="13"/>
  <c r="BN870" i="13"/>
  <c r="BN871" i="13"/>
  <c r="BN872" i="13"/>
  <c r="BN873" i="13"/>
  <c r="BN874" i="13"/>
  <c r="BN875" i="13"/>
  <c r="BN876" i="13"/>
  <c r="BN877" i="13"/>
  <c r="BN878" i="13"/>
  <c r="BN879" i="13"/>
  <c r="BN880" i="13"/>
  <c r="BN881" i="13"/>
  <c r="BN882" i="13"/>
  <c r="BN883" i="13"/>
  <c r="BN884" i="13"/>
  <c r="BN885" i="13"/>
  <c r="BN886" i="13"/>
  <c r="BN887" i="13"/>
  <c r="BN888" i="13"/>
  <c r="BN889" i="13"/>
  <c r="BN890" i="13"/>
  <c r="BN891" i="13"/>
  <c r="BN892" i="13"/>
  <c r="BN893" i="13"/>
  <c r="BN894" i="13"/>
  <c r="BN895" i="13"/>
  <c r="BN896" i="13"/>
  <c r="BN897" i="13"/>
  <c r="BN898" i="13"/>
  <c r="BN899" i="13"/>
  <c r="BN900" i="13"/>
  <c r="BN901" i="13"/>
  <c r="BN902" i="13"/>
  <c r="BN903" i="13"/>
  <c r="BN904" i="13"/>
  <c r="BN905" i="13"/>
  <c r="BN906" i="13"/>
  <c r="BN907" i="13"/>
  <c r="BN908" i="13"/>
  <c r="BN909" i="13"/>
  <c r="BN910" i="13"/>
  <c r="BN911" i="13"/>
  <c r="BN912" i="13"/>
  <c r="BN913" i="13"/>
  <c r="BN914" i="13"/>
  <c r="BN915" i="13"/>
  <c r="BN916" i="13"/>
  <c r="BN917" i="13"/>
  <c r="BN918" i="13"/>
  <c r="BN919" i="13"/>
  <c r="BN920" i="13"/>
  <c r="BN921" i="13"/>
  <c r="BN922" i="13"/>
  <c r="BN923" i="13"/>
  <c r="BN924" i="13"/>
  <c r="BN925" i="13"/>
  <c r="BN926" i="13"/>
  <c r="BN927" i="13"/>
  <c r="BN928" i="13"/>
  <c r="BN929" i="13"/>
  <c r="BN930" i="13"/>
  <c r="BN931" i="13"/>
  <c r="BN932" i="13"/>
  <c r="BN933" i="13"/>
  <c r="BN934" i="13"/>
  <c r="BN935" i="13"/>
  <c r="BN936" i="13"/>
  <c r="BN937" i="13"/>
  <c r="BN938" i="13"/>
  <c r="BN939" i="13"/>
  <c r="BN940" i="13"/>
  <c r="BN941" i="13"/>
  <c r="BN942" i="13"/>
  <c r="BN943" i="13"/>
  <c r="BN944" i="13"/>
  <c r="BN945" i="13"/>
  <c r="BN946" i="13"/>
  <c r="BN947" i="13"/>
  <c r="BN948" i="13"/>
  <c r="BN949" i="13"/>
  <c r="BN950" i="13"/>
  <c r="BN951" i="13"/>
  <c r="BN952" i="13"/>
  <c r="BN953" i="13"/>
  <c r="BN954" i="13"/>
  <c r="BN955" i="13"/>
  <c r="BN956" i="13"/>
  <c r="BN957" i="13"/>
  <c r="BN958" i="13"/>
  <c r="BN959" i="13"/>
  <c r="BN960" i="13"/>
  <c r="BN961" i="13"/>
  <c r="BN962" i="13"/>
  <c r="BN963" i="13"/>
  <c r="BN964" i="13"/>
  <c r="BN965" i="13"/>
  <c r="BN966" i="13"/>
  <c r="BN967" i="13"/>
  <c r="BN968" i="13"/>
  <c r="BN969" i="13"/>
  <c r="BN970" i="13"/>
  <c r="BN971" i="13"/>
  <c r="BN972" i="13"/>
  <c r="BN973" i="13"/>
  <c r="BN974" i="13"/>
  <c r="BN975" i="13"/>
  <c r="BN976" i="13"/>
  <c r="BN977" i="13"/>
  <c r="BN978" i="13"/>
  <c r="BN979" i="13"/>
  <c r="BN980" i="13"/>
  <c r="BN981" i="13"/>
  <c r="BN982" i="13"/>
  <c r="BN983" i="13"/>
  <c r="BN984" i="13"/>
  <c r="BN985" i="13"/>
  <c r="BN986" i="13"/>
  <c r="BN987" i="13"/>
  <c r="BN988" i="13"/>
  <c r="BN989" i="13"/>
  <c r="BN990" i="13"/>
  <c r="BN991" i="13"/>
  <c r="BN992" i="13"/>
  <c r="BN993" i="13"/>
  <c r="BN994" i="13"/>
  <c r="BN995" i="13"/>
  <c r="BN996" i="13"/>
  <c r="BN997" i="13"/>
  <c r="BN998" i="13"/>
  <c r="BN999" i="13"/>
  <c r="BN1000" i="13"/>
  <c r="BN1001" i="13"/>
  <c r="BN1002" i="13"/>
  <c r="BN1003" i="13"/>
  <c r="BN1004" i="13"/>
  <c r="BN1005" i="13"/>
  <c r="BN1006" i="13"/>
  <c r="BN1007" i="13"/>
  <c r="BN1008" i="13"/>
  <c r="BN1009" i="13"/>
  <c r="BN1010" i="13"/>
  <c r="BN1011" i="13"/>
  <c r="BN1012" i="13"/>
  <c r="BN1013" i="13"/>
  <c r="BN1014" i="13"/>
  <c r="BN1015" i="13"/>
  <c r="BN1016" i="13"/>
  <c r="BN1017" i="13"/>
  <c r="BN1018" i="13"/>
  <c r="BN1019" i="13"/>
  <c r="BN1020" i="13"/>
  <c r="BN3" i="13"/>
  <c r="Q17" i="1"/>
  <c r="Q18" i="1"/>
  <c r="Q19" i="1"/>
  <c r="Q20" i="1"/>
  <c r="Q21" i="1"/>
  <c r="Q22" i="1"/>
  <c r="Q23" i="1"/>
  <c r="Q24" i="1"/>
  <c r="BD8" i="13"/>
  <c r="BD7" i="13"/>
  <c r="BD6" i="13"/>
  <c r="BD5" i="13"/>
  <c r="BC8" i="13"/>
  <c r="BC7" i="13"/>
  <c r="BC6" i="13"/>
  <c r="BC5" i="13"/>
  <c r="BB8" i="13"/>
  <c r="BB7" i="13"/>
  <c r="BB6" i="13"/>
  <c r="BB5" i="13"/>
  <c r="BA8" i="13"/>
  <c r="BA6" i="13"/>
  <c r="BA5" i="13"/>
  <c r="BD4" i="13"/>
  <c r="BC4" i="13"/>
  <c r="BB4" i="13"/>
  <c r="BA7" i="13"/>
  <c r="BA4" i="13"/>
  <c r="AH2" i="13"/>
  <c r="AH3" i="13"/>
  <c r="AH4" i="13"/>
  <c r="AH5" i="13"/>
  <c r="AH6" i="13"/>
  <c r="Z19" i="13"/>
  <c r="H18" i="14" s="1"/>
  <c r="Z20" i="13"/>
  <c r="H19" i="14" s="1"/>
  <c r="Z21" i="13"/>
  <c r="H20" i="14" s="1"/>
  <c r="Z22" i="13"/>
  <c r="H21" i="14" s="1"/>
  <c r="Z23" i="13"/>
  <c r="H22" i="14" s="1"/>
  <c r="Z24" i="13"/>
  <c r="H23" i="14" s="1"/>
  <c r="Z25" i="13"/>
  <c r="H24" i="14" s="1"/>
  <c r="Z26" i="13"/>
  <c r="H25" i="14" s="1"/>
  <c r="Z27" i="13"/>
  <c r="H26" i="14" s="1"/>
  <c r="Z18" i="13"/>
  <c r="H17" i="14" s="1"/>
  <c r="Y19" i="13"/>
  <c r="G18" i="14" s="1"/>
  <c r="Y20" i="13"/>
  <c r="G19" i="14" s="1"/>
  <c r="Y21" i="13"/>
  <c r="G20" i="14" s="1"/>
  <c r="Y22" i="13"/>
  <c r="G21" i="14" s="1"/>
  <c r="Y23" i="13"/>
  <c r="G22" i="14" s="1"/>
  <c r="Y24" i="13"/>
  <c r="G23" i="14" s="1"/>
  <c r="Y25" i="13"/>
  <c r="G24" i="14" s="1"/>
  <c r="Y26" i="13"/>
  <c r="G25" i="14" s="1"/>
  <c r="Y27" i="13"/>
  <c r="G26" i="14" s="1"/>
  <c r="Y18" i="13"/>
  <c r="G17" i="14" s="1"/>
  <c r="L18" i="13"/>
  <c r="L19" i="13"/>
  <c r="L20" i="13"/>
  <c r="L21" i="13"/>
  <c r="L22" i="13"/>
  <c r="L23" i="13"/>
  <c r="L24" i="13"/>
  <c r="L25" i="13"/>
  <c r="L26" i="13"/>
  <c r="L17" i="13"/>
  <c r="M18" i="13"/>
  <c r="M19" i="13"/>
  <c r="M20" i="13"/>
  <c r="M21" i="13"/>
  <c r="M22" i="13"/>
  <c r="M23" i="13"/>
  <c r="M24" i="13"/>
  <c r="M25" i="13"/>
  <c r="M26" i="13"/>
  <c r="M17" i="13"/>
  <c r="C15" i="13"/>
  <c r="C16" i="13"/>
  <c r="C17" i="13"/>
  <c r="C18" i="13"/>
  <c r="C19" i="13"/>
  <c r="M800" i="1"/>
  <c r="M801" i="1"/>
  <c r="M802" i="1"/>
  <c r="M803" i="1"/>
  <c r="M804" i="1"/>
  <c r="M805" i="1"/>
  <c r="M806" i="1"/>
  <c r="M807" i="1"/>
  <c r="M808" i="1"/>
  <c r="M809" i="1"/>
  <c r="BA22" i="13" l="1" a="1"/>
  <c r="BA22" i="13" s="1"/>
  <c r="BA23" i="13" a="1"/>
  <c r="BA23" i="13" s="1"/>
  <c r="C20" i="13"/>
  <c r="H2" i="1"/>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C376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520C20-B705-4E26-9224-9AB61CFBAB37}"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9BE0F09-D46C-4517-B39E-5FC1543129CD}" name="WorksheetConnection_project_10__Md Haroon.xlsx!SalesData" type="102" refreshedVersion="7" minRefreshableVersion="5">
    <extLst>
      <ext xmlns:x15="http://schemas.microsoft.com/office/spreadsheetml/2010/11/main" uri="{DE250136-89BD-433C-8126-D09CA5730AF9}">
        <x15:connection id="SalesData" autoDelete="1">
          <x15:rangePr sourceName="_xlcn.WorksheetConnection_project_10__MdHaroon.xlsxSalesData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SalesData].[Sales stage].&amp;[Proposal],[SalesData].[Sales stage].&amp;[Qualified],[SalesData].[Sales stage].&amp;[Validated],[SalesData].[Sales stage].&amp;[Identified]}"/>
  </metadataStrings>
  <mdxMetadata count="1">
    <mdx n="0" f="s">
      <ms ns="1" c="0"/>
    </mdx>
  </mdxMetadata>
  <futureMetadata name="XLDAPR" count="1">
    <bk>
      <extLst>
        <ext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<sst xmlns="http://schemas.openxmlformats.org/spreadsheetml/2006/main" count="6087" uniqueCount="1075">
  <si>
    <t>Sales stage</t>
  </si>
  <si>
    <t>Deal size</t>
  </si>
  <si>
    <t>Probability</t>
  </si>
  <si>
    <t>Weighted Forecast</t>
  </si>
  <si>
    <t>Next Steps</t>
  </si>
  <si>
    <t>Country</t>
  </si>
  <si>
    <t>Deal Owner</t>
  </si>
  <si>
    <t>Reporting Date</t>
  </si>
  <si>
    <t>Joe</t>
  </si>
  <si>
    <t>Martha</t>
  </si>
  <si>
    <t>Piere</t>
  </si>
  <si>
    <t>John</t>
  </si>
  <si>
    <t>Greg</t>
  </si>
  <si>
    <t>Rachael</t>
  </si>
  <si>
    <t>Mike</t>
  </si>
  <si>
    <t>Rose</t>
  </si>
  <si>
    <t>Lynda</t>
  </si>
  <si>
    <t>Paul</t>
  </si>
  <si>
    <t>Arnold</t>
  </si>
  <si>
    <t>Adrian</t>
  </si>
  <si>
    <t>Bob</t>
  </si>
  <si>
    <t>Angela</t>
  </si>
  <si>
    <t>Tim</t>
  </si>
  <si>
    <t>Cameron</t>
  </si>
  <si>
    <t>Chang</t>
  </si>
  <si>
    <t>Charlie</t>
  </si>
  <si>
    <t>Denny</t>
  </si>
  <si>
    <t>Edwin</t>
  </si>
  <si>
    <t>Customer</t>
  </si>
  <si>
    <t>Customer 1</t>
  </si>
  <si>
    <t>Customer 3</t>
  </si>
  <si>
    <t>Customer 2</t>
  </si>
  <si>
    <t>Customer 4</t>
  </si>
  <si>
    <t>Customer 5</t>
  </si>
  <si>
    <t>Customer 6</t>
  </si>
  <si>
    <t>Customer 7</t>
  </si>
  <si>
    <t>Customer 8</t>
  </si>
  <si>
    <t>Customer 9</t>
  </si>
  <si>
    <t>Customer 10</t>
  </si>
  <si>
    <t>Customer 11</t>
  </si>
  <si>
    <t>Customer 12</t>
  </si>
  <si>
    <t>Customer 13</t>
  </si>
  <si>
    <t>Customer 14</t>
  </si>
  <si>
    <t>Customer 15</t>
  </si>
  <si>
    <t>Customer 16</t>
  </si>
  <si>
    <t>Customer 17</t>
  </si>
  <si>
    <t>Customer 18</t>
  </si>
  <si>
    <t>Customer 19</t>
  </si>
  <si>
    <t>Customer 20</t>
  </si>
  <si>
    <t>Customer 21</t>
  </si>
  <si>
    <t>Customer 22</t>
  </si>
  <si>
    <t>Customer 23</t>
  </si>
  <si>
    <t>Customer 24</t>
  </si>
  <si>
    <t>Customer 25</t>
  </si>
  <si>
    <t>Customer 26</t>
  </si>
  <si>
    <t>Customer 27</t>
  </si>
  <si>
    <t>Customer 28</t>
  </si>
  <si>
    <t>Customer 29</t>
  </si>
  <si>
    <t>Customer 30</t>
  </si>
  <si>
    <t>Customer 31</t>
  </si>
  <si>
    <t>Customer 32</t>
  </si>
  <si>
    <t>Customer 33</t>
  </si>
  <si>
    <t>Customer 34</t>
  </si>
  <si>
    <t>Customer 35</t>
  </si>
  <si>
    <t>Customer 36</t>
  </si>
  <si>
    <t>Customer 37</t>
  </si>
  <si>
    <t>Customer 38</t>
  </si>
  <si>
    <t>Customer 39</t>
  </si>
  <si>
    <t>Customer 40</t>
  </si>
  <si>
    <t>Customer 41</t>
  </si>
  <si>
    <t>Customer 42</t>
  </si>
  <si>
    <t>Customer 43</t>
  </si>
  <si>
    <t>Customer 44</t>
  </si>
  <si>
    <t>Customer 45</t>
  </si>
  <si>
    <t>Customer 46</t>
  </si>
  <si>
    <t>Customer 47</t>
  </si>
  <si>
    <t>Customer 48</t>
  </si>
  <si>
    <t>Customer 49</t>
  </si>
  <si>
    <t>Customer 50</t>
  </si>
  <si>
    <t>Customer 51</t>
  </si>
  <si>
    <t>Customer 52</t>
  </si>
  <si>
    <t>Customer 53</t>
  </si>
  <si>
    <t>Customer 54</t>
  </si>
  <si>
    <t>Customer 55</t>
  </si>
  <si>
    <t>Customer 56</t>
  </si>
  <si>
    <t>Customer 57</t>
  </si>
  <si>
    <t>Customer 58</t>
  </si>
  <si>
    <t>Customer 59</t>
  </si>
  <si>
    <t>Customer 60</t>
  </si>
  <si>
    <t>Customer 61</t>
  </si>
  <si>
    <t>Customer 62</t>
  </si>
  <si>
    <t>Customer 63</t>
  </si>
  <si>
    <t>Customer 64</t>
  </si>
  <si>
    <t>Customer 65</t>
  </si>
  <si>
    <t>Customer 66</t>
  </si>
  <si>
    <t>Customer 67</t>
  </si>
  <si>
    <t>Customer 68</t>
  </si>
  <si>
    <t>Customer 69</t>
  </si>
  <si>
    <t>Customer 70</t>
  </si>
  <si>
    <t>Customer 71</t>
  </si>
  <si>
    <t>Customer 72</t>
  </si>
  <si>
    <t>Customer 73</t>
  </si>
  <si>
    <t>Customer 74</t>
  </si>
  <si>
    <t>Customer 75</t>
  </si>
  <si>
    <t>Customer 76</t>
  </si>
  <si>
    <t>Customer 77</t>
  </si>
  <si>
    <t>Customer 78</t>
  </si>
  <si>
    <t>Customer 79</t>
  </si>
  <si>
    <t>Customer 80</t>
  </si>
  <si>
    <t>Customer 81</t>
  </si>
  <si>
    <t>Customer 82</t>
  </si>
  <si>
    <t>Customer 83</t>
  </si>
  <si>
    <t>Customer 84</t>
  </si>
  <si>
    <t>Customer 85</t>
  </si>
  <si>
    <t>Customer 86</t>
  </si>
  <si>
    <t>Customer 87</t>
  </si>
  <si>
    <t>Customer 88</t>
  </si>
  <si>
    <t>Customer 89</t>
  </si>
  <si>
    <t>Customer 90</t>
  </si>
  <si>
    <t>Customer 91</t>
  </si>
  <si>
    <t>Customer 92</t>
  </si>
  <si>
    <t>Customer 93</t>
  </si>
  <si>
    <t>Customer 94</t>
  </si>
  <si>
    <t>Customer 95</t>
  </si>
  <si>
    <t>Customer 96</t>
  </si>
  <si>
    <t>Customer 97</t>
  </si>
  <si>
    <t>Customer 98</t>
  </si>
  <si>
    <t>Customer 99</t>
  </si>
  <si>
    <t>Customer 100</t>
  </si>
  <si>
    <t>Customer 101</t>
  </si>
  <si>
    <t>Customer 102</t>
  </si>
  <si>
    <t>Customer 103</t>
  </si>
  <si>
    <t>Customer 104</t>
  </si>
  <si>
    <t>Customer 105</t>
  </si>
  <si>
    <t>Customer 106</t>
  </si>
  <si>
    <t>Customer 107</t>
  </si>
  <si>
    <t>Customer 108</t>
  </si>
  <si>
    <t>Customer 109</t>
  </si>
  <si>
    <t>Customer 110</t>
  </si>
  <si>
    <t>Customer 111</t>
  </si>
  <si>
    <t>Customer 112</t>
  </si>
  <si>
    <t>Customer 113</t>
  </si>
  <si>
    <t>Customer 114</t>
  </si>
  <si>
    <t>Customer 115</t>
  </si>
  <si>
    <t>Customer 116</t>
  </si>
  <si>
    <t>Customer 117</t>
  </si>
  <si>
    <t>Customer 118</t>
  </si>
  <si>
    <t>Customer 119</t>
  </si>
  <si>
    <t>Customer 120</t>
  </si>
  <si>
    <t>Customer 121</t>
  </si>
  <si>
    <t>Customer 122</t>
  </si>
  <si>
    <t>Customer 123</t>
  </si>
  <si>
    <t>Customer 124</t>
  </si>
  <si>
    <t>Customer 125</t>
  </si>
  <si>
    <t>Customer 126</t>
  </si>
  <si>
    <t>Customer 127</t>
  </si>
  <si>
    <t>Customer 128</t>
  </si>
  <si>
    <t>Customer 129</t>
  </si>
  <si>
    <t>Customer 130</t>
  </si>
  <si>
    <t>Customer 131</t>
  </si>
  <si>
    <t>Customer 132</t>
  </si>
  <si>
    <t>Customer 133</t>
  </si>
  <si>
    <t>Customer 134</t>
  </si>
  <si>
    <t>Customer 135</t>
  </si>
  <si>
    <t>Customer 136</t>
  </si>
  <si>
    <t>Customer 137</t>
  </si>
  <si>
    <t>Customer 138</t>
  </si>
  <si>
    <t>Customer 139</t>
  </si>
  <si>
    <t>Customer 140</t>
  </si>
  <si>
    <t>Customer 141</t>
  </si>
  <si>
    <t>Customer 142</t>
  </si>
  <si>
    <t>Customer 143</t>
  </si>
  <si>
    <t>Customer 144</t>
  </si>
  <si>
    <t>Customer 145</t>
  </si>
  <si>
    <t>Customer 146</t>
  </si>
  <si>
    <t>Customer 147</t>
  </si>
  <si>
    <t>Customer 148</t>
  </si>
  <si>
    <t>Customer 149</t>
  </si>
  <si>
    <t>Customer 150</t>
  </si>
  <si>
    <t>Customer 151</t>
  </si>
  <si>
    <t>Customer 152</t>
  </si>
  <si>
    <t>Customer 153</t>
  </si>
  <si>
    <t>Customer 154</t>
  </si>
  <si>
    <t>Customer 155</t>
  </si>
  <si>
    <t>Customer 156</t>
  </si>
  <si>
    <t>Customer 157</t>
  </si>
  <si>
    <t>Customer 158</t>
  </si>
  <si>
    <t>Customer 159</t>
  </si>
  <si>
    <t>Customer 160</t>
  </si>
  <si>
    <t>Customer 161</t>
  </si>
  <si>
    <t>Customer 162</t>
  </si>
  <si>
    <t>Customer 163</t>
  </si>
  <si>
    <t>Customer 164</t>
  </si>
  <si>
    <t>Customer 165</t>
  </si>
  <si>
    <t>Customer 166</t>
  </si>
  <si>
    <t>Customer 167</t>
  </si>
  <si>
    <t>Customer 168</t>
  </si>
  <si>
    <t>Customer 169</t>
  </si>
  <si>
    <t>Customer 170</t>
  </si>
  <si>
    <t>Customer 171</t>
  </si>
  <si>
    <t>Customer 172</t>
  </si>
  <si>
    <t>Customer 173</t>
  </si>
  <si>
    <t>Customer 174</t>
  </si>
  <si>
    <t>Customer 175</t>
  </si>
  <si>
    <t>Customer 176</t>
  </si>
  <si>
    <t>Customer 177</t>
  </si>
  <si>
    <t>Customer 178</t>
  </si>
  <si>
    <t>Customer 179</t>
  </si>
  <si>
    <t>Customer 180</t>
  </si>
  <si>
    <t>Customer 181</t>
  </si>
  <si>
    <t>Customer 182</t>
  </si>
  <si>
    <t>Customer 183</t>
  </si>
  <si>
    <t>Customer 184</t>
  </si>
  <si>
    <t>Customer 185</t>
  </si>
  <si>
    <t>Customer 186</t>
  </si>
  <si>
    <t>Customer 187</t>
  </si>
  <si>
    <t>Customer 188</t>
  </si>
  <si>
    <t>Customer 189</t>
  </si>
  <si>
    <t>Customer 190</t>
  </si>
  <si>
    <t>Customer 191</t>
  </si>
  <si>
    <t>Customer 192</t>
  </si>
  <si>
    <t>Customer 193</t>
  </si>
  <si>
    <t>Customer 194</t>
  </si>
  <si>
    <t>Customer 195</t>
  </si>
  <si>
    <t>Customer 196</t>
  </si>
  <si>
    <t>Customer 197</t>
  </si>
  <si>
    <t>Customer 198</t>
  </si>
  <si>
    <t>Customer 199</t>
  </si>
  <si>
    <t>Customer 200</t>
  </si>
  <si>
    <t>Customer 201</t>
  </si>
  <si>
    <t>Customer 202</t>
  </si>
  <si>
    <t>Customer 203</t>
  </si>
  <si>
    <t>Customer 204</t>
  </si>
  <si>
    <t>Customer 205</t>
  </si>
  <si>
    <t>Customer 206</t>
  </si>
  <si>
    <t>Customer 207</t>
  </si>
  <si>
    <t>Customer 208</t>
  </si>
  <si>
    <t>Customer 209</t>
  </si>
  <si>
    <t>Customer 210</t>
  </si>
  <si>
    <t>Customer 211</t>
  </si>
  <si>
    <t>Customer 212</t>
  </si>
  <si>
    <t>Customer 213</t>
  </si>
  <si>
    <t>Customer 214</t>
  </si>
  <si>
    <t>Customer 215</t>
  </si>
  <si>
    <t>Customer 216</t>
  </si>
  <si>
    <t>Customer 217</t>
  </si>
  <si>
    <t>Customer 218</t>
  </si>
  <si>
    <t>Customer 219</t>
  </si>
  <si>
    <t>Customer 220</t>
  </si>
  <si>
    <t>Customer 221</t>
  </si>
  <si>
    <t>Customer 222</t>
  </si>
  <si>
    <t>Customer 223</t>
  </si>
  <si>
    <t>Customer 224</t>
  </si>
  <si>
    <t>Customer 225</t>
  </si>
  <si>
    <t>Customer 226</t>
  </si>
  <si>
    <t>Customer 227</t>
  </si>
  <si>
    <t>Customer 228</t>
  </si>
  <si>
    <t>Customer 229</t>
  </si>
  <si>
    <t>Customer 230</t>
  </si>
  <si>
    <t>Customer 231</t>
  </si>
  <si>
    <t>Customer 232</t>
  </si>
  <si>
    <t>Customer 233</t>
  </si>
  <si>
    <t>Customer 234</t>
  </si>
  <si>
    <t>Customer 235</t>
  </si>
  <si>
    <t>Customer 236</t>
  </si>
  <si>
    <t>Customer 237</t>
  </si>
  <si>
    <t>Customer 238</t>
  </si>
  <si>
    <t>Customer 239</t>
  </si>
  <si>
    <t>Customer 240</t>
  </si>
  <si>
    <t>Customer 241</t>
  </si>
  <si>
    <t>Customer 242</t>
  </si>
  <si>
    <t>Customer 243</t>
  </si>
  <si>
    <t>Customer 244</t>
  </si>
  <si>
    <t>Customer 245</t>
  </si>
  <si>
    <t>Customer 246</t>
  </si>
  <si>
    <t>Customer 247</t>
  </si>
  <si>
    <t>Customer 248</t>
  </si>
  <si>
    <t>Customer 249</t>
  </si>
  <si>
    <t>Customer 250</t>
  </si>
  <si>
    <t>Customer 251</t>
  </si>
  <si>
    <t>Customer 252</t>
  </si>
  <si>
    <t>Customer 253</t>
  </si>
  <si>
    <t>Customer 254</t>
  </si>
  <si>
    <t>Customer 255</t>
  </si>
  <si>
    <t>Customer 256</t>
  </si>
  <si>
    <t>Customer 257</t>
  </si>
  <si>
    <t>Customer 258</t>
  </si>
  <si>
    <t>Customer 259</t>
  </si>
  <si>
    <t>Customer 260</t>
  </si>
  <si>
    <t>Customer 261</t>
  </si>
  <si>
    <t>Customer 262</t>
  </si>
  <si>
    <t>Customer 263</t>
  </si>
  <si>
    <t>Customer 264</t>
  </si>
  <si>
    <t>Customer 265</t>
  </si>
  <si>
    <t>Customer 266</t>
  </si>
  <si>
    <t>Customer 267</t>
  </si>
  <si>
    <t>Customer 268</t>
  </si>
  <si>
    <t>Customer 269</t>
  </si>
  <si>
    <t>Customer 270</t>
  </si>
  <si>
    <t>Customer 271</t>
  </si>
  <si>
    <t>Customer 272</t>
  </si>
  <si>
    <t>Customer 273</t>
  </si>
  <si>
    <t>Customer 274</t>
  </si>
  <si>
    <t>Customer 275</t>
  </si>
  <si>
    <t>Customer 276</t>
  </si>
  <si>
    <t>Customer 277</t>
  </si>
  <si>
    <t>Customer 278</t>
  </si>
  <si>
    <t>Customer 279</t>
  </si>
  <si>
    <t>Customer 280</t>
  </si>
  <si>
    <t>Customer 281</t>
  </si>
  <si>
    <t>Customer 282</t>
  </si>
  <si>
    <t>Customer 283</t>
  </si>
  <si>
    <t>Customer 284</t>
  </si>
  <si>
    <t>Customer 285</t>
  </si>
  <si>
    <t>Customer 286</t>
  </si>
  <si>
    <t>Customer 287</t>
  </si>
  <si>
    <t>Customer 288</t>
  </si>
  <si>
    <t>Customer 289</t>
  </si>
  <si>
    <t>Customer 290</t>
  </si>
  <si>
    <t>Customer 291</t>
  </si>
  <si>
    <t>Customer 292</t>
  </si>
  <si>
    <t>Customer 293</t>
  </si>
  <si>
    <t>Customer 294</t>
  </si>
  <si>
    <t>Customer 295</t>
  </si>
  <si>
    <t>Customer 296</t>
  </si>
  <si>
    <t>Customer 297</t>
  </si>
  <si>
    <t>Customer 298</t>
  </si>
  <si>
    <t>Customer 299</t>
  </si>
  <si>
    <t>Customer 300</t>
  </si>
  <si>
    <t>Customer 301</t>
  </si>
  <si>
    <t>Customer 302</t>
  </si>
  <si>
    <t>Customer 303</t>
  </si>
  <si>
    <t>Customer 304</t>
  </si>
  <si>
    <t>Customer 305</t>
  </si>
  <si>
    <t>Customer 306</t>
  </si>
  <si>
    <t>Customer 307</t>
  </si>
  <si>
    <t>Customer 308</t>
  </si>
  <si>
    <t>Customer 309</t>
  </si>
  <si>
    <t>Customer 310</t>
  </si>
  <si>
    <t>Customer 311</t>
  </si>
  <si>
    <t>Customer 312</t>
  </si>
  <si>
    <t>Customer 313</t>
  </si>
  <si>
    <t>Customer 314</t>
  </si>
  <si>
    <t>Customer 315</t>
  </si>
  <si>
    <t>Customer 316</t>
  </si>
  <si>
    <t>Customer 317</t>
  </si>
  <si>
    <t>Customer 318</t>
  </si>
  <si>
    <t>Customer 319</t>
  </si>
  <si>
    <t>Customer 320</t>
  </si>
  <si>
    <t>Customer 321</t>
  </si>
  <si>
    <t>Customer 322</t>
  </si>
  <si>
    <t>Customer 323</t>
  </si>
  <si>
    <t>Customer 324</t>
  </si>
  <si>
    <t>Customer 325</t>
  </si>
  <si>
    <t>Customer 326</t>
  </si>
  <si>
    <t>Customer 327</t>
  </si>
  <si>
    <t>Customer 328</t>
  </si>
  <si>
    <t>Customer 329</t>
  </si>
  <si>
    <t>Customer 330</t>
  </si>
  <si>
    <t>Customer 331</t>
  </si>
  <si>
    <t>Customer 332</t>
  </si>
  <si>
    <t>Customer 333</t>
  </si>
  <si>
    <t>Customer 334</t>
  </si>
  <si>
    <t>Customer 335</t>
  </si>
  <si>
    <t>Customer 336</t>
  </si>
  <si>
    <t>Customer 337</t>
  </si>
  <si>
    <t>Customer 338</t>
  </si>
  <si>
    <t>Customer 339</t>
  </si>
  <si>
    <t>Customer 340</t>
  </si>
  <si>
    <t>Customer 341</t>
  </si>
  <si>
    <t>Customer 342</t>
  </si>
  <si>
    <t>Customer 343</t>
  </si>
  <si>
    <t>Customer 344</t>
  </si>
  <si>
    <t>Customer 345</t>
  </si>
  <si>
    <t>Customer 346</t>
  </si>
  <si>
    <t>Customer 347</t>
  </si>
  <si>
    <t>Customer 348</t>
  </si>
  <si>
    <t>Customer 349</t>
  </si>
  <si>
    <t>Customer 350</t>
  </si>
  <si>
    <t>Customer 351</t>
  </si>
  <si>
    <t>Customer 352</t>
  </si>
  <si>
    <t>Customer 353</t>
  </si>
  <si>
    <t>Customer 354</t>
  </si>
  <si>
    <t>Customer 355</t>
  </si>
  <si>
    <t>Customer 356</t>
  </si>
  <si>
    <t>Customer 357</t>
  </si>
  <si>
    <t>Customer 358</t>
  </si>
  <si>
    <t>Customer 359</t>
  </si>
  <si>
    <t>Customer 360</t>
  </si>
  <si>
    <t>Customer 361</t>
  </si>
  <si>
    <t>Customer 362</t>
  </si>
  <si>
    <t>Customer 363</t>
  </si>
  <si>
    <t>Customer 364</t>
  </si>
  <si>
    <t>Customer 365</t>
  </si>
  <si>
    <t>Customer 366</t>
  </si>
  <si>
    <t>Customer 367</t>
  </si>
  <si>
    <t>Customer 368</t>
  </si>
  <si>
    <t>Customer 369</t>
  </si>
  <si>
    <t>Customer 370</t>
  </si>
  <si>
    <t>Customer 371</t>
  </si>
  <si>
    <t>Customer 372</t>
  </si>
  <si>
    <t>Customer 373</t>
  </si>
  <si>
    <t>Customer 374</t>
  </si>
  <si>
    <t>Customer 375</t>
  </si>
  <si>
    <t>Customer 376</t>
  </si>
  <si>
    <t>Customer 377</t>
  </si>
  <si>
    <t>Customer 378</t>
  </si>
  <si>
    <t>Customer 379</t>
  </si>
  <si>
    <t>Customer 380</t>
  </si>
  <si>
    <t>Customer 381</t>
  </si>
  <si>
    <t>Customer 382</t>
  </si>
  <si>
    <t>Customer 383</t>
  </si>
  <si>
    <t>Customer 384</t>
  </si>
  <si>
    <t>Customer 385</t>
  </si>
  <si>
    <t>Customer 386</t>
  </si>
  <si>
    <t>Customer 387</t>
  </si>
  <si>
    <t>Customer 388</t>
  </si>
  <si>
    <t>Customer 389</t>
  </si>
  <si>
    <t>Customer 390</t>
  </si>
  <si>
    <t>Customer 391</t>
  </si>
  <si>
    <t>Customer 392</t>
  </si>
  <si>
    <t>Customer 393</t>
  </si>
  <si>
    <t>Customer 394</t>
  </si>
  <si>
    <t>Customer 395</t>
  </si>
  <si>
    <t>Customer 396</t>
  </si>
  <si>
    <t>Customer 397</t>
  </si>
  <si>
    <t>Customer 398</t>
  </si>
  <si>
    <t>Customer 399</t>
  </si>
  <si>
    <t>Customer 400</t>
  </si>
  <si>
    <t>Customer 401</t>
  </si>
  <si>
    <t>Customer 402</t>
  </si>
  <si>
    <t>Customer 403</t>
  </si>
  <si>
    <t>Customer 404</t>
  </si>
  <si>
    <t>Customer 405</t>
  </si>
  <si>
    <t>Customer 406</t>
  </si>
  <si>
    <t>Customer 407</t>
  </si>
  <si>
    <t>Customer 408</t>
  </si>
  <si>
    <t>Customer 409</t>
  </si>
  <si>
    <t>Customer 410</t>
  </si>
  <si>
    <t>Customer 411</t>
  </si>
  <si>
    <t>Customer 412</t>
  </si>
  <si>
    <t>Customer 413</t>
  </si>
  <si>
    <t>Customer 414</t>
  </si>
  <si>
    <t>Customer 415</t>
  </si>
  <si>
    <t>Customer 416</t>
  </si>
  <si>
    <t>Customer 417</t>
  </si>
  <si>
    <t>Customer 418</t>
  </si>
  <si>
    <t>Customer 419</t>
  </si>
  <si>
    <t>Customer 420</t>
  </si>
  <si>
    <t>Customer 421</t>
  </si>
  <si>
    <t>Customer 422</t>
  </si>
  <si>
    <t>Customer 423</t>
  </si>
  <si>
    <t>Customer 424</t>
  </si>
  <si>
    <t>Customer 425</t>
  </si>
  <si>
    <t>Customer 426</t>
  </si>
  <si>
    <t>Customer 427</t>
  </si>
  <si>
    <t>Customer 428</t>
  </si>
  <si>
    <t>Customer 429</t>
  </si>
  <si>
    <t>Customer 430</t>
  </si>
  <si>
    <t>Customer 431</t>
  </si>
  <si>
    <t>Customer 432</t>
  </si>
  <si>
    <t>Customer 433</t>
  </si>
  <si>
    <t>Customer 434</t>
  </si>
  <si>
    <t>Customer 435</t>
  </si>
  <si>
    <t>Customer 436</t>
  </si>
  <si>
    <t>Customer 437</t>
  </si>
  <si>
    <t>Customer 438</t>
  </si>
  <si>
    <t>Customer 439</t>
  </si>
  <si>
    <t>Customer 440</t>
  </si>
  <si>
    <t>Customer 441</t>
  </si>
  <si>
    <t>Customer 442</t>
  </si>
  <si>
    <t>Customer 443</t>
  </si>
  <si>
    <t>Customer 444</t>
  </si>
  <si>
    <t>Customer 445</t>
  </si>
  <si>
    <t>Customer 446</t>
  </si>
  <si>
    <t>Customer 447</t>
  </si>
  <si>
    <t>Customer 448</t>
  </si>
  <si>
    <t>Customer 449</t>
  </si>
  <si>
    <t>Customer 450</t>
  </si>
  <si>
    <t>Customer 451</t>
  </si>
  <si>
    <t>Customer 452</t>
  </si>
  <si>
    <t>Customer 453</t>
  </si>
  <si>
    <t>Customer 454</t>
  </si>
  <si>
    <t>Customer 455</t>
  </si>
  <si>
    <t>Customer 456</t>
  </si>
  <si>
    <t>Customer 457</t>
  </si>
  <si>
    <t>Customer 458</t>
  </si>
  <si>
    <t>Customer 459</t>
  </si>
  <si>
    <t>Customer 460</t>
  </si>
  <si>
    <t>Customer 461</t>
  </si>
  <si>
    <t>Customer 462</t>
  </si>
  <si>
    <t>Customer 463</t>
  </si>
  <si>
    <t>Customer 464</t>
  </si>
  <si>
    <t>Customer 465</t>
  </si>
  <si>
    <t>Customer 466</t>
  </si>
  <si>
    <t>Customer 467</t>
  </si>
  <si>
    <t>Customer 468</t>
  </si>
  <si>
    <t>Customer 469</t>
  </si>
  <si>
    <t>Customer 470</t>
  </si>
  <si>
    <t>Customer 471</t>
  </si>
  <si>
    <t>Customer 472</t>
  </si>
  <si>
    <t>Customer 473</t>
  </si>
  <si>
    <t>Customer 474</t>
  </si>
  <si>
    <t>Customer 475</t>
  </si>
  <si>
    <t>Customer 476</t>
  </si>
  <si>
    <t>Customer 477</t>
  </si>
  <si>
    <t>Customer 478</t>
  </si>
  <si>
    <t>Customer 479</t>
  </si>
  <si>
    <t>Customer 480</t>
  </si>
  <si>
    <t>Customer 481</t>
  </si>
  <si>
    <t>Customer 482</t>
  </si>
  <si>
    <t>Customer 483</t>
  </si>
  <si>
    <t>Customer 484</t>
  </si>
  <si>
    <t>Customer 485</t>
  </si>
  <si>
    <t>Customer 486</t>
  </si>
  <si>
    <t>Customer 487</t>
  </si>
  <si>
    <t>Customer 488</t>
  </si>
  <si>
    <t>Customer 489</t>
  </si>
  <si>
    <t>Customer 490</t>
  </si>
  <si>
    <t>Customer 491</t>
  </si>
  <si>
    <t>Customer 492</t>
  </si>
  <si>
    <t>Customer 493</t>
  </si>
  <si>
    <t>Customer 494</t>
  </si>
  <si>
    <t>Customer 495</t>
  </si>
  <si>
    <t>Customer 496</t>
  </si>
  <si>
    <t>Customer 497</t>
  </si>
  <si>
    <t>Customer 498</t>
  </si>
  <si>
    <t>Customer 499</t>
  </si>
  <si>
    <t>Customer 500</t>
  </si>
  <si>
    <t>Customer 501</t>
  </si>
  <si>
    <t>Customer 502</t>
  </si>
  <si>
    <t>Customer 503</t>
  </si>
  <si>
    <t>Customer 504</t>
  </si>
  <si>
    <t>Customer 505</t>
  </si>
  <si>
    <t>Customer 506</t>
  </si>
  <si>
    <t>Customer 507</t>
  </si>
  <si>
    <t>Customer 508</t>
  </si>
  <si>
    <t>Customer 509</t>
  </si>
  <si>
    <t>Customer 510</t>
  </si>
  <si>
    <t>Customer 511</t>
  </si>
  <si>
    <t>Customer 512</t>
  </si>
  <si>
    <t>Customer 513</t>
  </si>
  <si>
    <t>Customer 514</t>
  </si>
  <si>
    <t>Customer 515</t>
  </si>
  <si>
    <t>Customer 516</t>
  </si>
  <si>
    <t>Customer 517</t>
  </si>
  <si>
    <t>Customer 518</t>
  </si>
  <si>
    <t>Customer 519</t>
  </si>
  <si>
    <t>Customer 520</t>
  </si>
  <si>
    <t>Customer 521</t>
  </si>
  <si>
    <t>Customer 522</t>
  </si>
  <si>
    <t>Customer 523</t>
  </si>
  <si>
    <t>Customer 524</t>
  </si>
  <si>
    <t>Customer 525</t>
  </si>
  <si>
    <t>Customer 526</t>
  </si>
  <si>
    <t>Customer 527</t>
  </si>
  <si>
    <t>Customer 528</t>
  </si>
  <si>
    <t>Customer 529</t>
  </si>
  <si>
    <t>Customer 530</t>
  </si>
  <si>
    <t>Customer 531</t>
  </si>
  <si>
    <t>Customer 532</t>
  </si>
  <si>
    <t>Customer 533</t>
  </si>
  <si>
    <t>Customer 534</t>
  </si>
  <si>
    <t>Customer 535</t>
  </si>
  <si>
    <t>Customer 536</t>
  </si>
  <si>
    <t>Customer 537</t>
  </si>
  <si>
    <t>Customer 538</t>
  </si>
  <si>
    <t>Customer 539</t>
  </si>
  <si>
    <t>Customer 540</t>
  </si>
  <si>
    <t>Customer 541</t>
  </si>
  <si>
    <t>Customer 542</t>
  </si>
  <si>
    <t>Customer 543</t>
  </si>
  <si>
    <t>Customer 544</t>
  </si>
  <si>
    <t>Customer 545</t>
  </si>
  <si>
    <t>Customer 546</t>
  </si>
  <si>
    <t>Customer 547</t>
  </si>
  <si>
    <t>Customer 548</t>
  </si>
  <si>
    <t>Customer 549</t>
  </si>
  <si>
    <t>Customer 550</t>
  </si>
  <si>
    <t>Customer 551</t>
  </si>
  <si>
    <t>Customer 552</t>
  </si>
  <si>
    <t>Customer 553</t>
  </si>
  <si>
    <t>Customer 554</t>
  </si>
  <si>
    <t>Customer 555</t>
  </si>
  <si>
    <t>Customer 556</t>
  </si>
  <si>
    <t>Customer 557</t>
  </si>
  <si>
    <t>Customer 558</t>
  </si>
  <si>
    <t>Customer 559</t>
  </si>
  <si>
    <t>Customer 560</t>
  </si>
  <si>
    <t>Customer 561</t>
  </si>
  <si>
    <t>Customer 562</t>
  </si>
  <si>
    <t>Customer 563</t>
  </si>
  <si>
    <t>Customer 564</t>
  </si>
  <si>
    <t>Customer 565</t>
  </si>
  <si>
    <t>Customer 566</t>
  </si>
  <si>
    <t>Customer 567</t>
  </si>
  <si>
    <t>Customer 568</t>
  </si>
  <si>
    <t>Customer 569</t>
  </si>
  <si>
    <t>Customer 570</t>
  </si>
  <si>
    <t>Customer 571</t>
  </si>
  <si>
    <t>Customer 572</t>
  </si>
  <si>
    <t>Customer 573</t>
  </si>
  <si>
    <t>Customer 574</t>
  </si>
  <si>
    <t>Customer 575</t>
  </si>
  <si>
    <t>Customer 576</t>
  </si>
  <si>
    <t>Customer 577</t>
  </si>
  <si>
    <t>Customer 578</t>
  </si>
  <si>
    <t>Customer 579</t>
  </si>
  <si>
    <t>Customer 580</t>
  </si>
  <si>
    <t>Customer 581</t>
  </si>
  <si>
    <t>Customer 582</t>
  </si>
  <si>
    <t>Customer 583</t>
  </si>
  <si>
    <t>Customer 584</t>
  </si>
  <si>
    <t>Customer 585</t>
  </si>
  <si>
    <t>Customer 586</t>
  </si>
  <si>
    <t>Customer 587</t>
  </si>
  <si>
    <t>Customer 588</t>
  </si>
  <si>
    <t>Customer 589</t>
  </si>
  <si>
    <t>Customer 590</t>
  </si>
  <si>
    <t>Customer 591</t>
  </si>
  <si>
    <t>Customer 592</t>
  </si>
  <si>
    <t>Customer 593</t>
  </si>
  <si>
    <t>Customer 594</t>
  </si>
  <si>
    <t>Customer 595</t>
  </si>
  <si>
    <t>Customer 596</t>
  </si>
  <si>
    <t>Customer 597</t>
  </si>
  <si>
    <t>Customer 598</t>
  </si>
  <si>
    <t>Customer 599</t>
  </si>
  <si>
    <t>Customer 600</t>
  </si>
  <si>
    <t>Customer 601</t>
  </si>
  <si>
    <t>Customer 602</t>
  </si>
  <si>
    <t>Customer 603</t>
  </si>
  <si>
    <t>Customer 604</t>
  </si>
  <si>
    <t>Customer 605</t>
  </si>
  <si>
    <t>Customer 606</t>
  </si>
  <si>
    <t>Customer 607</t>
  </si>
  <si>
    <t>Customer 608</t>
  </si>
  <si>
    <t>Customer 609</t>
  </si>
  <si>
    <t>Customer 610</t>
  </si>
  <si>
    <t>Customer 611</t>
  </si>
  <si>
    <t>Customer 612</t>
  </si>
  <si>
    <t>Customer 613</t>
  </si>
  <si>
    <t>Customer 614</t>
  </si>
  <si>
    <t>Customer 615</t>
  </si>
  <si>
    <t>Customer 616</t>
  </si>
  <si>
    <t>Customer 617</t>
  </si>
  <si>
    <t>Customer 618</t>
  </si>
  <si>
    <t>Customer 619</t>
  </si>
  <si>
    <t>Customer 620</t>
  </si>
  <si>
    <t>Customer 621</t>
  </si>
  <si>
    <t>Customer 622</t>
  </si>
  <si>
    <t>Customer 623</t>
  </si>
  <si>
    <t>Customer 624</t>
  </si>
  <si>
    <t>Customer 625</t>
  </si>
  <si>
    <t>Customer 626</t>
  </si>
  <si>
    <t>Customer 627</t>
  </si>
  <si>
    <t>Customer 628</t>
  </si>
  <si>
    <t>Customer 629</t>
  </si>
  <si>
    <t>Customer 630</t>
  </si>
  <si>
    <t>Customer 631</t>
  </si>
  <si>
    <t>Customer 632</t>
  </si>
  <si>
    <t>Customer 633</t>
  </si>
  <si>
    <t>Customer 634</t>
  </si>
  <si>
    <t>Customer 635</t>
  </si>
  <si>
    <t>Customer 636</t>
  </si>
  <si>
    <t>Customer 637</t>
  </si>
  <si>
    <t>Customer 638</t>
  </si>
  <si>
    <t>Customer 639</t>
  </si>
  <si>
    <t>Customer 640</t>
  </si>
  <si>
    <t>Customer 641</t>
  </si>
  <si>
    <t>Customer 642</t>
  </si>
  <si>
    <t>Customer 643</t>
  </si>
  <si>
    <t>Customer 644</t>
  </si>
  <si>
    <t>Customer 645</t>
  </si>
  <si>
    <t>Customer 646</t>
  </si>
  <si>
    <t>Customer 647</t>
  </si>
  <si>
    <t>Customer 648</t>
  </si>
  <si>
    <t>Customer 649</t>
  </si>
  <si>
    <t>Customer 650</t>
  </si>
  <si>
    <t>Customer 651</t>
  </si>
  <si>
    <t>Customer 652</t>
  </si>
  <si>
    <t>Customer 653</t>
  </si>
  <si>
    <t>Customer 654</t>
  </si>
  <si>
    <t>Customer 655</t>
  </si>
  <si>
    <t>Customer 656</t>
  </si>
  <si>
    <t>Customer 657</t>
  </si>
  <si>
    <t>Customer 658</t>
  </si>
  <si>
    <t>Customer 659</t>
  </si>
  <si>
    <t>Customer 660</t>
  </si>
  <si>
    <t>Customer 661</t>
  </si>
  <si>
    <t>Customer 662</t>
  </si>
  <si>
    <t>Customer 663</t>
  </si>
  <si>
    <t>Customer 664</t>
  </si>
  <si>
    <t>Customer 665</t>
  </si>
  <si>
    <t>Customer 666</t>
  </si>
  <si>
    <t>Customer 667</t>
  </si>
  <si>
    <t>Customer 668</t>
  </si>
  <si>
    <t>Customer 669</t>
  </si>
  <si>
    <t>Customer 670</t>
  </si>
  <si>
    <t>Customer 671</t>
  </si>
  <si>
    <t>Customer 672</t>
  </si>
  <si>
    <t>Customer 673</t>
  </si>
  <si>
    <t>Customer 674</t>
  </si>
  <si>
    <t>Customer 675</t>
  </si>
  <si>
    <t>Customer 676</t>
  </si>
  <si>
    <t>Customer 677</t>
  </si>
  <si>
    <t>Customer 678</t>
  </si>
  <si>
    <t>Customer 679</t>
  </si>
  <si>
    <t>Customer 680</t>
  </si>
  <si>
    <t>Customer 681</t>
  </si>
  <si>
    <t>Customer 682</t>
  </si>
  <si>
    <t>Customer 683</t>
  </si>
  <si>
    <t>Customer 684</t>
  </si>
  <si>
    <t>Customer 685</t>
  </si>
  <si>
    <t>Customer 686</t>
  </si>
  <si>
    <t>Customer 687</t>
  </si>
  <si>
    <t>Customer 688</t>
  </si>
  <si>
    <t>Customer 689</t>
  </si>
  <si>
    <t>Customer 690</t>
  </si>
  <si>
    <t>Customer 691</t>
  </si>
  <si>
    <t>Customer 692</t>
  </si>
  <si>
    <t>Customer 693</t>
  </si>
  <si>
    <t>Customer 694</t>
  </si>
  <si>
    <t>Customer 695</t>
  </si>
  <si>
    <t>Customer 696</t>
  </si>
  <si>
    <t>Customer 697</t>
  </si>
  <si>
    <t>Customer 698</t>
  </si>
  <si>
    <t>Customer 699</t>
  </si>
  <si>
    <t>Customer 700</t>
  </si>
  <si>
    <t>Customer 701</t>
  </si>
  <si>
    <t>Customer 702</t>
  </si>
  <si>
    <t>Customer 703</t>
  </si>
  <si>
    <t>Customer 704</t>
  </si>
  <si>
    <t>Customer 705</t>
  </si>
  <si>
    <t>Customer 706</t>
  </si>
  <si>
    <t>Customer 707</t>
  </si>
  <si>
    <t>Customer 708</t>
  </si>
  <si>
    <t>Customer 709</t>
  </si>
  <si>
    <t>Customer 710</t>
  </si>
  <si>
    <t>Customer 711</t>
  </si>
  <si>
    <t>Customer 712</t>
  </si>
  <si>
    <t>Customer 713</t>
  </si>
  <si>
    <t>Customer 714</t>
  </si>
  <si>
    <t>Customer 715</t>
  </si>
  <si>
    <t>Customer 716</t>
  </si>
  <si>
    <t>Customer 717</t>
  </si>
  <si>
    <t>Customer 718</t>
  </si>
  <si>
    <t>Customer 719</t>
  </si>
  <si>
    <t>Customer 720</t>
  </si>
  <si>
    <t>Customer 721</t>
  </si>
  <si>
    <t>Customer 722</t>
  </si>
  <si>
    <t>Customer 723</t>
  </si>
  <si>
    <t>Customer 724</t>
  </si>
  <si>
    <t>Customer 725</t>
  </si>
  <si>
    <t>Customer 726</t>
  </si>
  <si>
    <t>Customer 727</t>
  </si>
  <si>
    <t>Customer 728</t>
  </si>
  <si>
    <t>Customer 729</t>
  </si>
  <si>
    <t>Customer 730</t>
  </si>
  <si>
    <t>Customer 731</t>
  </si>
  <si>
    <t>Customer 732</t>
  </si>
  <si>
    <t>Customer 733</t>
  </si>
  <si>
    <t>Customer 734</t>
  </si>
  <si>
    <t>Customer 735</t>
  </si>
  <si>
    <t>Customer 736</t>
  </si>
  <si>
    <t>Customer 737</t>
  </si>
  <si>
    <t>Customer 738</t>
  </si>
  <si>
    <t>Customer 739</t>
  </si>
  <si>
    <t>Customer 740</t>
  </si>
  <si>
    <t>Customer 741</t>
  </si>
  <si>
    <t>Customer 742</t>
  </si>
  <si>
    <t>Customer 743</t>
  </si>
  <si>
    <t>Customer 744</t>
  </si>
  <si>
    <t>Customer 745</t>
  </si>
  <si>
    <t>Customer 746</t>
  </si>
  <si>
    <t>Customer 747</t>
  </si>
  <si>
    <t>Customer 748</t>
  </si>
  <si>
    <t>Customer 749</t>
  </si>
  <si>
    <t>Customer 750</t>
  </si>
  <si>
    <t>Customer 751</t>
  </si>
  <si>
    <t>Customer 752</t>
  </si>
  <si>
    <t>Customer 753</t>
  </si>
  <si>
    <t>Customer 754</t>
  </si>
  <si>
    <t>Customer 755</t>
  </si>
  <si>
    <t>Customer 756</t>
  </si>
  <si>
    <t>Customer 757</t>
  </si>
  <si>
    <t>Customer 758</t>
  </si>
  <si>
    <t>Customer 759</t>
  </si>
  <si>
    <t>Customer 760</t>
  </si>
  <si>
    <t>Customer 761</t>
  </si>
  <si>
    <t>Customer 762</t>
  </si>
  <si>
    <t>Customer 763</t>
  </si>
  <si>
    <t>Customer 764</t>
  </si>
  <si>
    <t>Customer 765</t>
  </si>
  <si>
    <t>Customer 766</t>
  </si>
  <si>
    <t>Customer 767</t>
  </si>
  <si>
    <t>Customer 768</t>
  </si>
  <si>
    <t>Customer 769</t>
  </si>
  <si>
    <t>Customer 770</t>
  </si>
  <si>
    <t>Customer 771</t>
  </si>
  <si>
    <t>Customer 772</t>
  </si>
  <si>
    <t>Customer 773</t>
  </si>
  <si>
    <t>Customer 774</t>
  </si>
  <si>
    <t>Customer 775</t>
  </si>
  <si>
    <t>Customer 776</t>
  </si>
  <si>
    <t>Customer 777</t>
  </si>
  <si>
    <t>Customer 778</t>
  </si>
  <si>
    <t>Customer 779</t>
  </si>
  <si>
    <t>Customer 780</t>
  </si>
  <si>
    <t>Customer 781</t>
  </si>
  <si>
    <t>Customer 782</t>
  </si>
  <si>
    <t>Customer 783</t>
  </si>
  <si>
    <t>Customer 784</t>
  </si>
  <si>
    <t>Customer 785</t>
  </si>
  <si>
    <t>Customer 786</t>
  </si>
  <si>
    <t>Customer 787</t>
  </si>
  <si>
    <t>Customer 788</t>
  </si>
  <si>
    <t>Customer 789</t>
  </si>
  <si>
    <t>Customer 790</t>
  </si>
  <si>
    <t>Customer 791</t>
  </si>
  <si>
    <t>Customer 792</t>
  </si>
  <si>
    <t>Customer 793</t>
  </si>
  <si>
    <t>Customer 794</t>
  </si>
  <si>
    <t>Customer 795</t>
  </si>
  <si>
    <t>Customer 796</t>
  </si>
  <si>
    <t>Customer 797</t>
  </si>
  <si>
    <t>Customer 798</t>
  </si>
  <si>
    <t>Customer 799</t>
  </si>
  <si>
    <t>Customer 800</t>
  </si>
  <si>
    <t>Customer 801</t>
  </si>
  <si>
    <t>Customer 802</t>
  </si>
  <si>
    <t>Customer 803</t>
  </si>
  <si>
    <t>Customer 804</t>
  </si>
  <si>
    <t>Customer 805</t>
  </si>
  <si>
    <t>Customer 806</t>
  </si>
  <si>
    <t>Customer 807</t>
  </si>
  <si>
    <t>Customer 808</t>
  </si>
  <si>
    <t>Customer 809</t>
  </si>
  <si>
    <t>Customer 810</t>
  </si>
  <si>
    <t>Customer 811</t>
  </si>
  <si>
    <t>Customer 812</t>
  </si>
  <si>
    <t>Customer 813</t>
  </si>
  <si>
    <t>Customer 814</t>
  </si>
  <si>
    <t>Customer 815</t>
  </si>
  <si>
    <t>Customer 816</t>
  </si>
  <si>
    <t>Customer 817</t>
  </si>
  <si>
    <t>Customer 818</t>
  </si>
  <si>
    <t>Customer 819</t>
  </si>
  <si>
    <t>Customer 820</t>
  </si>
  <si>
    <t>Customer 821</t>
  </si>
  <si>
    <t>Customer 822</t>
  </si>
  <si>
    <t>Customer 823</t>
  </si>
  <si>
    <t>Customer 824</t>
  </si>
  <si>
    <t>Customer 825</t>
  </si>
  <si>
    <t>Customer 826</t>
  </si>
  <si>
    <t>Customer 827</t>
  </si>
  <si>
    <t>Customer 828</t>
  </si>
  <si>
    <t>Customer 829</t>
  </si>
  <si>
    <t>Customer 830</t>
  </si>
  <si>
    <t>Customer 831</t>
  </si>
  <si>
    <t>Customer 832</t>
  </si>
  <si>
    <t>Customer 833</t>
  </si>
  <si>
    <t>Customer 834</t>
  </si>
  <si>
    <t>Customer 835</t>
  </si>
  <si>
    <t>Customer 836</t>
  </si>
  <si>
    <t>Customer 837</t>
  </si>
  <si>
    <t>Customer 838</t>
  </si>
  <si>
    <t>Customer 839</t>
  </si>
  <si>
    <t>Customer 840</t>
  </si>
  <si>
    <t>Customer 841</t>
  </si>
  <si>
    <t>Customer 842</t>
  </si>
  <si>
    <t>Customer 843</t>
  </si>
  <si>
    <t>Customer 844</t>
  </si>
  <si>
    <t>Customer 845</t>
  </si>
  <si>
    <t>Customer 846</t>
  </si>
  <si>
    <t>Customer 847</t>
  </si>
  <si>
    <t>Customer 848</t>
  </si>
  <si>
    <t>Customer 849</t>
  </si>
  <si>
    <t>Customer 850</t>
  </si>
  <si>
    <t>Customer 851</t>
  </si>
  <si>
    <t>Customer 852</t>
  </si>
  <si>
    <t>Customer 853</t>
  </si>
  <si>
    <t>Customer 854</t>
  </si>
  <si>
    <t>Customer 855</t>
  </si>
  <si>
    <t>Customer 856</t>
  </si>
  <si>
    <t>Customer 857</t>
  </si>
  <si>
    <t>Customer 858</t>
  </si>
  <si>
    <t>Customer 859</t>
  </si>
  <si>
    <t>Customer 860</t>
  </si>
  <si>
    <t>Customer 861</t>
  </si>
  <si>
    <t>Customer 862</t>
  </si>
  <si>
    <t>Customer 863</t>
  </si>
  <si>
    <t>Customer 864</t>
  </si>
  <si>
    <t>Customer 865</t>
  </si>
  <si>
    <t>Customer 866</t>
  </si>
  <si>
    <t>Customer 867</t>
  </si>
  <si>
    <t>Customer 868</t>
  </si>
  <si>
    <t>Customer 869</t>
  </si>
  <si>
    <t>Customer 870</t>
  </si>
  <si>
    <t>Customer 871</t>
  </si>
  <si>
    <t>Customer 872</t>
  </si>
  <si>
    <t>Customer 873</t>
  </si>
  <si>
    <t>Customer 874</t>
  </si>
  <si>
    <t>Customer 875</t>
  </si>
  <si>
    <t>Customer 876</t>
  </si>
  <si>
    <t>Customer 877</t>
  </si>
  <si>
    <t>Customer 878</t>
  </si>
  <si>
    <t>Customer 879</t>
  </si>
  <si>
    <t>Customer 880</t>
  </si>
  <si>
    <t>Customer 881</t>
  </si>
  <si>
    <t>Customer 882</t>
  </si>
  <si>
    <t>Customer 883</t>
  </si>
  <si>
    <t>Customer 884</t>
  </si>
  <si>
    <t>Customer 885</t>
  </si>
  <si>
    <t>Customer 886</t>
  </si>
  <si>
    <t>Customer 887</t>
  </si>
  <si>
    <t>Customer 888</t>
  </si>
  <si>
    <t>Customer 889</t>
  </si>
  <si>
    <t>Customer 890</t>
  </si>
  <si>
    <t>Customer 891</t>
  </si>
  <si>
    <t>Customer 892</t>
  </si>
  <si>
    <t>Customer 893</t>
  </si>
  <si>
    <t>Customer 894</t>
  </si>
  <si>
    <t>Customer 895</t>
  </si>
  <si>
    <t>Customer 896</t>
  </si>
  <si>
    <t>Customer 897</t>
  </si>
  <si>
    <t>Customer 898</t>
  </si>
  <si>
    <t>Customer 899</t>
  </si>
  <si>
    <t>Customer 900</t>
  </si>
  <si>
    <t>Customer 901</t>
  </si>
  <si>
    <t>Customer 902</t>
  </si>
  <si>
    <t>Customer 903</t>
  </si>
  <si>
    <t>Customer 904</t>
  </si>
  <si>
    <t>Customer 905</t>
  </si>
  <si>
    <t>Customer 906</t>
  </si>
  <si>
    <t>Customer 907</t>
  </si>
  <si>
    <t>Customer 908</t>
  </si>
  <si>
    <t>Customer 909</t>
  </si>
  <si>
    <t>Customer 910</t>
  </si>
  <si>
    <t>Customer 911</t>
  </si>
  <si>
    <t>Customer 912</t>
  </si>
  <si>
    <t>Customer 913</t>
  </si>
  <si>
    <t>Customer 914</t>
  </si>
  <si>
    <t>Customer 915</t>
  </si>
  <si>
    <t>Customer 916</t>
  </si>
  <si>
    <t>Customer 917</t>
  </si>
  <si>
    <t>Customer 918</t>
  </si>
  <si>
    <t>Customer 919</t>
  </si>
  <si>
    <t>Customer 920</t>
  </si>
  <si>
    <t>Customer 921</t>
  </si>
  <si>
    <t>Customer 922</t>
  </si>
  <si>
    <t>Customer 923</t>
  </si>
  <si>
    <t>Customer 924</t>
  </si>
  <si>
    <t>Customer 925</t>
  </si>
  <si>
    <t>Customer 926</t>
  </si>
  <si>
    <t>Customer 927</t>
  </si>
  <si>
    <t>Customer 928</t>
  </si>
  <si>
    <t>Customer 929</t>
  </si>
  <si>
    <t>Customer 930</t>
  </si>
  <si>
    <t>Customer 931</t>
  </si>
  <si>
    <t>Customer 932</t>
  </si>
  <si>
    <t>Customer 933</t>
  </si>
  <si>
    <t>Customer 934</t>
  </si>
  <si>
    <t>Customer 935</t>
  </si>
  <si>
    <t>Customer 936</t>
  </si>
  <si>
    <t>Customer 937</t>
  </si>
  <si>
    <t>Customer 938</t>
  </si>
  <si>
    <t>Customer 939</t>
  </si>
  <si>
    <t>Customer 940</t>
  </si>
  <si>
    <t>Customer 941</t>
  </si>
  <si>
    <t>Customer 942</t>
  </si>
  <si>
    <t>Customer 943</t>
  </si>
  <si>
    <t>Customer 944</t>
  </si>
  <si>
    <t>Customer 945</t>
  </si>
  <si>
    <t>Customer 946</t>
  </si>
  <si>
    <t>Customer 947</t>
  </si>
  <si>
    <t>Customer 948</t>
  </si>
  <si>
    <t>Customer 949</t>
  </si>
  <si>
    <t>Customer 950</t>
  </si>
  <si>
    <t>Customer 951</t>
  </si>
  <si>
    <t>Customer 952</t>
  </si>
  <si>
    <t>Customer 953</t>
  </si>
  <si>
    <t>Customer 954</t>
  </si>
  <si>
    <t>Customer 955</t>
  </si>
  <si>
    <t>Customer 956</t>
  </si>
  <si>
    <t>Customer 957</t>
  </si>
  <si>
    <t>Customer 958</t>
  </si>
  <si>
    <t>Customer 959</t>
  </si>
  <si>
    <t>Customer 960</t>
  </si>
  <si>
    <t>Customer 961</t>
  </si>
  <si>
    <t>Customer 962</t>
  </si>
  <si>
    <t>Customer 963</t>
  </si>
  <si>
    <t>Customer 964</t>
  </si>
  <si>
    <t>Customer 965</t>
  </si>
  <si>
    <t>Customer 966</t>
  </si>
  <si>
    <t>Customer 967</t>
  </si>
  <si>
    <t>Customer 968</t>
  </si>
  <si>
    <t>Customer 969</t>
  </si>
  <si>
    <t>Customer 970</t>
  </si>
  <si>
    <t>Customer 971</t>
  </si>
  <si>
    <t>Customer 972</t>
  </si>
  <si>
    <t>Customer 973</t>
  </si>
  <si>
    <t>Customer 974</t>
  </si>
  <si>
    <t>Customer 975</t>
  </si>
  <si>
    <t>Customer 976</t>
  </si>
  <si>
    <t>Customer 977</t>
  </si>
  <si>
    <t>Customer 978</t>
  </si>
  <si>
    <t>Customer 979</t>
  </si>
  <si>
    <t>Customer 980</t>
  </si>
  <si>
    <t>Customer 981</t>
  </si>
  <si>
    <t>Customer 982</t>
  </si>
  <si>
    <t>Customer 983</t>
  </si>
  <si>
    <t>Customer 984</t>
  </si>
  <si>
    <t>Customer 985</t>
  </si>
  <si>
    <t>Customer 986</t>
  </si>
  <si>
    <t>Customer 987</t>
  </si>
  <si>
    <t>Customer 988</t>
  </si>
  <si>
    <t>Customer 989</t>
  </si>
  <si>
    <t>Customer 990</t>
  </si>
  <si>
    <t>Customer 991</t>
  </si>
  <si>
    <t>Customer 992</t>
  </si>
  <si>
    <t>Customer 993</t>
  </si>
  <si>
    <t>Customer 994</t>
  </si>
  <si>
    <t>Customer 995</t>
  </si>
  <si>
    <t>Customer 996</t>
  </si>
  <si>
    <t>Customer 997</t>
  </si>
  <si>
    <t>Customer 998</t>
  </si>
  <si>
    <t>Customer 999</t>
  </si>
  <si>
    <t>Customer 1000</t>
  </si>
  <si>
    <t>India</t>
  </si>
  <si>
    <t>US</t>
  </si>
  <si>
    <t>Canada</t>
  </si>
  <si>
    <t>Australia</t>
  </si>
  <si>
    <t>France</t>
  </si>
  <si>
    <t>Germany</t>
  </si>
  <si>
    <t>China</t>
  </si>
  <si>
    <t>Indonesia</t>
  </si>
  <si>
    <t>UK</t>
  </si>
  <si>
    <t>Malaysia</t>
  </si>
  <si>
    <t>Qualified</t>
  </si>
  <si>
    <t>Validated</t>
  </si>
  <si>
    <t>Lost</t>
  </si>
  <si>
    <t>Proposal</t>
  </si>
  <si>
    <t>Follow up on call</t>
  </si>
  <si>
    <t>Schedule a Meeting</t>
  </si>
  <si>
    <t>Send Email</t>
  </si>
  <si>
    <t>No Response</t>
  </si>
  <si>
    <t>Won</t>
  </si>
  <si>
    <t>Identified</t>
  </si>
  <si>
    <t>Sales Channel</t>
  </si>
  <si>
    <t>Telesales</t>
  </si>
  <si>
    <t>F2F</t>
  </si>
  <si>
    <t>Website</t>
  </si>
  <si>
    <t>Partners</t>
  </si>
  <si>
    <t>Close Date/Expected Close Date</t>
  </si>
  <si>
    <t>Column1</t>
  </si>
  <si>
    <t>Row Labels</t>
  </si>
  <si>
    <t>Sum of Deal size</t>
  </si>
  <si>
    <t>Count of Deal size2</t>
  </si>
  <si>
    <t>stages</t>
  </si>
  <si>
    <t>Deal_Size</t>
  </si>
  <si>
    <t>Deal_Count</t>
  </si>
  <si>
    <t>Radio Button</t>
  </si>
  <si>
    <t>Top Sales Rep</t>
  </si>
  <si>
    <t>&lt;250K</t>
  </si>
  <si>
    <t>250K-500K</t>
  </si>
  <si>
    <t>3M-5M</t>
  </si>
  <si>
    <t>500K-1M</t>
  </si>
  <si>
    <t>1M-3M</t>
  </si>
  <si>
    <t>Partner</t>
  </si>
  <si>
    <t>Next 10 Opportunities</t>
  </si>
  <si>
    <t>(Multiple Items)</t>
  </si>
  <si>
    <t>Max of Close Date/Expected Close Date</t>
  </si>
  <si>
    <t>countrytext</t>
  </si>
  <si>
    <t>salestagetext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</si>
</sst>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m\-yyyy"/>
    <numFmt numFmtId="166" formatCode="[$-F800]dddd\,\ mmmm\ dd\,\ yyyy"/>
  </numFmts>
  <fonts count="27">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Helvetica Neue"/>
    </font>
    <font>
      <sz val="18"/>
      <color theme="3"/>
      <name val="Cambria"/>
      <family val="2"/>
      <scheme val="major"/>
    </font>
    <font>
      <sz val="10"/>
      <color theme="1"/>
      <name val="Tahoma"/>
      <family val="2"/>
    </font>
    <font>
      <sz val="8"/>
      <color theme="1"/>
      <name val="Andale WT"/>
      <family val="2"/>
    </font>
    <font>
      <sz val="10"/>
      <name val="Arial"/>
      <family val="2"/>
    </font>
    <font>
      <b/>
      <i/>
      <sz val="11"/>
      <name val="Calibri"/>
      <family val="2"/>
      <scheme val="minor"/>
    </font>
    <font>
      <sz val="8"/>
      <color rgb="FF000000"/>
      <name val="Segoe UI"/>
      <family val="2"/>
    </font>
    <font>
      <sz val="9"/>
      <color rgb="FFD0021B"/>
      <name val="Consolas"/>
      <family val="3"/>
    </font>
    <font>
      <sz val="9"/>
      <color rgb="FF282829"/>
      <name val="Segoe UI"/>
      <family val="2"/>
    </font>
    <font>
      <b/>
      <sz val="12"/>
      <color theme="3" tint="0.3999755851924192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4"/>
        <bgColor theme="4"/>
      </patternFill>
    </fill>
    <fill>
      <patternFill patternType="solid">
        <fgColor theme="4"/>
        <bgColor indexed="64"/>
      </patternFill>
    </fill>
    <fill>
      <patternFill patternType="solid">
        <fgColor theme="5"/>
        <bgColor indexed="64"/>
      </patternFill>
    </fill>
    <fill>
      <patternFill patternType="solid">
        <fgColor theme="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46">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pplyNumberFormat="0" applyFill="0" applyBorder="0" applyProtection="0">
      <alignment vertical="top"/>
    </xf>
    <xf numFmtId="0" fontId="18" fillId="0" borderId="0" applyNumberFormat="0" applyFill="0" applyBorder="0" applyAlignment="0" applyProtection="0"/>
    <xf numFmtId="0" fontId="19" fillId="0" borderId="0"/>
    <xf numFmtId="0" fontId="21" fillId="0" borderId="0"/>
    <xf numFmtId="9" fontId="19" fillId="0" borderId="0" applyFont="0" applyFill="0" applyBorder="0" applyAlignment="0" applyProtection="0"/>
  </cellStyleXfs>
  <cellXfs count="37">
    <xf numFmtId="0" fontId="0" fillId="0" borderId="0" xfId="0"/>
    <xf numFmtId="165" fontId="20" fillId="0" borderId="11" xfId="43" applyNumberFormat="1" applyFont="1" applyBorder="1" applyAlignment="1">
      <alignment horizontal="center" vertical="center"/>
    </xf>
    <xf numFmtId="0" fontId="0" fillId="0" borderId="0" xfId="0"/>
    <xf numFmtId="22" fontId="0" fillId="0" borderId="0" xfId="0" applyNumberFormat="1"/>
    <xf numFmtId="0" fontId="0" fillId="0" borderId="10" xfId="0" applyBorder="1"/>
    <xf numFmtId="165" fontId="20" fillId="0" borderId="12" xfId="43" applyNumberFormat="1" applyFont="1" applyBorder="1" applyAlignment="1">
      <alignment horizontal="center" vertical="center"/>
    </xf>
    <xf numFmtId="1" fontId="0" fillId="0" borderId="10" xfId="0" applyNumberFormat="1" applyBorder="1"/>
    <xf numFmtId="164" fontId="0" fillId="0" borderId="10" xfId="0" applyNumberFormat="1" applyBorder="1"/>
    <xf numFmtId="165" fontId="1" fillId="0" borderId="13" xfId="43" applyNumberFormat="1" applyFont="1" applyBorder="1" applyAlignment="1">
      <alignment horizontal="center" vertical="center"/>
    </xf>
    <xf numFmtId="165" fontId="0" fillId="0" borderId="14" xfId="0" applyNumberFormat="1" applyBorder="1"/>
    <xf numFmtId="0" fontId="22" fillId="33" borderId="15" xfId="0" applyFont="1" applyFill="1" applyBorder="1"/>
    <xf numFmtId="0" fontId="22" fillId="33" borderId="16" xfId="0" applyFont="1" applyFill="1" applyBorder="1"/>
    <xf numFmtId="0" fontId="22" fillId="33" borderId="17" xfId="0" applyFont="1" applyFill="1" applyBorder="1"/>
    <xf numFmtId="1"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Font="1" applyAlignment="1">
      <alignment horizontal="left"/>
    </xf>
    <xf numFmtId="0" fontId="0" fillId="36" borderId="10" xfId="0" applyFill="1" applyBorder="1"/>
    <xf numFmtId="3" fontId="0" fillId="0" borderId="0" xfId="0" applyNumberFormat="1"/>
    <xf numFmtId="0" fontId="0" fillId="0" borderId="0" xfId="0" applyNumberFormat="1" applyFont="1"/>
    <xf numFmtId="14" fontId="0" fillId="0" borderId="0" xfId="0" applyNumberFormat="1"/>
    <xf numFmtId="166" fontId="0" fillId="0" borderId="0" xfId="0" applyNumberFormat="1"/>
    <xf numFmtId="14" fontId="1" fillId="0" borderId="10" xfId="43" applyNumberFormat="1" applyFont="1" applyBorder="1" applyAlignment="1">
      <alignment horizontal="center" vertical="center"/>
    </xf>
    <xf numFmtId="0" fontId="24" fillId="0" borderId="0" xfId="0" applyFont="1"/>
    <xf numFmtId="0" fontId="25" fillId="0" borderId="0" xfId="0" applyFont="1"/>
    <xf numFmtId="14" fontId="25" fillId="0" borderId="0" xfId="0" applyNumberFormat="1" applyFont="1"/>
    <xf numFmtId="166" fontId="0" fillId="0" borderId="10" xfId="0" applyNumberFormat="1" applyBorder="1"/>
    <xf numFmtId="2" fontId="0" fillId="0" borderId="10" xfId="0" applyNumberFormat="1" applyBorder="1"/>
    <xf numFmtId="0" fontId="0" fillId="0" borderId="10" xfId="0" applyFont="1" applyBorder="1" applyAlignment="1">
      <alignment horizontal="left"/>
    </xf>
    <xf numFmtId="0" fontId="0" fillId="0" borderId="10" xfId="0" applyNumberFormat="1" applyFont="1" applyBorder="1"/>
    <xf numFmtId="0" fontId="12" fillId="34" borderId="10" xfId="0" applyFont="1" applyFill="1" applyBorder="1"/>
    <xf numFmtId="2" fontId="0" fillId="0" borderId="0" xfId="0" applyNumberFormat="1"/>
    <xf numFmtId="0" fontId="26" fillId="0" borderId="10" xfId="0" applyFont="1" applyBorder="1"/>
    <xf numFmtId="0" fontId="0" fillId="35" borderId="0" xfId="0" applyFill="1" applyAlignment="1">
      <alignment horizontal="center"/>
    </xf>
    <xf numFmtId="0" fontId="0" fillId="37" borderId="18" xfId="0" applyFill="1" applyBorder="1" applyAlignment="1">
      <alignment horizontal="center" vertical="center"/>
    </xf>
    <xf numFmtId="0" fontId="0" fillId="0" borderId="10" xfId="0" applyBorder="1" applyAlignment="1">
      <alignment horizontal="center"/>
    </xf>
  </cellXfs>
  <cellStyles count="46">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1" xr:uid="{00000000-0005-0000-0000-000025000000}"/>
    <cellStyle name="Normal 2 2" xfId="44" xr:uid="{00000000-0005-0000-0000-000026000000}"/>
    <cellStyle name="Normal 3" xfId="43" xr:uid="{00000000-0005-0000-0000-000027000000}"/>
    <cellStyle name="Note" xfId="14" builtinId="10" customBuiltin="1"/>
    <cellStyle name="Output" xfId="9" builtinId="21" customBuiltin="1"/>
    <cellStyle name="Percent 2" xfId="45" xr:uid="{00000000-0005-0000-0000-00002A000000}"/>
    <cellStyle name="Title 2" xfId="42" xr:uid="{00000000-0005-0000-0000-00002B000000}"/>
    <cellStyle name="Total" xfId="16" builtinId="25" customBuiltin="1"/>
    <cellStyle name="Warning Text" xfId="13" builtinId="11" customBuiltin="1"/>
  </cellStyles>
  <dxfs count="18">
    <dxf>
      <numFmt numFmtId="2" formatCode="0.00"/>
    </dxf>
    <dxf>
      <numFmt numFmtId="167" formatCode="dd/mm/yyyy"/>
    </dxf>
    <dxf>
      <numFmt numFmtId="0" formatCode="General"/>
    </dxf>
    <dxf>
      <numFmt numFmtId="165" formatCode="dd\-mmm\-yyyy"/>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167" formatCode="dd/mm/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numFmt numFmtId="164" formatCode="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165" formatCode="dd\-mmm\-yy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0" tint="-4.9989318521683403E-2"/>
        </patternFill>
      </fill>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661163486092284"/>
          <c:y val="0.12011007274609704"/>
          <c:w val="0.4074105098564807"/>
          <c:h val="0.72882779790934438"/>
        </c:manualLayout>
      </c:layout>
      <c:doughnutChart>
        <c:varyColors val="1"/>
        <c:ser>
          <c:idx val="0"/>
          <c:order val="0"/>
          <c:spPr>
            <a:effectLst>
              <a:outerShdw blurRad="50800" dist="50800" dir="5400000" algn="ctr" rotWithShape="0">
                <a:schemeClr val="tx1">
                  <a:lumMod val="50000"/>
                  <a:lumOff val="50000"/>
                </a:schemeClr>
              </a:outerShdw>
            </a:effectLst>
          </c:spPr>
          <c:dPt>
            <c:idx val="0"/>
            <c:bubble3D val="0"/>
            <c:spPr>
              <a:solidFill>
                <a:schemeClr val="accent1"/>
              </a:solidFill>
              <a:ln w="19050">
                <a:solidFill>
                  <a:schemeClr val="lt1"/>
                </a:solidFill>
              </a:ln>
              <a:effectLst>
                <a:outerShdw blurRad="50800" dist="50800" dir="5400000" algn="ctr" rotWithShape="0">
                  <a:schemeClr val="tx1">
                    <a:lumMod val="50000"/>
                    <a:lumOff val="50000"/>
                  </a:schemeClr>
                </a:outerShdw>
              </a:effectLst>
            </c:spPr>
            <c:extLst>
              <c:ext xmlns:c16="http://schemas.microsoft.com/office/drawing/2014/chart" uri="{C3380CC4-5D6E-409C-BE32-E72D297353CC}">
                <c16:uniqueId val="{00000001-BFF0-41A9-B9E8-781ACC5B9F6C}"/>
              </c:ext>
            </c:extLst>
          </c:dPt>
          <c:dPt>
            <c:idx val="1"/>
            <c:bubble3D val="0"/>
            <c:spPr>
              <a:solidFill>
                <a:schemeClr val="accent2"/>
              </a:solidFill>
              <a:ln w="19050">
                <a:solidFill>
                  <a:schemeClr val="lt1"/>
                </a:solidFill>
              </a:ln>
              <a:effectLst>
                <a:outerShdw blurRad="50800" dist="50800" dir="5400000" algn="ctr" rotWithShape="0">
                  <a:schemeClr val="tx1">
                    <a:lumMod val="50000"/>
                    <a:lumOff val="50000"/>
                  </a:schemeClr>
                </a:outerShdw>
              </a:effectLst>
            </c:spPr>
            <c:extLst>
              <c:ext xmlns:c16="http://schemas.microsoft.com/office/drawing/2014/chart" uri="{C3380CC4-5D6E-409C-BE32-E72D297353CC}">
                <c16:uniqueId val="{00000003-BFF0-41A9-B9E8-781ACC5B9F6C}"/>
              </c:ext>
            </c:extLst>
          </c:dPt>
          <c:dPt>
            <c:idx val="2"/>
            <c:bubble3D val="0"/>
            <c:spPr>
              <a:solidFill>
                <a:schemeClr val="accent3"/>
              </a:solidFill>
              <a:ln w="19050">
                <a:solidFill>
                  <a:schemeClr val="lt1"/>
                </a:solidFill>
              </a:ln>
              <a:effectLst>
                <a:outerShdw blurRad="50800" dist="50800" dir="5400000" algn="ctr" rotWithShape="0">
                  <a:schemeClr val="tx1">
                    <a:lumMod val="50000"/>
                    <a:lumOff val="50000"/>
                  </a:schemeClr>
                </a:outerShdw>
              </a:effectLst>
            </c:spPr>
            <c:extLst>
              <c:ext xmlns:c16="http://schemas.microsoft.com/office/drawing/2014/chart" uri="{C3380CC4-5D6E-409C-BE32-E72D297353CC}">
                <c16:uniqueId val="{00000005-BFF0-41A9-B9E8-781ACC5B9F6C}"/>
              </c:ext>
            </c:extLst>
          </c:dPt>
          <c:dPt>
            <c:idx val="3"/>
            <c:bubble3D val="0"/>
            <c:spPr>
              <a:solidFill>
                <a:schemeClr val="accent4"/>
              </a:solidFill>
              <a:ln w="19050">
                <a:solidFill>
                  <a:schemeClr val="lt1"/>
                </a:solidFill>
              </a:ln>
              <a:effectLst>
                <a:outerShdw blurRad="50800" dist="50800" dir="5400000" algn="ctr" rotWithShape="0">
                  <a:schemeClr val="tx1">
                    <a:lumMod val="50000"/>
                    <a:lumOff val="50000"/>
                  </a:schemeClr>
                </a:outerShdw>
              </a:effectLst>
            </c:spPr>
            <c:extLst>
              <c:ext xmlns:c16="http://schemas.microsoft.com/office/drawing/2014/chart" uri="{C3380CC4-5D6E-409C-BE32-E72D297353CC}">
                <c16:uniqueId val="{00000007-BFF0-41A9-B9E8-781ACC5B9F6C}"/>
              </c:ext>
            </c:extLst>
          </c:dPt>
          <c:dPt>
            <c:idx val="4"/>
            <c:bubble3D val="0"/>
            <c:spPr>
              <a:solidFill>
                <a:schemeClr val="accent5"/>
              </a:solidFill>
              <a:ln w="19050">
                <a:solidFill>
                  <a:schemeClr val="lt1"/>
                </a:solidFill>
              </a:ln>
              <a:effectLst>
                <a:outerShdw blurRad="50800" dist="50800" dir="5400000" algn="ctr" rotWithShape="0">
                  <a:schemeClr val="tx1">
                    <a:lumMod val="50000"/>
                    <a:lumOff val="50000"/>
                  </a:schemeClr>
                </a:outerShdw>
              </a:effectLst>
            </c:spPr>
            <c:extLst>
              <c:ext xmlns:c16="http://schemas.microsoft.com/office/drawing/2014/chart" uri="{C3380CC4-5D6E-409C-BE32-E72D297353CC}">
                <c16:uniqueId val="{00000009-BFF0-41A9-B9E8-781ACC5B9F6C}"/>
              </c:ext>
            </c:extLst>
          </c:dPt>
          <c:dPt>
            <c:idx val="5"/>
            <c:bubble3D val="0"/>
            <c:spPr>
              <a:solidFill>
                <a:schemeClr val="accent6"/>
              </a:solidFill>
              <a:ln w="19050">
                <a:solidFill>
                  <a:schemeClr val="lt1"/>
                </a:solidFill>
              </a:ln>
              <a:effectLst>
                <a:outerShdw blurRad="50800" dist="50800" dir="5400000" algn="ctr" rotWithShape="0">
                  <a:schemeClr val="tx1">
                    <a:lumMod val="50000"/>
                    <a:lumOff val="50000"/>
                  </a:schemeClr>
                </a:outerShdw>
              </a:effectLst>
            </c:spPr>
            <c:extLst>
              <c:ext xmlns:c16="http://schemas.microsoft.com/office/drawing/2014/chart" uri="{C3380CC4-5D6E-409C-BE32-E72D297353CC}">
                <c16:uniqueId val="{0000000B-BFF0-41A9-B9E8-781ACC5B9F6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'Support Sheet'!$B$14:$B$19</c:f>
              <c:strCache>
                <c:ptCount val="6"/>
                <c:pt idx="0">
                  <c:v>Identified</c:v>
                </c:pt>
                <c:pt idx="1">
                  <c:v>Lost</c:v>
                </c:pt>
                <c:pt idx="2">
                  <c:v>Proposal</c:v>
                </c:pt>
                <c:pt idx="3">
                  <c:v>Qualified</c:v>
                </c:pt>
                <c:pt idx="4">
                  <c:v>Validated</c:v>
                </c:pt>
                <c:pt idx="5">
                  <c:v>Won</c:v>
                </c:pt>
              </c:strCache>
            </c:strRef>
          </c:cat>
          <c:val>
            <c:numRef>
              <c:f>'Support Sheet'!$C$14:$C$19</c:f>
              <c:numCache>
                <c:formatCode>General</c:formatCode>
                <c:ptCount val="6"/>
                <c:pt idx="0">
                  <c:v>355</c:v>
                </c:pt>
                <c:pt idx="1">
                  <c:v>33</c:v>
                </c:pt>
                <c:pt idx="2">
                  <c:v>145</c:v>
                </c:pt>
                <c:pt idx="3">
                  <c:v>188</c:v>
                </c:pt>
                <c:pt idx="4">
                  <c:v>226</c:v>
                </c:pt>
                <c:pt idx="5">
                  <c:v>53</c:v>
                </c:pt>
              </c:numCache>
            </c:numRef>
          </c:val>
          <c:extLst>
            <c:ext xmlns:c16="http://schemas.microsoft.com/office/drawing/2014/chart" uri="{C3380CC4-5D6E-409C-BE32-E72D297353CC}">
              <c16:uniqueId val="{0000000C-BFF0-41A9-B9E8-781ACC5B9F6C}"/>
            </c:ext>
          </c:extLst>
        </c:ser>
        <c:dLbls>
          <c:showLegendKey val="0"/>
          <c:showVal val="1"/>
          <c:showCatName val="0"/>
          <c:showSerName val="0"/>
          <c:showPercent val="0"/>
          <c:showBubbleSize val="0"/>
          <c:showLeaderLines val="1"/>
        </c:dLbls>
        <c:firstSliceAng val="0"/>
        <c:holeSize val="58"/>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400000" algn="ctr" rotWithShape="0">
        <a:schemeClr val="bg1"/>
      </a:outerShdw>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692002209401241E-2"/>
          <c:y val="0.12737845842664161"/>
          <c:w val="0.90286351706036749"/>
          <c:h val="0.66364147142157692"/>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'Support Sheet'!$L$17:$L$26</c:f>
              <c:strCache>
                <c:ptCount val="10"/>
                <c:pt idx="0">
                  <c:v>Australia</c:v>
                </c:pt>
                <c:pt idx="1">
                  <c:v>Canada</c:v>
                </c:pt>
                <c:pt idx="2">
                  <c:v>China</c:v>
                </c:pt>
                <c:pt idx="3">
                  <c:v>France</c:v>
                </c:pt>
                <c:pt idx="4">
                  <c:v>Germany</c:v>
                </c:pt>
                <c:pt idx="5">
                  <c:v>India</c:v>
                </c:pt>
                <c:pt idx="6">
                  <c:v>Indonesia</c:v>
                </c:pt>
                <c:pt idx="7">
                  <c:v>Malaysia</c:v>
                </c:pt>
                <c:pt idx="8">
                  <c:v>UK</c:v>
                </c:pt>
                <c:pt idx="9">
                  <c:v>US</c:v>
                </c:pt>
              </c:strCache>
            </c:strRef>
          </c:cat>
          <c:val>
            <c:numRef>
              <c:f>'Support Sheet'!$M$17:$M$26</c:f>
              <c:numCache>
                <c:formatCode>General</c:formatCode>
                <c:ptCount val="10"/>
                <c:pt idx="0">
                  <c:v>9</c:v>
                </c:pt>
                <c:pt idx="1">
                  <c:v>6</c:v>
                </c:pt>
                <c:pt idx="2">
                  <c:v>3</c:v>
                </c:pt>
                <c:pt idx="3">
                  <c:v>8</c:v>
                </c:pt>
                <c:pt idx="4">
                  <c:v>4</c:v>
                </c:pt>
                <c:pt idx="5">
                  <c:v>5</c:v>
                </c:pt>
                <c:pt idx="6">
                  <c:v>5</c:v>
                </c:pt>
                <c:pt idx="7">
                  <c:v>5</c:v>
                </c:pt>
                <c:pt idx="8">
                  <c:v>4</c:v>
                </c:pt>
                <c:pt idx="9">
                  <c:v>4</c:v>
                </c:pt>
              </c:numCache>
            </c:numRef>
          </c:val>
          <c:extLst>
            <c:ext xmlns:c16="http://schemas.microsoft.com/office/drawing/2014/chart" uri="{C3380CC4-5D6E-409C-BE32-E72D297353CC}">
              <c16:uniqueId val="{00000000-3A32-4E99-BA3B-A21EC83FC605}"/>
            </c:ext>
          </c:extLst>
        </c:ser>
        <c:dLbls>
          <c:dLblPos val="outEnd"/>
          <c:showLegendKey val="0"/>
          <c:showVal val="1"/>
          <c:showCatName val="0"/>
          <c:showSerName val="0"/>
          <c:showPercent val="0"/>
          <c:showBubbleSize val="0"/>
        </c:dLbls>
        <c:gapWidth val="219"/>
        <c:overlap val="-27"/>
        <c:axId val="31585103"/>
        <c:axId val="31585935"/>
      </c:barChart>
      <c:catAx>
        <c:axId val="3158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85935"/>
        <c:crosses val="autoZero"/>
        <c:auto val="1"/>
        <c:lblAlgn val="ctr"/>
        <c:lblOffset val="100"/>
        <c:noMultiLvlLbl val="0"/>
      </c:catAx>
      <c:valAx>
        <c:axId val="31585935"/>
        <c:scaling>
          <c:orientation val="minMax"/>
        </c:scaling>
        <c:delete val="1"/>
        <c:axPos val="l"/>
        <c:numFmt formatCode="General" sourceLinked="1"/>
        <c:majorTickMark val="none"/>
        <c:minorTickMark val="none"/>
        <c:tickLblPos val="nextTo"/>
        <c:crossAx val="315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449379507174E-2"/>
          <c:y val="8.5724130852358527E-2"/>
          <c:w val="0.93888888888888888"/>
          <c:h val="0.72856027142948598"/>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'Support Sheet'!$AG$2:$AG$6</c:f>
              <c:strCache>
                <c:ptCount val="5"/>
                <c:pt idx="0">
                  <c:v>&lt;250K</c:v>
                </c:pt>
                <c:pt idx="1">
                  <c:v>250K-500K</c:v>
                </c:pt>
                <c:pt idx="2">
                  <c:v>500K-1M</c:v>
                </c:pt>
                <c:pt idx="3">
                  <c:v>1M-3M</c:v>
                </c:pt>
                <c:pt idx="4">
                  <c:v>3M-5M</c:v>
                </c:pt>
              </c:strCache>
            </c:strRef>
          </c:cat>
          <c:val>
            <c:numRef>
              <c:f>'Support Sheet'!$AH$2:$AH$6</c:f>
              <c:numCache>
                <c:formatCode>General</c:formatCode>
                <c:ptCount val="5"/>
                <c:pt idx="0">
                  <c:v>1</c:v>
                </c:pt>
                <c:pt idx="1">
                  <c:v>2</c:v>
                </c:pt>
                <c:pt idx="2">
                  <c:v>6</c:v>
                </c:pt>
                <c:pt idx="3">
                  <c:v>22</c:v>
                </c:pt>
                <c:pt idx="4">
                  <c:v>22</c:v>
                </c:pt>
              </c:numCache>
            </c:numRef>
          </c:val>
          <c:extLst>
            <c:ext xmlns:c16="http://schemas.microsoft.com/office/drawing/2014/chart" uri="{C3380CC4-5D6E-409C-BE32-E72D297353CC}">
              <c16:uniqueId val="{00000000-45E3-4366-94E7-7CB5BE610D85}"/>
            </c:ext>
          </c:extLst>
        </c:ser>
        <c:dLbls>
          <c:dLblPos val="outEnd"/>
          <c:showLegendKey val="0"/>
          <c:showVal val="1"/>
          <c:showCatName val="0"/>
          <c:showSerName val="0"/>
          <c:showPercent val="0"/>
          <c:showBubbleSize val="0"/>
        </c:dLbls>
        <c:gapWidth val="219"/>
        <c:overlap val="-27"/>
        <c:axId val="2086974576"/>
        <c:axId val="2086994960"/>
      </c:barChart>
      <c:catAx>
        <c:axId val="208697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994960"/>
        <c:crosses val="autoZero"/>
        <c:auto val="1"/>
        <c:lblAlgn val="ctr"/>
        <c:lblOffset val="100"/>
        <c:noMultiLvlLbl val="0"/>
      </c:catAx>
      <c:valAx>
        <c:axId val="2086994960"/>
        <c:scaling>
          <c:orientation val="minMax"/>
        </c:scaling>
        <c:delete val="1"/>
        <c:axPos val="l"/>
        <c:numFmt formatCode="General" sourceLinked="1"/>
        <c:majorTickMark val="none"/>
        <c:minorTickMark val="none"/>
        <c:tickLblPos val="nextTo"/>
        <c:crossAx val="208697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0328912162678698E-2"/>
          <c:y val="0.12296837104222731"/>
          <c:w val="0.93888888888888888"/>
          <c:h val="0.64017636999920469"/>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'Support Sheet'!$AZ$20:$AZ$23</c:f>
              <c:strCache>
                <c:ptCount val="4"/>
                <c:pt idx="0">
                  <c:v>F2F</c:v>
                </c:pt>
                <c:pt idx="1">
                  <c:v>Partner</c:v>
                </c:pt>
                <c:pt idx="2">
                  <c:v>Telesales</c:v>
                </c:pt>
                <c:pt idx="3">
                  <c:v>Website</c:v>
                </c:pt>
              </c:strCache>
            </c:strRef>
          </c:cat>
          <c:val>
            <c:numRef>
              <c:f>'Support Sheet'!$BA$20:$BA$23</c:f>
              <c:numCache>
                <c:formatCode>General</c:formatCode>
                <c:ptCount val="4"/>
                <c:pt idx="0">
                  <c:v>22</c:v>
                </c:pt>
                <c:pt idx="1">
                  <c:v>19</c:v>
                </c:pt>
                <c:pt idx="2">
                  <c:v>8</c:v>
                </c:pt>
                <c:pt idx="3">
                  <c:v>4</c:v>
                </c:pt>
              </c:numCache>
            </c:numRef>
          </c:val>
          <c:extLst>
            <c:ext xmlns:c16="http://schemas.microsoft.com/office/drawing/2014/chart" uri="{C3380CC4-5D6E-409C-BE32-E72D297353CC}">
              <c16:uniqueId val="{00000000-D6F2-43F3-B738-ECA55E04B91E}"/>
            </c:ext>
          </c:extLst>
        </c:ser>
        <c:dLbls>
          <c:dLblPos val="outEnd"/>
          <c:showLegendKey val="0"/>
          <c:showVal val="1"/>
          <c:showCatName val="0"/>
          <c:showSerName val="0"/>
          <c:showPercent val="0"/>
          <c:showBubbleSize val="0"/>
        </c:dLbls>
        <c:gapWidth val="219"/>
        <c:overlap val="-27"/>
        <c:axId val="2086974576"/>
        <c:axId val="2086994960"/>
      </c:barChart>
      <c:catAx>
        <c:axId val="208697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994960"/>
        <c:crosses val="autoZero"/>
        <c:auto val="1"/>
        <c:lblAlgn val="ctr"/>
        <c:lblOffset val="100"/>
        <c:noMultiLvlLbl val="0"/>
      </c:catAx>
      <c:valAx>
        <c:axId val="2086994960"/>
        <c:scaling>
          <c:orientation val="minMax"/>
        </c:scaling>
        <c:delete val="1"/>
        <c:axPos val="l"/>
        <c:numFmt formatCode="General" sourceLinked="1"/>
        <c:majorTickMark val="none"/>
        <c:minorTickMark val="none"/>
        <c:tickLblPos val="nextTo"/>
        <c:crossAx val="208697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177099737532808"/>
          <c:y val="4.6296296296296294E-2"/>
          <c:w val="0.47534689413823272"/>
          <c:h val="0.79224482356372117"/>
        </c:manualLayout>
      </c:layout>
      <c:doughnutChart>
        <c:varyColors val="1"/>
        <c:ser>
          <c:idx val="0"/>
          <c:order val="0"/>
          <c:spPr>
            <a:effectLst>
              <a:outerShdw blurRad="50800" dist="50800" dir="5400000" algn="ctr" rotWithShape="0">
                <a:schemeClr val="tx1">
                  <a:lumMod val="50000"/>
                  <a:lumOff val="50000"/>
                </a:schemeClr>
              </a:outerShdw>
            </a:effectLst>
          </c:spPr>
          <c:dPt>
            <c:idx val="0"/>
            <c:bubble3D val="0"/>
            <c:spPr>
              <a:solidFill>
                <a:schemeClr val="accent1"/>
              </a:solidFill>
              <a:ln w="19050">
                <a:solidFill>
                  <a:schemeClr val="lt1"/>
                </a:solidFill>
              </a:ln>
              <a:effectLst>
                <a:outerShdw blurRad="50800" dist="50800" dir="5400000" algn="ctr" rotWithShape="0">
                  <a:schemeClr val="tx1">
                    <a:lumMod val="50000"/>
                    <a:lumOff val="50000"/>
                  </a:schemeClr>
                </a:outerShdw>
              </a:effectLst>
            </c:spPr>
            <c:extLst>
              <c:ext xmlns:c16="http://schemas.microsoft.com/office/drawing/2014/chart" uri="{C3380CC4-5D6E-409C-BE32-E72D297353CC}">
                <c16:uniqueId val="{00000001-0B71-4A13-B60F-72BFF2E9646E}"/>
              </c:ext>
            </c:extLst>
          </c:dPt>
          <c:dPt>
            <c:idx val="1"/>
            <c:bubble3D val="0"/>
            <c:spPr>
              <a:solidFill>
                <a:schemeClr val="accent2"/>
              </a:solidFill>
              <a:ln w="19050">
                <a:solidFill>
                  <a:schemeClr val="lt1"/>
                </a:solidFill>
              </a:ln>
              <a:effectLst>
                <a:outerShdw blurRad="50800" dist="50800" dir="5400000" algn="ctr" rotWithShape="0">
                  <a:schemeClr val="tx1">
                    <a:lumMod val="50000"/>
                    <a:lumOff val="50000"/>
                  </a:schemeClr>
                </a:outerShdw>
              </a:effectLst>
            </c:spPr>
            <c:extLst>
              <c:ext xmlns:c16="http://schemas.microsoft.com/office/drawing/2014/chart" uri="{C3380CC4-5D6E-409C-BE32-E72D297353CC}">
                <c16:uniqueId val="{00000003-0B71-4A13-B60F-72BFF2E9646E}"/>
              </c:ext>
            </c:extLst>
          </c:dPt>
          <c:dPt>
            <c:idx val="2"/>
            <c:bubble3D val="0"/>
            <c:spPr>
              <a:solidFill>
                <a:schemeClr val="accent3"/>
              </a:solidFill>
              <a:ln w="19050">
                <a:solidFill>
                  <a:schemeClr val="lt1"/>
                </a:solidFill>
              </a:ln>
              <a:effectLst>
                <a:outerShdw blurRad="50800" dist="50800" dir="5400000" algn="ctr" rotWithShape="0">
                  <a:schemeClr val="tx1">
                    <a:lumMod val="50000"/>
                    <a:lumOff val="50000"/>
                  </a:schemeClr>
                </a:outerShdw>
              </a:effectLst>
            </c:spPr>
            <c:extLst>
              <c:ext xmlns:c16="http://schemas.microsoft.com/office/drawing/2014/chart" uri="{C3380CC4-5D6E-409C-BE32-E72D297353CC}">
                <c16:uniqueId val="{00000005-0B71-4A13-B60F-72BFF2E9646E}"/>
              </c:ext>
            </c:extLst>
          </c:dPt>
          <c:dPt>
            <c:idx val="3"/>
            <c:bubble3D val="0"/>
            <c:spPr>
              <a:solidFill>
                <a:schemeClr val="accent4"/>
              </a:solidFill>
              <a:ln w="19050">
                <a:solidFill>
                  <a:schemeClr val="lt1"/>
                </a:solidFill>
              </a:ln>
              <a:effectLst>
                <a:outerShdw blurRad="50800" dist="50800" dir="5400000" algn="ctr" rotWithShape="0">
                  <a:schemeClr val="tx1">
                    <a:lumMod val="50000"/>
                    <a:lumOff val="50000"/>
                  </a:schemeClr>
                </a:outerShdw>
              </a:effectLst>
            </c:spPr>
            <c:extLst>
              <c:ext xmlns:c16="http://schemas.microsoft.com/office/drawing/2014/chart" uri="{C3380CC4-5D6E-409C-BE32-E72D297353CC}">
                <c16:uniqueId val="{00000007-0B71-4A13-B60F-72BFF2E9646E}"/>
              </c:ext>
            </c:extLst>
          </c:dPt>
          <c:dPt>
            <c:idx val="4"/>
            <c:bubble3D val="0"/>
            <c:spPr>
              <a:solidFill>
                <a:schemeClr val="accent5"/>
              </a:solidFill>
              <a:ln w="19050">
                <a:solidFill>
                  <a:schemeClr val="lt1"/>
                </a:solidFill>
              </a:ln>
              <a:effectLst>
                <a:outerShdw blurRad="50800" dist="50800" dir="5400000" algn="ctr" rotWithShape="0">
                  <a:schemeClr val="tx1">
                    <a:lumMod val="50000"/>
                    <a:lumOff val="50000"/>
                  </a:schemeClr>
                </a:outerShdw>
              </a:effectLst>
            </c:spPr>
            <c:extLst>
              <c:ext xmlns:c16="http://schemas.microsoft.com/office/drawing/2014/chart" uri="{C3380CC4-5D6E-409C-BE32-E72D297353CC}">
                <c16:uniqueId val="{00000009-0B71-4A13-B60F-72BFF2E9646E}"/>
              </c:ext>
            </c:extLst>
          </c:dPt>
          <c:dPt>
            <c:idx val="5"/>
            <c:bubble3D val="0"/>
            <c:spPr>
              <a:solidFill>
                <a:schemeClr val="accent6"/>
              </a:solidFill>
              <a:ln w="19050">
                <a:solidFill>
                  <a:schemeClr val="lt1"/>
                </a:solidFill>
              </a:ln>
              <a:effectLst>
                <a:outerShdw blurRad="50800" dist="50800" dir="5400000" algn="ctr" rotWithShape="0">
                  <a:schemeClr val="tx1">
                    <a:lumMod val="50000"/>
                    <a:lumOff val="50000"/>
                  </a:schemeClr>
                </a:outerShdw>
              </a:effectLst>
            </c:spPr>
            <c:extLst>
              <c:ext xmlns:c16="http://schemas.microsoft.com/office/drawing/2014/chart" uri="{C3380CC4-5D6E-409C-BE32-E72D297353CC}">
                <c16:uniqueId val="{0000000B-0B71-4A13-B60F-72BFF2E9646E}"/>
              </c:ext>
            </c:extLst>
          </c:dPt>
          <c:cat>
            <c:strRef>
              <c:f>'Support Sheet'!$B$14:$B$19</c:f>
              <c:strCache>
                <c:ptCount val="6"/>
                <c:pt idx="0">
                  <c:v>Identified</c:v>
                </c:pt>
                <c:pt idx="1">
                  <c:v>Lost</c:v>
                </c:pt>
                <c:pt idx="2">
                  <c:v>Proposal</c:v>
                </c:pt>
                <c:pt idx="3">
                  <c:v>Qualified</c:v>
                </c:pt>
                <c:pt idx="4">
                  <c:v>Validated</c:v>
                </c:pt>
                <c:pt idx="5">
                  <c:v>Won</c:v>
                </c:pt>
              </c:strCache>
            </c:strRef>
          </c:cat>
          <c:val>
            <c:numRef>
              <c:f>'Support Sheet'!$C$14:$C$19</c:f>
              <c:numCache>
                <c:formatCode>General</c:formatCode>
                <c:ptCount val="6"/>
                <c:pt idx="0">
                  <c:v>355</c:v>
                </c:pt>
                <c:pt idx="1">
                  <c:v>33</c:v>
                </c:pt>
                <c:pt idx="2">
                  <c:v>145</c:v>
                </c:pt>
                <c:pt idx="3">
                  <c:v>188</c:v>
                </c:pt>
                <c:pt idx="4">
                  <c:v>226</c:v>
                </c:pt>
                <c:pt idx="5">
                  <c:v>53</c:v>
                </c:pt>
              </c:numCache>
            </c:numRef>
          </c:val>
          <c:extLst>
            <c:ext xmlns:c16="http://schemas.microsoft.com/office/drawing/2014/chart" uri="{C3380CC4-5D6E-409C-BE32-E72D297353CC}">
              <c16:uniqueId val="{00000002-1564-4F18-A236-D363FF789BC2}"/>
            </c:ext>
          </c:extLst>
        </c:ser>
        <c:dLbls>
          <c:showLegendKey val="0"/>
          <c:showVal val="0"/>
          <c:showCatName val="0"/>
          <c:showSerName val="0"/>
          <c:showPercent val="0"/>
          <c:showBubbleSize val="0"/>
          <c:showLeaderLines val="1"/>
        </c:dLbls>
        <c:firstSliceAng val="0"/>
        <c:holeSize val="58"/>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400000" algn="ctr" rotWithShape="0">
        <a:schemeClr val="bg1"/>
      </a:outerShdw>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'Support Sheet'!$L$17:$L$26</c:f>
              <c:strCache>
                <c:ptCount val="10"/>
                <c:pt idx="0">
                  <c:v>Australia</c:v>
                </c:pt>
                <c:pt idx="1">
                  <c:v>Canada</c:v>
                </c:pt>
                <c:pt idx="2">
                  <c:v>China</c:v>
                </c:pt>
                <c:pt idx="3">
                  <c:v>France</c:v>
                </c:pt>
                <c:pt idx="4">
                  <c:v>Germany</c:v>
                </c:pt>
                <c:pt idx="5">
                  <c:v>India</c:v>
                </c:pt>
                <c:pt idx="6">
                  <c:v>Indonesia</c:v>
                </c:pt>
                <c:pt idx="7">
                  <c:v>Malaysia</c:v>
                </c:pt>
                <c:pt idx="8">
                  <c:v>UK</c:v>
                </c:pt>
                <c:pt idx="9">
                  <c:v>US</c:v>
                </c:pt>
              </c:strCache>
            </c:strRef>
          </c:cat>
          <c:val>
            <c:numRef>
              <c:f>'Support Sheet'!$M$17:$M$26</c:f>
              <c:numCache>
                <c:formatCode>General</c:formatCode>
                <c:ptCount val="10"/>
                <c:pt idx="0">
                  <c:v>9</c:v>
                </c:pt>
                <c:pt idx="1">
                  <c:v>6</c:v>
                </c:pt>
                <c:pt idx="2">
                  <c:v>3</c:v>
                </c:pt>
                <c:pt idx="3">
                  <c:v>8</c:v>
                </c:pt>
                <c:pt idx="4">
                  <c:v>4</c:v>
                </c:pt>
                <c:pt idx="5">
                  <c:v>5</c:v>
                </c:pt>
                <c:pt idx="6">
                  <c:v>5</c:v>
                </c:pt>
                <c:pt idx="7">
                  <c:v>5</c:v>
                </c:pt>
                <c:pt idx="8">
                  <c:v>4</c:v>
                </c:pt>
                <c:pt idx="9">
                  <c:v>4</c:v>
                </c:pt>
              </c:numCache>
            </c:numRef>
          </c:val>
          <c:extLst>
            <c:ext xmlns:c16="http://schemas.microsoft.com/office/drawing/2014/chart" uri="{C3380CC4-5D6E-409C-BE32-E72D297353CC}">
              <c16:uniqueId val="{00000000-30F2-4CE2-9665-037DFBE50F0E}"/>
            </c:ext>
          </c:extLst>
        </c:ser>
        <c:dLbls>
          <c:showLegendKey val="0"/>
          <c:showVal val="0"/>
          <c:showCatName val="0"/>
          <c:showSerName val="0"/>
          <c:showPercent val="0"/>
          <c:showBubbleSize val="0"/>
        </c:dLbls>
        <c:gapWidth val="219"/>
        <c:overlap val="-27"/>
        <c:axId val="375915231"/>
        <c:axId val="375913151"/>
      </c:barChart>
      <c:catAx>
        <c:axId val="37591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913151"/>
        <c:crosses val="autoZero"/>
        <c:auto val="1"/>
        <c:lblAlgn val="ctr"/>
        <c:lblOffset val="100"/>
        <c:noMultiLvlLbl val="0"/>
      </c:catAx>
      <c:valAx>
        <c:axId val="375913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91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09124565021126E-2"/>
          <c:y val="0.10474831536666035"/>
          <c:w val="0.93898175086995772"/>
          <c:h val="0.78960040364499773"/>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'Support Sheet'!$AG$2:$AG$6</c:f>
              <c:strCache>
                <c:ptCount val="5"/>
                <c:pt idx="0">
                  <c:v>&lt;250K</c:v>
                </c:pt>
                <c:pt idx="1">
                  <c:v>250K-500K</c:v>
                </c:pt>
                <c:pt idx="2">
                  <c:v>500K-1M</c:v>
                </c:pt>
                <c:pt idx="3">
                  <c:v>1M-3M</c:v>
                </c:pt>
                <c:pt idx="4">
                  <c:v>3M-5M</c:v>
                </c:pt>
              </c:strCache>
            </c:strRef>
          </c:cat>
          <c:val>
            <c:numRef>
              <c:f>'Support Sheet'!$AH$2:$AH$6</c:f>
              <c:numCache>
                <c:formatCode>General</c:formatCode>
                <c:ptCount val="5"/>
                <c:pt idx="0">
                  <c:v>1</c:v>
                </c:pt>
                <c:pt idx="1">
                  <c:v>2</c:v>
                </c:pt>
                <c:pt idx="2">
                  <c:v>6</c:v>
                </c:pt>
                <c:pt idx="3">
                  <c:v>22</c:v>
                </c:pt>
                <c:pt idx="4">
                  <c:v>22</c:v>
                </c:pt>
              </c:numCache>
            </c:numRef>
          </c:val>
          <c:extLst>
            <c:ext xmlns:c16="http://schemas.microsoft.com/office/drawing/2014/chart" uri="{C3380CC4-5D6E-409C-BE32-E72D297353CC}">
              <c16:uniqueId val="{00000000-E635-4571-B9DA-38475D2E7BA6}"/>
            </c:ext>
          </c:extLst>
        </c:ser>
        <c:dLbls>
          <c:dLblPos val="outEnd"/>
          <c:showLegendKey val="0"/>
          <c:showVal val="1"/>
          <c:showCatName val="0"/>
          <c:showSerName val="0"/>
          <c:showPercent val="0"/>
          <c:showBubbleSize val="0"/>
        </c:dLbls>
        <c:gapWidth val="219"/>
        <c:overlap val="-27"/>
        <c:axId val="2086974576"/>
        <c:axId val="2086994960"/>
      </c:barChart>
      <c:catAx>
        <c:axId val="208697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994960"/>
        <c:crosses val="autoZero"/>
        <c:auto val="1"/>
        <c:lblAlgn val="ctr"/>
        <c:lblOffset val="100"/>
        <c:noMultiLvlLbl val="0"/>
      </c:catAx>
      <c:valAx>
        <c:axId val="2086994960"/>
        <c:scaling>
          <c:orientation val="minMax"/>
        </c:scaling>
        <c:delete val="1"/>
        <c:axPos val="l"/>
        <c:numFmt formatCode="General" sourceLinked="1"/>
        <c:majorTickMark val="none"/>
        <c:minorTickMark val="none"/>
        <c:tickLblPos val="nextTo"/>
        <c:crossAx val="208697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2296779975673773"/>
          <c:w val="0.93888888888888888"/>
          <c:h val="0.72856027142948598"/>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'Support Sheet'!$AZ$20:$AZ$23</c:f>
              <c:strCache>
                <c:ptCount val="4"/>
                <c:pt idx="0">
                  <c:v>F2F</c:v>
                </c:pt>
                <c:pt idx="1">
                  <c:v>Partner</c:v>
                </c:pt>
                <c:pt idx="2">
                  <c:v>Telesales</c:v>
                </c:pt>
                <c:pt idx="3">
                  <c:v>Website</c:v>
                </c:pt>
              </c:strCache>
            </c:strRef>
          </c:cat>
          <c:val>
            <c:numRef>
              <c:f>'Support Sheet'!$BA$20:$BA$23</c:f>
              <c:numCache>
                <c:formatCode>General</c:formatCode>
                <c:ptCount val="4"/>
                <c:pt idx="0">
                  <c:v>22</c:v>
                </c:pt>
                <c:pt idx="1">
                  <c:v>19</c:v>
                </c:pt>
                <c:pt idx="2">
                  <c:v>8</c:v>
                </c:pt>
                <c:pt idx="3">
                  <c:v>4</c:v>
                </c:pt>
              </c:numCache>
            </c:numRef>
          </c:val>
          <c:extLst>
            <c:ext xmlns:c16="http://schemas.microsoft.com/office/drawing/2014/chart" uri="{C3380CC4-5D6E-409C-BE32-E72D297353CC}">
              <c16:uniqueId val="{00000000-AC94-4530-A8C3-0BBF20C4E6B1}"/>
            </c:ext>
          </c:extLst>
        </c:ser>
        <c:dLbls>
          <c:dLblPos val="outEnd"/>
          <c:showLegendKey val="0"/>
          <c:showVal val="1"/>
          <c:showCatName val="0"/>
          <c:showSerName val="0"/>
          <c:showPercent val="0"/>
          <c:showBubbleSize val="0"/>
        </c:dLbls>
        <c:gapWidth val="219"/>
        <c:overlap val="-27"/>
        <c:axId val="2086974576"/>
        <c:axId val="2086994960"/>
      </c:barChart>
      <c:catAx>
        <c:axId val="208697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994960"/>
        <c:crosses val="autoZero"/>
        <c:auto val="1"/>
        <c:lblAlgn val="ctr"/>
        <c:lblOffset val="100"/>
        <c:noMultiLvlLbl val="0"/>
      </c:catAx>
      <c:valAx>
        <c:axId val="2086994960"/>
        <c:scaling>
          <c:orientation val="minMax"/>
        </c:scaling>
        <c:delete val="1"/>
        <c:axPos val="l"/>
        <c:numFmt formatCode="General" sourceLinked="1"/>
        <c:majorTickMark val="none"/>
        <c:minorTickMark val="none"/>
        <c:tickLblPos val="nextTo"/>
        <c:crossAx val="208697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Support Sheet'!$A$2" lockText="1" noThreeD="1"/>
</file>

<file path=xl/ctrlProps/ctrlProp2.xml><?xml version="1.0" encoding="utf-8"?>
<formControlPr xmlns="http://schemas.microsoft.com/office/spreadsheetml/2009/9/main" objectType="Radio" checked="Checked" lockText="1" noThreeD="1"/>
</file>

<file path=xl/ctrlProps/ctrlProp3.xml><?xml version="1.0" encoding="utf-8"?>
<formControlPr xmlns="http://schemas.microsoft.com/office/spreadsheetml/2009/9/main" objectType="CheckBox" checked="Checked" fmlaLink="'Support Sheet'!$BA$14" lockText="1" noThreeD="1"/>
</file>

<file path=xl/ctrlProps/ctrlProp4.xml><?xml version="1.0" encoding="utf-8"?>
<formControlPr xmlns="http://schemas.microsoft.com/office/spreadsheetml/2009/9/main" objectType="CheckBox" checked="Checked" fmlaLink="'Support Sheet'!$BA$13" lockText="1" noThreeD="1"/>
</file>

<file path=xl/ctrlProps/ctrlProp5.xml><?xml version="1.0" encoding="utf-8"?>
<formControlPr xmlns="http://schemas.microsoft.com/office/spreadsheetml/2009/9/main" objectType="CheckBox" checked="Checked" fmlaLink="'Support Sheet'!$BA$16" lockText="1" noThreeD="1"/>
</file>

<file path=xl/ctrlProps/ctrlProp6.xml><?xml version="1.0" encoding="utf-8"?>
<formControlPr xmlns="http://schemas.microsoft.com/office/spreadsheetml/2009/9/main" objectType="CheckBox" checked="Checked" fmlaLink="'Support Sheet'!$BA$15" lockText="1" noThreeD="1"/>
</file>

<file path=xl/ctrlProps/ctrlProp7.xml><?xml version="1.0" encoding="utf-8"?>
<formControlPr xmlns="http://schemas.microsoft.com/office/spreadsheetml/2009/9/main" objectType="CheckBox" checked="Checked" fmlaLink="'Support Sheet'!$BA$17"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342900</xdr:colOff>
          <xdr:row>0</xdr:row>
          <xdr:rowOff>83820</xdr:rowOff>
        </xdr:from>
        <xdr:to>
          <xdr:col>1</xdr:col>
          <xdr:colOff>320040</xdr:colOff>
          <xdr:row>0</xdr:row>
          <xdr:rowOff>304800</xdr:rowOff>
        </xdr:to>
        <xdr:sp macro="" textlink="">
          <xdr:nvSpPr>
            <xdr:cNvPr id="12289" name="Option Button 1" hidden="1">
              <a:extLst>
                <a:ext uri="{63B3BB69-23CF-44E3-9099-C40C66FF867C}">
                  <a14:compatExt spid="_x0000_s12289"/>
                </a:ext>
                <a:ext uri="{FF2B5EF4-FFF2-40B4-BE49-F238E27FC236}">
                  <a16:creationId xmlns:a16="http://schemas.microsoft.com/office/drawing/2014/main" id="{00000000-0008-0000-0000-00000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Deal Value ($M)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320040</xdr:colOff>
          <xdr:row>0</xdr:row>
          <xdr:rowOff>76200</xdr:rowOff>
        </xdr:from>
        <xdr:to>
          <xdr:col>4</xdr:col>
          <xdr:colOff>22860</xdr:colOff>
          <xdr:row>0</xdr:row>
          <xdr:rowOff>297180</xdr:rowOff>
        </xdr:to>
        <xdr:sp macro="" textlink="">
          <xdr:nvSpPr>
            <xdr:cNvPr id="12290" name="Option Button 2" hidden="1">
              <a:extLst>
                <a:ext uri="{63B3BB69-23CF-44E3-9099-C40C66FF867C}">
                  <a14:compatExt spid="_x0000_s12290"/>
                </a:ext>
                <a:ext uri="{FF2B5EF4-FFF2-40B4-BE49-F238E27FC236}">
                  <a16:creationId xmlns:a16="http://schemas.microsoft.com/office/drawing/2014/main" id="{00000000-0008-0000-0000-00000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Deal Count</a:t>
              </a:r>
            </a:p>
          </xdr:txBody>
        </xdr:sp>
        <xdr:clientData/>
      </xdr:twoCellAnchor>
    </mc:Choice>
    <mc:Fallback/>
  </mc:AlternateContent>
  <xdr:twoCellAnchor>
    <xdr:from>
      <xdr:col>2</xdr:col>
      <xdr:colOff>152400</xdr:colOff>
      <xdr:row>0</xdr:row>
      <xdr:rowOff>342900</xdr:rowOff>
    </xdr:from>
    <xdr:to>
      <xdr:col>8</xdr:col>
      <xdr:colOff>7620</xdr:colOff>
      <xdr:row>12</xdr:row>
      <xdr:rowOff>152400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358140</xdr:colOff>
      <xdr:row>6</xdr:row>
      <xdr:rowOff>30480</xdr:rowOff>
    </xdr:from>
    <xdr:to>
      <xdr:col>5</xdr:col>
      <xdr:colOff>205740</xdr:colOff>
      <xdr:row>7</xdr:row>
      <xdr:rowOff>60960</xdr:rowOff>
    </xdr:to>
    <xdr:sp macro="" textlink="'Support Sheet'!C20">
      <xdr:nvSpPr>
        <xdr:cNvPr id="2" name="TextBox 1">
          <a:extLst>
            <a:ext uri="{FF2B5EF4-FFF2-40B4-BE49-F238E27FC236}">
              <a16:creationId xmlns:a16="http://schemas.microsoft.com/office/drawing/2014/main" id="{00000000-0008-0000-0000-000002000000}"/>
            </a:ext>
          </a:extLst>
        </xdr:cNvPr>
        <xdr:cNvSpPr txBox="1"/>
      </xdr:nvSpPr>
      <xdr:spPr>
        <a:xfrm>
          <a:off x="3680460" y="1325880"/>
          <a:ext cx="769620" cy="2133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560203-F2C1-426C-8931-6B907CF94BD2}" type="TxLink">
            <a:rPr lang="en-US" sz="1100" b="0" i="0" u="none" strike="noStrike">
              <a:solidFill>
                <a:srgbClr val="000000"/>
              </a:solidFill>
              <a:latin typeface="Calibri"/>
              <a:cs typeface="Calibri"/>
            </a:rPr>
            <a:pPr algn="ctr"/>
            <a:t>1,000</a:t>
          </a:fld>
          <a:endParaRPr lang="en-IN" sz="1100"/>
        </a:p>
      </xdr:txBody>
    </xdr:sp>
    <xdr:clientData/>
  </xdr:twoCellAnchor>
  <xdr:twoCellAnchor>
    <xdr:from>
      <xdr:col>7</xdr:col>
      <xdr:colOff>563880</xdr:colOff>
      <xdr:row>0</xdr:row>
      <xdr:rowOff>7620</xdr:rowOff>
    </xdr:from>
    <xdr:to>
      <xdr:col>16</xdr:col>
      <xdr:colOff>38100</xdr:colOff>
      <xdr:row>12</xdr:row>
      <xdr:rowOff>152400</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38100</xdr:colOff>
      <xdr:row>1</xdr:row>
      <xdr:rowOff>15241</xdr:rowOff>
    </xdr:from>
    <xdr:to>
      <xdr:col>1</xdr:col>
      <xdr:colOff>335280</xdr:colOff>
      <xdr:row>12</xdr:row>
      <xdr:rowOff>7620</xdr:rowOff>
    </xdr:to>
    <mc:AlternateContent xmlns:mc="http://schemas.openxmlformats.org/markup-compatibility/2006" xmlns:a14="http://schemas.microsoft.com/office/drawing/2010/main">
      <mc:Choice Requires="a14">
        <xdr:graphicFrame macro="">
          <xdr:nvGraphicFramePr>
            <xdr:cNvPr id="7" name="Country 1">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8100" y="396241"/>
              <a:ext cx="1356360" cy="20040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388620</xdr:colOff>
      <xdr:row>12</xdr:row>
      <xdr:rowOff>114300</xdr:rowOff>
    </xdr:from>
    <xdr:to>
      <xdr:col>15</xdr:col>
      <xdr:colOff>495300</xdr:colOff>
      <xdr:row>20</xdr:row>
      <xdr:rowOff>76200</xdr:rowOff>
    </xdr:to>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266700</xdr:colOff>
          <xdr:row>20</xdr:row>
          <xdr:rowOff>53340</xdr:rowOff>
        </xdr:from>
        <xdr:to>
          <xdr:col>11</xdr:col>
          <xdr:colOff>510540</xdr:colOff>
          <xdr:row>21</xdr:row>
          <xdr:rowOff>106680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000-00000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167640</xdr:colOff>
          <xdr:row>20</xdr:row>
          <xdr:rowOff>76200</xdr:rowOff>
        </xdr:from>
        <xdr:to>
          <xdr:col>10</xdr:col>
          <xdr:colOff>373380</xdr:colOff>
          <xdr:row>21</xdr:row>
          <xdr:rowOff>114300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000-00000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426720</xdr:colOff>
          <xdr:row>20</xdr:row>
          <xdr:rowOff>45720</xdr:rowOff>
        </xdr:from>
        <xdr:to>
          <xdr:col>14</xdr:col>
          <xdr:colOff>76200</xdr:colOff>
          <xdr:row>21</xdr:row>
          <xdr:rowOff>53340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000-00000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350520</xdr:colOff>
          <xdr:row>20</xdr:row>
          <xdr:rowOff>22860</xdr:rowOff>
        </xdr:from>
        <xdr:to>
          <xdr:col>12</xdr:col>
          <xdr:colOff>556260</xdr:colOff>
          <xdr:row>21</xdr:row>
          <xdr:rowOff>68580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000-00000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525780</xdr:colOff>
          <xdr:row>19</xdr:row>
          <xdr:rowOff>167640</xdr:rowOff>
        </xdr:from>
        <xdr:to>
          <xdr:col>15</xdr:col>
          <xdr:colOff>274320</xdr:colOff>
          <xdr:row>21</xdr:row>
          <xdr:rowOff>76200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000-00000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9</xdr:col>
      <xdr:colOff>419100</xdr:colOff>
      <xdr:row>21</xdr:row>
      <xdr:rowOff>167640</xdr:rowOff>
    </xdr:from>
    <xdr:to>
      <xdr:col>15</xdr:col>
      <xdr:colOff>601980</xdr:colOff>
      <xdr:row>27</xdr:row>
      <xdr:rowOff>76200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10</xdr:col>
      <xdr:colOff>525780</xdr:colOff>
      <xdr:row>12</xdr:row>
      <xdr:rowOff>175260</xdr:rowOff>
    </xdr:from>
    <xdr:ext cx="1531620" cy="436786"/>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818120" y="2567940"/>
          <a:ext cx="1531620" cy="436786"/>
        </a:xfrm>
        <a:prstGeom prst="rect">
          <a:avLst/>
        </a:prstGeom>
      </xdr:spPr>
      <xdr:txBody>
        <a:bodyPr vertOverflow="clip" wrap="none" rtlCol="0"/>
        <a:lstStyle/>
        <a:p>
          <a:pPr marL="0" indent="0"/>
          <a:r>
            <a:rPr lang="en-IN" sz="1100" b="1" i="0" u="none" strike="noStrike">
              <a:solidFill>
                <a:schemeClr val="accent2"/>
              </a:solidFill>
              <a:latin typeface="Calibri"/>
              <a:ea typeface="+mn-ea"/>
              <a:cs typeface="Calibri"/>
            </a:rPr>
            <a:t>Win Count-By Deal Size</a:t>
          </a:r>
        </a:p>
      </xdr:txBody>
    </xdr:sp>
    <xdr:clientData/>
  </xdr:oneCellAnchor>
  <xdr:twoCellAnchor>
    <xdr:from>
      <xdr:col>11</xdr:col>
      <xdr:colOff>7620</xdr:colOff>
      <xdr:row>21</xdr:row>
      <xdr:rowOff>83820</xdr:rowOff>
    </xdr:from>
    <xdr:to>
      <xdr:col>14</xdr:col>
      <xdr:colOff>327660</xdr:colOff>
      <xdr:row>22</xdr:row>
      <xdr:rowOff>106680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8313420" y="4122420"/>
          <a:ext cx="2148840" cy="205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solidFill>
            </a:rPr>
            <a:t>Win </a:t>
          </a:r>
          <a:r>
            <a:rPr lang="en-IN" sz="1100" b="1" i="0" u="none" strike="noStrike">
              <a:solidFill>
                <a:schemeClr val="accent2"/>
              </a:solidFill>
              <a:latin typeface="Calibri"/>
              <a:ea typeface="+mn-ea"/>
              <a:cs typeface="Calibri"/>
            </a:rPr>
            <a:t>Count</a:t>
          </a:r>
          <a:r>
            <a:rPr lang="en-IN" sz="1100" b="1">
              <a:solidFill>
                <a:schemeClr val="accent2"/>
              </a:solidFill>
            </a:rPr>
            <a:t> - by Sales Channel</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0.37087</cdr:x>
      <cdr:y>0</cdr:y>
    </cdr:from>
    <cdr:to>
      <cdr:x>0.60388</cdr:x>
      <cdr:y>0.14394</cdr:y>
    </cdr:to>
    <cdr:sp macro="" textlink="'Support Sheet'!$C$13">
      <cdr:nvSpPr>
        <cdr:cNvPr id="2" name="TextBox 1">
          <a:extLst xmlns:a="http://schemas.openxmlformats.org/drawingml/2006/main">
            <a:ext uri="{FF2B5EF4-FFF2-40B4-BE49-F238E27FC236}">
              <a16:creationId xmlns:a16="http://schemas.microsoft.com/office/drawing/2014/main" id="{4434ADD9-0377-4E38-8E2D-9EA0223A8BD6}"/>
            </a:ext>
          </a:extLst>
        </cdr:cNvPr>
        <cdr:cNvSpPr txBox="1"/>
      </cdr:nvSpPr>
      <cdr:spPr>
        <a:xfrm xmlns:a="http://schemas.openxmlformats.org/drawingml/2006/main">
          <a:off x="1455420" y="0"/>
          <a:ext cx="914400" cy="28956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870AD369-BF71-4FD1-8284-A309F24DE4B4}" type="TxLink">
            <a:rPr lang="en-US" sz="1100" b="1" i="0" u="none" strike="noStrike">
              <a:solidFill>
                <a:schemeClr val="accent2"/>
              </a:solidFill>
              <a:latin typeface="Calibri"/>
              <a:cs typeface="Calibri"/>
            </a:rPr>
            <a:pPr/>
            <a:t>Deal Count - By Sales Stage</a:t>
          </a:fld>
          <a:endParaRPr lang="en-IN" sz="1100" b="1">
            <a:solidFill>
              <a:schemeClr val="accent2"/>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0.40399</cdr:x>
      <cdr:y>0.02703</cdr:y>
    </cdr:from>
    <cdr:to>
      <cdr:x>0.58372</cdr:x>
      <cdr:y>0.14114</cdr:y>
    </cdr:to>
    <cdr:sp macro="" textlink="'Support Sheet'!$M$16">
      <cdr:nvSpPr>
        <cdr:cNvPr id="3" name="TextBox 2">
          <a:extLst xmlns:a="http://schemas.openxmlformats.org/drawingml/2006/main">
            <a:ext uri="{FF2B5EF4-FFF2-40B4-BE49-F238E27FC236}">
              <a16:creationId xmlns:a16="http://schemas.microsoft.com/office/drawing/2014/main" id="{950CC9C4-644B-4A61-B46A-A1030DB77BDB}"/>
            </a:ext>
          </a:extLst>
        </cdr:cNvPr>
        <cdr:cNvSpPr txBox="1"/>
      </cdr:nvSpPr>
      <cdr:spPr>
        <a:xfrm xmlns:a="http://schemas.openxmlformats.org/drawingml/2006/main">
          <a:off x="2004060" y="68580"/>
          <a:ext cx="891540" cy="28956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indent="0"/>
          <a:fld id="{36C48ADB-897B-46EA-B205-D7CF6BA8AD79}" type="TxLink">
            <a:rPr lang="en-US" sz="1100" b="1" i="0" u="none" strike="noStrike">
              <a:solidFill>
                <a:schemeClr val="accent2"/>
              </a:solidFill>
              <a:latin typeface="Calibri"/>
              <a:ea typeface="+mn-ea"/>
              <a:cs typeface="Calibri"/>
            </a:rPr>
            <a:pPr marL="0" indent="0"/>
            <a:t>Won: Deal Count - By Country</a:t>
          </a:fld>
          <a:endParaRPr lang="en-IN" sz="1100" b="1" i="0" u="none" strike="noStrike">
            <a:solidFill>
              <a:schemeClr val="accent2"/>
            </a:solidFill>
            <a:latin typeface="Calibri"/>
            <a:ea typeface="+mn-ea"/>
            <a:cs typeface="Calibri"/>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3</xdr:col>
      <xdr:colOff>129540</xdr:colOff>
      <xdr:row>14</xdr:row>
      <xdr:rowOff>26670</xdr:rowOff>
    </xdr:from>
    <xdr:to>
      <xdr:col>10</xdr:col>
      <xdr:colOff>434340</xdr:colOff>
      <xdr:row>29</xdr:row>
      <xdr:rowOff>26670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312420</xdr:colOff>
      <xdr:row>0</xdr:row>
      <xdr:rowOff>152400</xdr:rowOff>
    </xdr:from>
    <xdr:to>
      <xdr:col>18</xdr:col>
      <xdr:colOff>312420</xdr:colOff>
      <xdr:row>14</xdr:row>
      <xdr:rowOff>45803</xdr:rowOff>
    </xdr:to>
    <mc:AlternateContent xmlns:mc="http://schemas.openxmlformats.org/markup-compatibility/2006" xmlns:a14="http://schemas.microsoft.com/office/drawing/2010/main">
      <mc:Choice Requires="a14">
        <xdr:graphicFrame macro="">
          <xdr:nvGraphicFramePr>
            <xdr:cNvPr id="8" name="Country">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0782300" y="152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689610</xdr:colOff>
      <xdr:row>14</xdr:row>
      <xdr:rowOff>80010</xdr:rowOff>
    </xdr:from>
    <xdr:to>
      <xdr:col>20</xdr:col>
      <xdr:colOff>438150</xdr:colOff>
      <xdr:row>29</xdr:row>
      <xdr:rowOff>80010</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807720</xdr:colOff>
      <xdr:row>8</xdr:row>
      <xdr:rowOff>11430</xdr:rowOff>
    </xdr:from>
    <xdr:to>
      <xdr:col>38</xdr:col>
      <xdr:colOff>251460</xdr:colOff>
      <xdr:row>23</xdr:row>
      <xdr:rowOff>3810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54</xdr:col>
      <xdr:colOff>0</xdr:colOff>
      <xdr:row>19</xdr:row>
      <xdr:rowOff>0</xdr:rowOff>
    </xdr:from>
    <xdr:to>
      <xdr:col>57</xdr:col>
      <xdr:colOff>556260</xdr:colOff>
      <xdr:row>26</xdr:row>
      <xdr:rowOff>83820</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665.876855902781" createdVersion="7" refreshedVersion="7" minRefreshableVersion="3" recordCount="1000" xr:uid="{597CC84A-87AA-472F-8229-48A16D4B5BC4}">
  <cacheSource type="worksheet">
    <worksheetSource name="SalesData"/>
  </cacheSource>
  <cacheFields count="13">
    <cacheField name="Reporting Date" numFmtId="165">
      <sharedItems containsSemiMixedTypes="0" containsNonDate="0" containsDate="1" containsString="0" minDate="2015-01-01T00:00:00" maxDate="2015-04-01T00:00:00"/>
    </cacheField>
    <cacheField name="Deal Owner" numFmtId="1">
      <sharedItems count="20">
        <s v="Angela"/>
        <s v="Denny"/>
        <s v="Charlie"/>
        <s v="Greg"/>
        <s v="Bob"/>
        <s v="Tim"/>
        <s v="Edwin"/>
        <s v="Lynda"/>
        <s v="Paul"/>
        <s v="Rachael"/>
        <s v="Martha"/>
        <s v="Joe"/>
        <s v="John"/>
        <s v="Arnold"/>
        <s v="Piere"/>
        <s v="Mike"/>
        <s v="Cameron"/>
        <s v="Adrian"/>
        <s v="Rose"/>
        <s v="Chang"/>
      </sharedItems>
    </cacheField>
    <cacheField name="Customer" numFmtId="0">
      <sharedItems count="1000">
        <s v="Customer 1"/>
        <s v="Customer 2"/>
        <s v="Customer 3"/>
        <s v="Customer 4"/>
        <s v="Customer 5"/>
        <s v="Customer 6"/>
        <s v="Customer 7"/>
        <s v="Customer 8"/>
        <s v="Customer 9"/>
        <s v="Customer 10"/>
        <s v="Customer 11"/>
        <s v="Customer 12"/>
        <s v="Customer 13"/>
        <s v="Customer 14"/>
        <s v="Customer 15"/>
        <s v="Customer 16"/>
        <s v="Customer 17"/>
        <s v="Customer 18"/>
        <s v="Customer 19"/>
        <s v="Customer 20"/>
        <s v="Customer 21"/>
        <s v="Customer 22"/>
        <s v="Customer 23"/>
        <s v="Customer 24"/>
        <s v="Customer 25"/>
        <s v="Customer 26"/>
        <s v="Customer 27"/>
        <s v="Customer 28"/>
        <s v="Customer 29"/>
        <s v="Customer 30"/>
        <s v="Customer 31"/>
        <s v="Customer 32"/>
        <s v="Customer 33"/>
        <s v="Customer 34"/>
        <s v="Customer 35"/>
        <s v="Customer 36"/>
        <s v="Customer 37"/>
        <s v="Customer 38"/>
        <s v="Customer 39"/>
        <s v="Customer 40"/>
        <s v="Customer 41"/>
        <s v="Customer 42"/>
        <s v="Customer 43"/>
        <s v="Customer 44"/>
        <s v="Customer 45"/>
        <s v="Customer 46"/>
        <s v="Customer 47"/>
        <s v="Customer 48"/>
        <s v="Customer 49"/>
        <s v="Customer 50"/>
        <s v="Customer 51"/>
        <s v="Customer 52"/>
        <s v="Customer 53"/>
        <s v="Customer 54"/>
        <s v="Customer 55"/>
        <s v="Customer 56"/>
        <s v="Customer 57"/>
        <s v="Customer 58"/>
        <s v="Customer 59"/>
        <s v="Customer 60"/>
        <s v="Customer 61"/>
        <s v="Customer 62"/>
        <s v="Customer 63"/>
        <s v="Customer 64"/>
        <s v="Customer 65"/>
        <s v="Customer 66"/>
        <s v="Customer 67"/>
        <s v="Customer 68"/>
        <s v="Customer 69"/>
        <s v="Customer 70"/>
        <s v="Customer 71"/>
        <s v="Customer 72"/>
        <s v="Customer 73"/>
        <s v="Customer 74"/>
        <s v="Customer 75"/>
        <s v="Customer 76"/>
        <s v="Customer 77"/>
        <s v="Customer 78"/>
        <s v="Customer 79"/>
        <s v="Customer 80"/>
        <s v="Customer 81"/>
        <s v="Customer 82"/>
        <s v="Customer 83"/>
        <s v="Customer 84"/>
        <s v="Customer 85"/>
        <s v="Customer 86"/>
        <s v="Customer 87"/>
        <s v="Customer 88"/>
        <s v="Customer 89"/>
        <s v="Customer 90"/>
        <s v="Customer 91"/>
        <s v="Customer 92"/>
        <s v="Customer 93"/>
        <s v="Customer 94"/>
        <s v="Customer 95"/>
        <s v="Customer 96"/>
        <s v="Customer 97"/>
        <s v="Customer 98"/>
        <s v="Customer 99"/>
        <s v="Customer 100"/>
        <s v="Customer 101"/>
        <s v="Customer 102"/>
        <s v="Customer 103"/>
        <s v="Customer 104"/>
        <s v="Customer 105"/>
        <s v="Customer 106"/>
        <s v="Customer 107"/>
        <s v="Customer 108"/>
        <s v="Customer 109"/>
        <s v="Customer 110"/>
        <s v="Customer 111"/>
        <s v="Customer 112"/>
        <s v="Customer 113"/>
        <s v="Customer 114"/>
        <s v="Customer 115"/>
        <s v="Customer 116"/>
        <s v="Customer 117"/>
        <s v="Customer 118"/>
        <s v="Customer 119"/>
        <s v="Customer 120"/>
        <s v="Customer 121"/>
        <s v="Customer 122"/>
        <s v="Customer 123"/>
        <s v="Customer 124"/>
        <s v="Customer 125"/>
        <s v="Customer 126"/>
        <s v="Customer 127"/>
        <s v="Customer 128"/>
        <s v="Customer 129"/>
        <s v="Customer 130"/>
        <s v="Customer 131"/>
        <s v="Customer 132"/>
        <s v="Customer 133"/>
        <s v="Customer 134"/>
        <s v="Customer 135"/>
        <s v="Customer 136"/>
        <s v="Customer 137"/>
        <s v="Customer 138"/>
        <s v="Customer 139"/>
        <s v="Customer 140"/>
        <s v="Customer 141"/>
        <s v="Customer 142"/>
        <s v="Customer 143"/>
        <s v="Customer 144"/>
        <s v="Customer 145"/>
        <s v="Customer 146"/>
        <s v="Customer 147"/>
        <s v="Customer 148"/>
        <s v="Customer 149"/>
        <s v="Customer 150"/>
        <s v="Customer 151"/>
        <s v="Customer 152"/>
        <s v="Customer 153"/>
        <s v="Customer 154"/>
        <s v="Customer 155"/>
        <s v="Customer 156"/>
        <s v="Customer 157"/>
        <s v="Customer 158"/>
        <s v="Customer 159"/>
        <s v="Customer 160"/>
        <s v="Customer 161"/>
        <s v="Customer 162"/>
        <s v="Customer 163"/>
        <s v="Customer 164"/>
        <s v="Customer 165"/>
        <s v="Customer 166"/>
        <s v="Customer 167"/>
        <s v="Customer 168"/>
        <s v="Customer 169"/>
        <s v="Customer 170"/>
        <s v="Customer 171"/>
        <s v="Customer 172"/>
        <s v="Customer 173"/>
        <s v="Customer 174"/>
        <s v="Customer 175"/>
        <s v="Customer 176"/>
        <s v="Customer 177"/>
        <s v="Customer 178"/>
        <s v="Customer 179"/>
        <s v="Customer 180"/>
        <s v="Customer 181"/>
        <s v="Customer 182"/>
        <s v="Customer 183"/>
        <s v="Customer 184"/>
        <s v="Customer 185"/>
        <s v="Customer 186"/>
        <s v="Customer 187"/>
        <s v="Customer 188"/>
        <s v="Customer 189"/>
        <s v="Customer 190"/>
        <s v="Customer 191"/>
        <s v="Customer 192"/>
        <s v="Customer 193"/>
        <s v="Customer 194"/>
        <s v="Customer 195"/>
        <s v="Customer 196"/>
        <s v="Customer 197"/>
        <s v="Customer 198"/>
        <s v="Customer 199"/>
        <s v="Customer 200"/>
        <s v="Customer 201"/>
        <s v="Customer 202"/>
        <s v="Customer 203"/>
        <s v="Customer 204"/>
        <s v="Customer 205"/>
        <s v="Customer 206"/>
        <s v="Customer 207"/>
        <s v="Customer 208"/>
        <s v="Customer 209"/>
        <s v="Customer 210"/>
        <s v="Customer 211"/>
        <s v="Customer 212"/>
        <s v="Customer 213"/>
        <s v="Customer 214"/>
        <s v="Customer 215"/>
        <s v="Customer 216"/>
        <s v="Customer 217"/>
        <s v="Customer 218"/>
        <s v="Customer 219"/>
        <s v="Customer 220"/>
        <s v="Customer 221"/>
        <s v="Customer 222"/>
        <s v="Customer 223"/>
        <s v="Customer 224"/>
        <s v="Customer 225"/>
        <s v="Customer 226"/>
        <s v="Customer 227"/>
        <s v="Customer 228"/>
        <s v="Customer 229"/>
        <s v="Customer 230"/>
        <s v="Customer 231"/>
        <s v="Customer 232"/>
        <s v="Customer 233"/>
        <s v="Customer 234"/>
        <s v="Customer 235"/>
        <s v="Customer 236"/>
        <s v="Customer 237"/>
        <s v="Customer 238"/>
        <s v="Customer 239"/>
        <s v="Customer 240"/>
        <s v="Customer 241"/>
        <s v="Customer 242"/>
        <s v="Customer 243"/>
        <s v="Customer 244"/>
        <s v="Customer 245"/>
        <s v="Customer 246"/>
        <s v="Customer 247"/>
        <s v="Customer 248"/>
        <s v="Customer 249"/>
        <s v="Customer 250"/>
        <s v="Customer 251"/>
        <s v="Customer 252"/>
        <s v="Customer 253"/>
        <s v="Customer 254"/>
        <s v="Customer 255"/>
        <s v="Customer 256"/>
        <s v="Customer 257"/>
        <s v="Customer 258"/>
        <s v="Customer 259"/>
        <s v="Customer 260"/>
        <s v="Customer 261"/>
        <s v="Customer 262"/>
        <s v="Customer 263"/>
        <s v="Customer 264"/>
        <s v="Customer 265"/>
        <s v="Customer 266"/>
        <s v="Customer 267"/>
        <s v="Customer 268"/>
        <s v="Customer 269"/>
        <s v="Customer 270"/>
        <s v="Customer 271"/>
        <s v="Customer 272"/>
        <s v="Customer 273"/>
        <s v="Customer 274"/>
        <s v="Customer 275"/>
        <s v="Customer 276"/>
        <s v="Customer 277"/>
        <s v="Customer 278"/>
        <s v="Customer 279"/>
        <s v="Customer 280"/>
        <s v="Customer 281"/>
        <s v="Customer 282"/>
        <s v="Customer 283"/>
        <s v="Customer 284"/>
        <s v="Customer 285"/>
        <s v="Customer 286"/>
        <s v="Customer 287"/>
        <s v="Customer 288"/>
        <s v="Customer 289"/>
        <s v="Customer 290"/>
        <s v="Customer 291"/>
        <s v="Customer 292"/>
        <s v="Customer 293"/>
        <s v="Customer 294"/>
        <s v="Customer 295"/>
        <s v="Customer 296"/>
        <s v="Customer 297"/>
        <s v="Customer 298"/>
        <s v="Customer 299"/>
        <s v="Customer 300"/>
        <s v="Customer 301"/>
        <s v="Customer 302"/>
        <s v="Customer 303"/>
        <s v="Customer 304"/>
        <s v="Customer 305"/>
        <s v="Customer 306"/>
        <s v="Customer 307"/>
        <s v="Customer 308"/>
        <s v="Customer 309"/>
        <s v="Customer 310"/>
        <s v="Customer 311"/>
        <s v="Customer 312"/>
        <s v="Customer 313"/>
        <s v="Customer 314"/>
        <s v="Customer 315"/>
        <s v="Customer 316"/>
        <s v="Customer 317"/>
        <s v="Customer 318"/>
        <s v="Customer 319"/>
        <s v="Customer 320"/>
        <s v="Customer 321"/>
        <s v="Customer 322"/>
        <s v="Customer 323"/>
        <s v="Customer 324"/>
        <s v="Customer 325"/>
        <s v="Customer 326"/>
        <s v="Customer 327"/>
        <s v="Customer 328"/>
        <s v="Customer 329"/>
        <s v="Customer 330"/>
        <s v="Customer 331"/>
        <s v="Customer 332"/>
        <s v="Customer 333"/>
        <s v="Customer 334"/>
        <s v="Customer 335"/>
        <s v="Customer 336"/>
        <s v="Customer 337"/>
        <s v="Customer 338"/>
        <s v="Customer 339"/>
        <s v="Customer 340"/>
        <s v="Customer 341"/>
        <s v="Customer 342"/>
        <s v="Customer 343"/>
        <s v="Customer 344"/>
        <s v="Customer 345"/>
        <s v="Customer 346"/>
        <s v="Customer 347"/>
        <s v="Customer 348"/>
        <s v="Customer 349"/>
        <s v="Customer 350"/>
        <s v="Customer 351"/>
        <s v="Customer 352"/>
        <s v="Customer 353"/>
        <s v="Customer 354"/>
        <s v="Customer 355"/>
        <s v="Customer 356"/>
        <s v="Customer 357"/>
        <s v="Customer 358"/>
        <s v="Customer 359"/>
        <s v="Customer 360"/>
        <s v="Customer 361"/>
        <s v="Customer 362"/>
        <s v="Customer 363"/>
        <s v="Customer 364"/>
        <s v="Customer 365"/>
        <s v="Customer 366"/>
        <s v="Customer 367"/>
        <s v="Customer 368"/>
        <s v="Customer 369"/>
        <s v="Customer 370"/>
        <s v="Customer 371"/>
        <s v="Customer 372"/>
        <s v="Customer 373"/>
        <s v="Customer 374"/>
        <s v="Customer 375"/>
        <s v="Customer 376"/>
        <s v="Customer 377"/>
        <s v="Customer 378"/>
        <s v="Customer 379"/>
        <s v="Customer 380"/>
        <s v="Customer 381"/>
        <s v="Customer 382"/>
        <s v="Customer 383"/>
        <s v="Customer 384"/>
        <s v="Customer 385"/>
        <s v="Customer 386"/>
        <s v="Customer 387"/>
        <s v="Customer 388"/>
        <s v="Customer 389"/>
        <s v="Customer 390"/>
        <s v="Customer 391"/>
        <s v="Customer 392"/>
        <s v="Customer 393"/>
        <s v="Customer 394"/>
        <s v="Customer 395"/>
        <s v="Customer 396"/>
        <s v="Customer 397"/>
        <s v="Customer 398"/>
        <s v="Customer 399"/>
        <s v="Customer 400"/>
        <s v="Customer 401"/>
        <s v="Customer 402"/>
        <s v="Customer 403"/>
        <s v="Customer 404"/>
        <s v="Customer 405"/>
        <s v="Customer 406"/>
        <s v="Customer 407"/>
        <s v="Customer 408"/>
        <s v="Customer 409"/>
        <s v="Customer 410"/>
        <s v="Customer 411"/>
        <s v="Customer 412"/>
        <s v="Customer 413"/>
        <s v="Customer 414"/>
        <s v="Customer 415"/>
        <s v="Customer 416"/>
        <s v="Customer 417"/>
        <s v="Customer 418"/>
        <s v="Customer 419"/>
        <s v="Customer 420"/>
        <s v="Customer 421"/>
        <s v="Customer 422"/>
        <s v="Customer 423"/>
        <s v="Customer 424"/>
        <s v="Customer 425"/>
        <s v="Customer 426"/>
        <s v="Customer 427"/>
        <s v="Customer 428"/>
        <s v="Customer 429"/>
        <s v="Customer 430"/>
        <s v="Customer 431"/>
        <s v="Customer 432"/>
        <s v="Customer 433"/>
        <s v="Customer 434"/>
        <s v="Customer 435"/>
        <s v="Customer 436"/>
        <s v="Customer 437"/>
        <s v="Customer 438"/>
        <s v="Customer 439"/>
        <s v="Customer 440"/>
        <s v="Customer 441"/>
        <s v="Customer 442"/>
        <s v="Customer 443"/>
        <s v="Customer 444"/>
        <s v="Customer 445"/>
        <s v="Customer 446"/>
        <s v="Customer 447"/>
        <s v="Customer 448"/>
        <s v="Customer 449"/>
        <s v="Customer 450"/>
        <s v="Customer 451"/>
        <s v="Customer 452"/>
        <s v="Customer 453"/>
        <s v="Customer 454"/>
        <s v="Customer 455"/>
        <s v="Customer 456"/>
        <s v="Customer 457"/>
        <s v="Customer 458"/>
        <s v="Customer 459"/>
        <s v="Customer 460"/>
        <s v="Customer 461"/>
        <s v="Customer 462"/>
        <s v="Customer 463"/>
        <s v="Customer 464"/>
        <s v="Customer 465"/>
        <s v="Customer 466"/>
        <s v="Customer 467"/>
        <s v="Customer 468"/>
        <s v="Customer 469"/>
        <s v="Customer 470"/>
        <s v="Customer 471"/>
        <s v="Customer 472"/>
        <s v="Customer 473"/>
        <s v="Customer 474"/>
        <s v="Customer 475"/>
        <s v="Customer 476"/>
        <s v="Customer 477"/>
        <s v="Customer 478"/>
        <s v="Customer 479"/>
        <s v="Customer 480"/>
        <s v="Customer 481"/>
        <s v="Customer 482"/>
        <s v="Customer 483"/>
        <s v="Customer 484"/>
        <s v="Customer 485"/>
        <s v="Customer 486"/>
        <s v="Customer 487"/>
        <s v="Customer 488"/>
        <s v="Customer 489"/>
        <s v="Customer 490"/>
        <s v="Customer 491"/>
        <s v="Customer 492"/>
        <s v="Customer 493"/>
        <s v="Customer 494"/>
        <s v="Customer 495"/>
        <s v="Customer 496"/>
        <s v="Customer 497"/>
        <s v="Customer 498"/>
        <s v="Customer 499"/>
        <s v="Customer 500"/>
        <s v="Customer 501"/>
        <s v="Customer 502"/>
        <s v="Customer 503"/>
        <s v="Customer 504"/>
        <s v="Customer 505"/>
        <s v="Customer 506"/>
        <s v="Customer 507"/>
        <s v="Customer 508"/>
        <s v="Customer 509"/>
        <s v="Customer 510"/>
        <s v="Customer 511"/>
        <s v="Customer 512"/>
        <s v="Customer 513"/>
        <s v="Customer 514"/>
        <s v="Customer 515"/>
        <s v="Customer 516"/>
        <s v="Customer 517"/>
        <s v="Customer 518"/>
        <s v="Customer 519"/>
        <s v="Customer 520"/>
        <s v="Customer 521"/>
        <s v="Customer 522"/>
        <s v="Customer 523"/>
        <s v="Customer 524"/>
        <s v="Customer 525"/>
        <s v="Customer 526"/>
        <s v="Customer 527"/>
        <s v="Customer 528"/>
        <s v="Customer 529"/>
        <s v="Customer 530"/>
        <s v="Customer 531"/>
        <s v="Customer 532"/>
        <s v="Customer 533"/>
        <s v="Customer 534"/>
        <s v="Customer 535"/>
        <s v="Customer 536"/>
        <s v="Customer 537"/>
        <s v="Customer 538"/>
        <s v="Customer 539"/>
        <s v="Customer 540"/>
        <s v="Customer 541"/>
        <s v="Customer 542"/>
        <s v="Customer 543"/>
        <s v="Customer 544"/>
        <s v="Customer 545"/>
        <s v="Customer 546"/>
        <s v="Customer 547"/>
        <s v="Customer 548"/>
        <s v="Customer 549"/>
        <s v="Customer 550"/>
        <s v="Customer 551"/>
        <s v="Customer 552"/>
        <s v="Customer 553"/>
        <s v="Customer 554"/>
        <s v="Customer 555"/>
        <s v="Customer 556"/>
        <s v="Customer 557"/>
        <s v="Customer 558"/>
        <s v="Customer 559"/>
        <s v="Customer 560"/>
        <s v="Customer 561"/>
        <s v="Customer 562"/>
        <s v="Customer 563"/>
        <s v="Customer 564"/>
        <s v="Customer 565"/>
        <s v="Customer 566"/>
        <s v="Customer 567"/>
        <s v="Customer 568"/>
        <s v="Customer 569"/>
        <s v="Customer 570"/>
        <s v="Customer 571"/>
        <s v="Customer 572"/>
        <s v="Customer 573"/>
        <s v="Customer 574"/>
        <s v="Customer 575"/>
        <s v="Customer 576"/>
        <s v="Customer 577"/>
        <s v="Customer 578"/>
        <s v="Customer 579"/>
        <s v="Customer 580"/>
        <s v="Customer 581"/>
        <s v="Customer 582"/>
        <s v="Customer 583"/>
        <s v="Customer 584"/>
        <s v="Customer 585"/>
        <s v="Customer 586"/>
        <s v="Customer 587"/>
        <s v="Customer 588"/>
        <s v="Customer 589"/>
        <s v="Customer 590"/>
        <s v="Customer 591"/>
        <s v="Customer 592"/>
        <s v="Customer 593"/>
        <s v="Customer 594"/>
        <s v="Customer 595"/>
        <s v="Customer 596"/>
        <s v="Customer 597"/>
        <s v="Customer 598"/>
        <s v="Customer 599"/>
        <s v="Customer 600"/>
        <s v="Customer 601"/>
        <s v="Customer 602"/>
        <s v="Customer 603"/>
        <s v="Customer 604"/>
        <s v="Customer 605"/>
        <s v="Customer 606"/>
        <s v="Customer 607"/>
        <s v="Customer 608"/>
        <s v="Customer 609"/>
        <s v="Customer 610"/>
        <s v="Customer 611"/>
        <s v="Customer 612"/>
        <s v="Customer 613"/>
        <s v="Customer 614"/>
        <s v="Customer 615"/>
        <s v="Customer 616"/>
        <s v="Customer 617"/>
        <s v="Customer 618"/>
        <s v="Customer 619"/>
        <s v="Customer 620"/>
        <s v="Customer 621"/>
        <s v="Customer 622"/>
        <s v="Customer 623"/>
        <s v="Customer 624"/>
        <s v="Customer 625"/>
        <s v="Customer 626"/>
        <s v="Customer 627"/>
        <s v="Customer 628"/>
        <s v="Customer 629"/>
        <s v="Customer 630"/>
        <s v="Customer 631"/>
        <s v="Customer 632"/>
        <s v="Customer 633"/>
        <s v="Customer 634"/>
        <s v="Customer 635"/>
        <s v="Customer 636"/>
        <s v="Customer 637"/>
        <s v="Customer 638"/>
        <s v="Customer 639"/>
        <s v="Customer 640"/>
        <s v="Customer 641"/>
        <s v="Customer 642"/>
        <s v="Customer 643"/>
        <s v="Customer 644"/>
        <s v="Customer 645"/>
        <s v="Customer 646"/>
        <s v="Customer 647"/>
        <s v="Customer 648"/>
        <s v="Customer 649"/>
        <s v="Customer 650"/>
        <s v="Customer 651"/>
        <s v="Customer 652"/>
        <s v="Customer 653"/>
        <s v="Customer 654"/>
        <s v="Customer 655"/>
        <s v="Customer 656"/>
        <s v="Customer 657"/>
        <s v="Customer 658"/>
        <s v="Customer 659"/>
        <s v="Customer 660"/>
        <s v="Customer 661"/>
        <s v="Customer 662"/>
        <s v="Customer 663"/>
        <s v="Customer 664"/>
        <s v="Customer 665"/>
        <s v="Customer 666"/>
        <s v="Customer 667"/>
        <s v="Customer 668"/>
        <s v="Customer 669"/>
        <s v="Customer 670"/>
        <s v="Customer 671"/>
        <s v="Customer 672"/>
        <s v="Customer 673"/>
        <s v="Customer 674"/>
        <s v="Customer 675"/>
        <s v="Customer 676"/>
        <s v="Customer 677"/>
        <s v="Customer 678"/>
        <s v="Customer 679"/>
        <s v="Customer 680"/>
        <s v="Customer 681"/>
        <s v="Customer 682"/>
        <s v="Customer 683"/>
        <s v="Customer 684"/>
        <s v="Customer 685"/>
        <s v="Customer 686"/>
        <s v="Customer 687"/>
        <s v="Customer 688"/>
        <s v="Customer 689"/>
        <s v="Customer 690"/>
        <s v="Customer 691"/>
        <s v="Customer 692"/>
        <s v="Customer 693"/>
        <s v="Customer 694"/>
        <s v="Customer 695"/>
        <s v="Customer 696"/>
        <s v="Customer 697"/>
        <s v="Customer 698"/>
        <s v="Customer 699"/>
        <s v="Customer 700"/>
        <s v="Customer 701"/>
        <s v="Customer 702"/>
        <s v="Customer 703"/>
        <s v="Customer 704"/>
        <s v="Customer 705"/>
        <s v="Customer 706"/>
        <s v="Customer 707"/>
        <s v="Customer 708"/>
        <s v="Customer 709"/>
        <s v="Customer 710"/>
        <s v="Customer 711"/>
        <s v="Customer 712"/>
        <s v="Customer 713"/>
        <s v="Customer 714"/>
        <s v="Customer 715"/>
        <s v="Customer 716"/>
        <s v="Customer 717"/>
        <s v="Customer 718"/>
        <s v="Customer 719"/>
        <s v="Customer 720"/>
        <s v="Customer 721"/>
        <s v="Customer 722"/>
        <s v="Customer 723"/>
        <s v="Customer 724"/>
        <s v="Customer 725"/>
        <s v="Customer 726"/>
        <s v="Customer 727"/>
        <s v="Customer 728"/>
        <s v="Customer 729"/>
        <s v="Customer 730"/>
        <s v="Customer 731"/>
        <s v="Customer 732"/>
        <s v="Customer 733"/>
        <s v="Customer 734"/>
        <s v="Customer 735"/>
        <s v="Customer 736"/>
        <s v="Customer 737"/>
        <s v="Customer 738"/>
        <s v="Customer 739"/>
        <s v="Customer 740"/>
        <s v="Customer 741"/>
        <s v="Customer 742"/>
        <s v="Customer 743"/>
        <s v="Customer 744"/>
        <s v="Customer 745"/>
        <s v="Customer 746"/>
        <s v="Customer 747"/>
        <s v="Customer 748"/>
        <s v="Customer 749"/>
        <s v="Customer 750"/>
        <s v="Customer 751"/>
        <s v="Customer 752"/>
        <s v="Customer 753"/>
        <s v="Customer 754"/>
        <s v="Customer 755"/>
        <s v="Customer 756"/>
        <s v="Customer 757"/>
        <s v="Customer 758"/>
        <s v="Customer 759"/>
        <s v="Customer 760"/>
        <s v="Customer 761"/>
        <s v="Customer 762"/>
        <s v="Customer 763"/>
        <s v="Customer 764"/>
        <s v="Customer 765"/>
        <s v="Customer 766"/>
        <s v="Customer 767"/>
        <s v="Customer 768"/>
        <s v="Customer 769"/>
        <s v="Customer 770"/>
        <s v="Customer 771"/>
        <s v="Customer 772"/>
        <s v="Customer 773"/>
        <s v="Customer 774"/>
        <s v="Customer 775"/>
        <s v="Customer 776"/>
        <s v="Customer 777"/>
        <s v="Customer 778"/>
        <s v="Customer 779"/>
        <s v="Customer 780"/>
        <s v="Customer 781"/>
        <s v="Customer 782"/>
        <s v="Customer 783"/>
        <s v="Customer 784"/>
        <s v="Customer 785"/>
        <s v="Customer 786"/>
        <s v="Customer 787"/>
        <s v="Customer 788"/>
        <s v="Customer 789"/>
        <s v="Customer 790"/>
        <s v="Customer 791"/>
        <s v="Customer 792"/>
        <s v="Customer 793"/>
        <s v="Customer 794"/>
        <s v="Customer 795"/>
        <s v="Customer 796"/>
        <s v="Customer 797"/>
        <s v="Customer 798"/>
        <s v="Customer 799"/>
        <s v="Customer 800"/>
        <s v="Customer 801"/>
        <s v="Customer 802"/>
        <s v="Customer 803"/>
        <s v="Customer 804"/>
        <s v="Customer 805"/>
        <s v="Customer 806"/>
        <s v="Customer 807"/>
        <s v="Customer 808"/>
        <s v="Customer 809"/>
        <s v="Customer 810"/>
        <s v="Customer 811"/>
        <s v="Customer 812"/>
        <s v="Customer 813"/>
        <s v="Customer 814"/>
        <s v="Customer 815"/>
        <s v="Customer 816"/>
        <s v="Customer 817"/>
        <s v="Customer 818"/>
        <s v="Customer 819"/>
        <s v="Customer 820"/>
        <s v="Customer 821"/>
        <s v="Customer 822"/>
        <s v="Customer 823"/>
        <s v="Customer 824"/>
        <s v="Customer 825"/>
        <s v="Customer 826"/>
        <s v="Customer 827"/>
        <s v="Customer 828"/>
        <s v="Customer 829"/>
        <s v="Customer 830"/>
        <s v="Customer 831"/>
        <s v="Customer 832"/>
        <s v="Customer 833"/>
        <s v="Customer 834"/>
        <s v="Customer 835"/>
        <s v="Customer 836"/>
        <s v="Customer 837"/>
        <s v="Customer 838"/>
        <s v="Customer 839"/>
        <s v="Customer 840"/>
        <s v="Customer 841"/>
        <s v="Customer 842"/>
        <s v="Customer 843"/>
        <s v="Customer 844"/>
        <s v="Customer 845"/>
        <s v="Customer 846"/>
        <s v="Customer 847"/>
        <s v="Customer 848"/>
        <s v="Customer 849"/>
        <s v="Customer 850"/>
        <s v="Customer 851"/>
        <s v="Customer 852"/>
        <s v="Customer 853"/>
        <s v="Customer 854"/>
        <s v="Customer 855"/>
        <s v="Customer 856"/>
        <s v="Customer 857"/>
        <s v="Customer 858"/>
        <s v="Customer 859"/>
        <s v="Customer 860"/>
        <s v="Customer 861"/>
        <s v="Customer 862"/>
        <s v="Customer 863"/>
        <s v="Customer 864"/>
        <s v="Customer 865"/>
        <s v="Customer 866"/>
        <s v="Customer 867"/>
        <s v="Customer 868"/>
        <s v="Customer 869"/>
        <s v="Customer 870"/>
        <s v="Customer 871"/>
        <s v="Customer 872"/>
        <s v="Customer 873"/>
        <s v="Customer 874"/>
        <s v="Customer 875"/>
        <s v="Customer 876"/>
        <s v="Customer 877"/>
        <s v="Customer 878"/>
        <s v="Customer 879"/>
        <s v="Customer 880"/>
        <s v="Customer 881"/>
        <s v="Customer 882"/>
        <s v="Customer 883"/>
        <s v="Customer 884"/>
        <s v="Customer 885"/>
        <s v="Customer 886"/>
        <s v="Customer 887"/>
        <s v="Customer 888"/>
        <s v="Customer 889"/>
        <s v="Customer 890"/>
        <s v="Customer 891"/>
        <s v="Customer 892"/>
        <s v="Customer 893"/>
        <s v="Customer 894"/>
        <s v="Customer 895"/>
        <s v="Customer 896"/>
        <s v="Customer 897"/>
        <s v="Customer 898"/>
        <s v="Customer 899"/>
        <s v="Customer 900"/>
        <s v="Customer 901"/>
        <s v="Customer 902"/>
        <s v="Customer 903"/>
        <s v="Customer 904"/>
        <s v="Customer 905"/>
        <s v="Customer 906"/>
        <s v="Customer 907"/>
        <s v="Customer 908"/>
        <s v="Customer 909"/>
        <s v="Customer 910"/>
        <s v="Customer 911"/>
        <s v="Customer 912"/>
        <s v="Customer 913"/>
        <s v="Customer 914"/>
        <s v="Customer 915"/>
        <s v="Customer 916"/>
        <s v="Customer 917"/>
        <s v="Customer 918"/>
        <s v="Customer 919"/>
        <s v="Customer 920"/>
        <s v="Customer 921"/>
        <s v="Customer 922"/>
        <s v="Customer 923"/>
        <s v="Customer 924"/>
        <s v="Customer 925"/>
        <s v="Customer 926"/>
        <s v="Customer 927"/>
        <s v="Customer 928"/>
        <s v="Customer 929"/>
        <s v="Customer 930"/>
        <s v="Customer 931"/>
        <s v="Customer 932"/>
        <s v="Customer 933"/>
        <s v="Customer 934"/>
        <s v="Customer 935"/>
        <s v="Customer 936"/>
        <s v="Customer 937"/>
        <s v="Customer 938"/>
        <s v="Customer 939"/>
        <s v="Customer 940"/>
        <s v="Customer 941"/>
        <s v="Customer 942"/>
        <s v="Customer 943"/>
        <s v="Customer 944"/>
        <s v="Customer 945"/>
        <s v="Customer 946"/>
        <s v="Customer 947"/>
        <s v="Customer 948"/>
        <s v="Customer 949"/>
        <s v="Customer 950"/>
        <s v="Customer 951"/>
        <s v="Customer 952"/>
        <s v="Customer 953"/>
        <s v="Customer 954"/>
        <s v="Customer 955"/>
        <s v="Customer 956"/>
        <s v="Customer 957"/>
        <s v="Customer 958"/>
        <s v="Customer 959"/>
        <s v="Customer 960"/>
        <s v="Customer 961"/>
        <s v="Customer 962"/>
        <s v="Customer 963"/>
        <s v="Customer 964"/>
        <s v="Customer 965"/>
        <s v="Customer 966"/>
        <s v="Customer 967"/>
        <s v="Customer 968"/>
        <s v="Customer 969"/>
        <s v="Customer 970"/>
        <s v="Customer 971"/>
        <s v="Customer 972"/>
        <s v="Customer 973"/>
        <s v="Customer 974"/>
        <s v="Customer 975"/>
        <s v="Customer 976"/>
        <s v="Customer 977"/>
        <s v="Customer 978"/>
        <s v="Customer 979"/>
        <s v="Customer 980"/>
        <s v="Customer 981"/>
        <s v="Customer 982"/>
        <s v="Customer 983"/>
        <s v="Customer 984"/>
        <s v="Customer 985"/>
        <s v="Customer 986"/>
        <s v="Customer 987"/>
        <s v="Customer 988"/>
        <s v="Customer 989"/>
        <s v="Customer 990"/>
        <s v="Customer 991"/>
        <s v="Customer 992"/>
        <s v="Customer 993"/>
        <s v="Customer 994"/>
        <s v="Customer 995"/>
        <s v="Customer 996"/>
        <s v="Customer 997"/>
        <s v="Customer 998"/>
        <s v="Customer 999"/>
        <s v="Customer 1000"/>
      </sharedItems>
    </cacheField>
    <cacheField name="Country" numFmtId="0">
      <sharedItems count="10">
        <s v="China"/>
        <s v="Australia"/>
        <s v="France"/>
        <s v="US"/>
        <s v="India"/>
        <s v="Malaysia"/>
        <s v="Canada"/>
        <s v="UK"/>
        <s v="Germany"/>
        <s v="Indonesia"/>
      </sharedItems>
    </cacheField>
    <cacheField name="Sales stage" numFmtId="0">
      <sharedItems count="6">
        <s v="Identified"/>
        <s v="Validated"/>
        <s v="Proposal"/>
        <s v="Qualified"/>
        <s v="Won"/>
        <s v="Lost"/>
      </sharedItems>
    </cacheField>
    <cacheField name="Deal size" numFmtId="0">
      <sharedItems containsSemiMixedTypes="0" containsString="0" containsNumber="1" containsInteger="1" minValue="110" maxValue="5000"/>
    </cacheField>
    <cacheField name="Probability" numFmtId="164">
      <sharedItems containsSemiMixedTypes="0" containsString="0" containsNumber="1" minValue="0.5" maxValue="0.85"/>
    </cacheField>
    <cacheField name="Weighted Forecast" numFmtId="0">
      <sharedItems containsSemiMixedTypes="0" containsString="0" containsNumber="1" minValue="60" maxValue="4173.5"/>
    </cacheField>
    <cacheField name="Sales Channel" numFmtId="0">
      <sharedItems count="4">
        <s v="Telesales"/>
        <s v="Partners"/>
        <s v="F2F"/>
        <s v="Website"/>
      </sharedItems>
    </cacheField>
    <cacheField name="Close Date/Expected Close Date" numFmtId="165">
      <sharedItems containsSemiMixedTypes="0" containsNonDate="0" containsDate="1" containsString="0" minDate="2015-01-27T00:00:00" maxDate="2015-09-25T00:00:00" count="130">
        <d v="2015-04-07T00:00:00"/>
        <d v="2015-04-02T00:00:00"/>
        <d v="2015-06-06T00:00:00"/>
        <d v="2015-05-04T00:00:00"/>
        <d v="2015-04-17T00:00:00"/>
        <d v="2015-04-06T00:00:00"/>
        <d v="2015-06-17T00:00:00"/>
        <d v="2015-06-26T00:00:00"/>
        <d v="2015-04-21T00:00:00"/>
        <d v="2015-03-27T00:00:00"/>
        <d v="2015-06-21T00:00:00"/>
        <d v="2015-06-22T00:00:00"/>
        <d v="2015-04-09T00:00:00"/>
        <d v="2015-05-10T00:00:00"/>
        <d v="2015-05-21T00:00:00"/>
        <d v="2015-05-15T00:00:00"/>
        <d v="2015-04-25T00:00:00"/>
        <d v="2015-05-12T00:00:00"/>
        <d v="2015-05-13T00:00:00"/>
        <d v="2015-05-14T00:00:00"/>
        <d v="2015-02-04T00:00:00"/>
        <d v="2015-04-04T00:00:00"/>
        <d v="2015-06-04T00:00:00"/>
        <d v="2015-06-29T00:00:00"/>
        <d v="2015-05-31T00:00:00"/>
        <d v="2015-05-05T00:00:00"/>
        <d v="2015-05-19T00:00:00"/>
        <d v="2015-06-07T00:00:00"/>
        <d v="2015-06-08T00:00:00"/>
        <d v="2015-06-02T00:00:00"/>
        <d v="2015-06-28T00:00:00"/>
        <d v="2015-04-05T00:00:00"/>
        <d v="2015-04-11T00:00:00"/>
        <d v="2015-04-22T00:00:00"/>
        <d v="2015-04-03T00:00:00"/>
        <d v="2015-06-24T00:00:00"/>
        <d v="2015-04-08T00:00:00"/>
        <d v="2015-05-17T00:00:00"/>
        <d v="2015-05-18T00:00:00"/>
        <d v="2015-05-20T00:00:00"/>
        <d v="2015-06-15T00:00:00"/>
        <d v="2015-05-27T00:00:00"/>
        <d v="2015-05-08T00:00:00"/>
        <d v="2015-06-11T00:00:00"/>
        <d v="2015-04-12T00:00:00"/>
        <d v="2015-04-13T00:00:00"/>
        <d v="2015-06-05T00:00:00"/>
        <d v="2015-03-03T00:00:00"/>
        <d v="2015-04-16T00:00:00"/>
        <d v="2015-05-29T00:00:00"/>
        <d v="2015-06-09T00:00:00"/>
        <d v="2015-05-11T00:00:00"/>
        <d v="2015-06-20T00:00:00"/>
        <d v="2015-04-19T00:00:00"/>
        <d v="2015-06-23T00:00:00"/>
        <d v="2015-06-10T00:00:00"/>
        <d v="2015-05-22T00:00:00"/>
        <d v="2015-06-16T00:00:00"/>
        <d v="2015-05-30T00:00:00"/>
        <d v="2015-01-29T00:00:00"/>
        <d v="2015-05-09T00:00:00"/>
        <d v="2015-05-02T00:00:00"/>
        <d v="2015-05-23T00:00:00"/>
        <d v="2015-05-24T00:00:00"/>
        <d v="2015-04-24T00:00:00"/>
        <d v="2015-06-12T00:00:00"/>
        <d v="2015-04-18T00:00:00"/>
        <d v="2015-04-14T00:00:00"/>
        <d v="2015-04-15T00:00:00"/>
        <d v="2015-04-29T00:00:00"/>
        <d v="2015-05-03T00:00:00"/>
        <d v="2015-06-25T00:00:00"/>
        <d v="2015-04-28T00:00:00"/>
        <d v="2015-05-26T00:00:00"/>
        <d v="2015-03-07T00:00:00"/>
        <d v="2015-06-03T00:00:00"/>
        <d v="2015-01-27T00:00:00"/>
        <d v="2015-04-27T00:00:00"/>
        <d v="2015-06-19T00:00:00"/>
        <d v="2015-03-11T00:00:00"/>
        <d v="2015-04-23T00:00:00"/>
        <d v="2015-05-07T00:00:00"/>
        <d v="2015-02-01T00:00:00"/>
        <d v="2015-04-20T00:00:00"/>
        <d v="2015-04-10T00:00:00"/>
        <d v="2015-02-13T00:00:00"/>
        <d v="2015-02-24T00:00:00"/>
        <d v="2015-02-27T00:00:00"/>
        <d v="2015-05-06T00:00:00"/>
        <d v="2015-03-28T00:00:00"/>
        <d v="2015-03-14T00:00:00"/>
        <d v="2015-03-01T00:00:00"/>
        <d v="2015-03-31T00:00:00"/>
        <d v="2015-04-30T00:00:00"/>
        <d v="2015-05-28T00:00:00"/>
        <d v="2015-06-01T00:00:00"/>
        <d v="2015-03-22T00:00:00"/>
        <d v="2015-02-16T00:00:00"/>
        <d v="2015-04-26T00:00:00"/>
        <d v="2015-06-18T00:00:00"/>
        <d v="2015-05-16T00:00:00"/>
        <d v="2015-02-05T00:00:00"/>
        <d v="2015-05-25T00:00:00"/>
        <d v="2015-03-12T00:00:00"/>
        <d v="2015-02-19T00:00:00"/>
        <d v="2015-06-13T00:00:00"/>
        <d v="2015-05-01T00:00:00"/>
        <d v="2015-06-27T00:00:00"/>
        <d v="2015-06-14T00:00:00"/>
        <d v="2015-02-20T00:00:00"/>
        <d v="2015-03-10T00:00:00"/>
        <d v="2015-02-25T00:00:00"/>
        <d v="2015-03-21T00:00:00"/>
        <d v="2015-02-28T00:00:00"/>
        <d v="2015-03-18T00:00:00"/>
        <d v="2015-03-20T00:00:00"/>
        <d v="2015-02-22T00:00:00"/>
        <d v="2015-02-26T00:00:00"/>
        <d v="2015-03-25T00:00:00"/>
        <d v="2015-03-16T00:00:00"/>
        <d v="2015-03-09T00:00:00"/>
        <d v="2015-03-17T00:00:00"/>
        <d v="2015-07-06T00:00:00"/>
        <d v="2015-08-14T00:00:00"/>
        <d v="2015-03-26T00:00:00"/>
        <d v="2015-08-12T00:00:00"/>
        <d v="2015-09-03T00:00:00"/>
        <d v="2015-09-24T00:00:00"/>
        <d v="2015-07-22T00:00:00"/>
        <d v="2015-07-21T00:00:00"/>
      </sharedItems>
      <fieldGroup par="12" base="9">
        <rangePr groupBy="days" startDate="2015-01-27T00:00:00" endDate="2015-09-25T00:00:00"/>
        <groupItems count="368">
          <s v="&lt;27-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5-09-2015"/>
        </groupItems>
      </fieldGroup>
    </cacheField>
    <cacheField name="Next Steps" numFmtId="165">
      <sharedItems containsBlank="1"/>
    </cacheField>
    <cacheField name="Column1" numFmtId="0">
      <sharedItems containsNonDate="0" containsString="0" containsBlank="1"/>
    </cacheField>
    <cacheField name="Months" numFmtId="0" databaseField="0">
      <fieldGroup base="9">
        <rangePr groupBy="months" startDate="2015-01-27T00:00:00" endDate="2015-09-25T00:00:00"/>
        <groupItems count="14">
          <s v="&lt;27-01-2015"/>
          <s v="Jan"/>
          <s v="Feb"/>
          <s v="Mar"/>
          <s v="Apr"/>
          <s v="May"/>
          <s v="Jun"/>
          <s v="Jul"/>
          <s v="Aug"/>
          <s v="Sep"/>
          <s v="Oct"/>
          <s v="Nov"/>
          <s v="Dec"/>
          <s v="&gt;25-09-2015"/>
        </groupItems>
      </fieldGroup>
    </cacheField>
  </cacheFields>
  <extLst>
    <ext xmlns:x14="http://schemas.microsoft.com/office/spreadsheetml/2009/9/main" uri="{725AE2AE-9491-48be-B2B4-4EB974FC3084}">
      <x14:pivotCacheDefinition pivotCacheId="165639256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thor" refreshedDate="44667.608445949074" backgroundQuery="1" createdVersion="7" refreshedVersion="7" minRefreshableVersion="3" recordCount="0" supportSubquery="1" supportAdvancedDrill="1" xr:uid="{ADA4711C-D52F-4A1E-B025-98786834BE78}">
  <cacheSource type="external" connectionId="1"/>
  <cacheFields count="7">
    <cacheField name="[SalesData].[Customer].[Customer]" caption="Customer" numFmtId="0" hierarchy="2" level="1">
      <sharedItems count="10">
        <s v="Customer 111"/>
        <s v="Customer 2"/>
        <s v="Customer 24"/>
        <s v="Customer 30"/>
        <s v="Customer 319"/>
        <s v="Customer 711"/>
        <s v="Customer 727"/>
        <s v="Customer 785"/>
        <s v="Customer 895"/>
        <s v="Customer 96"/>
      </sharedItems>
      <extLst>
        <ext xmlns:x15="http://schemas.microsoft.com/office/spreadsheetml/2010/11/main" uri="{4F2E5C28-24EA-4eb8-9CBF-B6C8F9C3D259}">
          <x15:cachedUniqueNames>
            <x15:cachedUniqueName index="0" name="[SalesData].[Customer].&amp;[Customer 111]"/>
            <x15:cachedUniqueName index="1" name="[SalesData].[Customer].&amp;[Customer 2]"/>
            <x15:cachedUniqueName index="2" name="[SalesData].[Customer].&amp;[Customer 24]"/>
            <x15:cachedUniqueName index="3" name="[SalesData].[Customer].&amp;[Customer 30]"/>
            <x15:cachedUniqueName index="4" name="[SalesData].[Customer].&amp;[Customer 319]"/>
            <x15:cachedUniqueName index="5" name="[SalesData].[Customer].&amp;[Customer 711]"/>
            <x15:cachedUniqueName index="6" name="[SalesData].[Customer].&amp;[Customer 727]"/>
            <x15:cachedUniqueName index="7" name="[SalesData].[Customer].&amp;[Customer 785]"/>
            <x15:cachedUniqueName index="8" name="[SalesData].[Customer].&amp;[Customer 895]"/>
            <x15:cachedUniqueName index="9" name="[SalesData].[Customer].&amp;[Customer 96]"/>
          </x15:cachedUniqueNames>
        </ext>
      </extLst>
    </cacheField>
    <cacheField name="[SalesData].[Sales stage].[Sales stage]" caption="Sales stage" numFmtId="0" hierarchy="4" level="1">
      <sharedItems containsSemiMixedTypes="0" containsNonDate="0" containsString="0"/>
    </cacheField>
    <cacheField name="[Measures].[Max of Close Date/Expected Close Date]" caption="Max of Close Date/Expected Close Date" numFmtId="0" hierarchy="13" level="32767"/>
    <cacheField name="[Measures].[countrytext]" caption="countrytext" numFmtId="0" hierarchy="15" level="32767"/>
    <cacheField name="[Measures].[Sum of Deal size]" caption="Sum of Deal size" numFmtId="0" hierarchy="14" level="32767"/>
    <cacheField name="[Measures].[salestagetext]" caption="salestagetext" numFmtId="0" hierarchy="16" level="32767"/>
    <cacheField name="[SalesData].[Country].[Country]" caption="Country" numFmtId="0" hierarchy="3" level="1">
      <sharedItems containsSemiMixedTypes="0" containsNonDate="0" containsString="0"/>
    </cacheField>
  </cacheFields>
  <cacheHierarchies count="19">
    <cacheHierarchy uniqueName="[SalesData].[Reporting Date]" caption="Reporting Date" attribute="1" time="1" defaultMemberUniqueName="[SalesData].[Reporting Date].[All]" allUniqueName="[SalesData].[Reporting Date].[All]" dimensionUniqueName="[SalesData]" displayFolder="" count="2" memberValueDatatype="7" unbalanced="0"/>
    <cacheHierarchy uniqueName="[SalesData].[Deal Owner]" caption="Deal Owner" attribute="1" defaultMemberUniqueName="[SalesData].[Deal Owner].[All]" allUniqueName="[SalesData].[Deal Owner].[All]" dimensionUniqueName="[SalesData]" displayFolder="" count="2" memberValueDatatype="130" unbalanced="0"/>
    <cacheHierarchy uniqueName="[SalesData].[Customer]" caption="Customer" attribute="1" defaultMemberUniqueName="[SalesData].[Customer].[All]" allUniqueName="[SalesData].[Customer].[All]" dimensionUniqueName="[SalesData]" displayFolder="" count="2" memberValueDatatype="130" unbalanced="0">
      <fieldsUsage count="2">
        <fieldUsage x="-1"/>
        <fieldUsage x="0"/>
      </fieldsUsage>
    </cacheHierarchy>
    <cacheHierarchy uniqueName="[SalesData].[Country]" caption="Country" attribute="1" defaultMemberUniqueName="[SalesData].[Country].[All]" allUniqueName="[SalesData].[Country].[All]" dimensionUniqueName="[SalesData]" displayFolder="" count="2" memberValueDatatype="130" unbalanced="0">
      <fieldsUsage count="2">
        <fieldUsage x="-1"/>
        <fieldUsage x="6"/>
      </fieldsUsage>
    </cacheHierarchy>
    <cacheHierarchy uniqueName="[SalesData].[Sales stage]" caption="Sales stage" attribute="1" defaultMemberUniqueName="[SalesData].[Sales stage].[All]" allUniqueName="[SalesData].[Sales stage].[All]" dimensionUniqueName="[SalesData]" displayFolder="" count="2" memberValueDatatype="130" unbalanced="0">
      <fieldsUsage count="2">
        <fieldUsage x="-1"/>
        <fieldUsage x="1"/>
      </fieldsUsage>
    </cacheHierarchy>
    <cacheHierarchy uniqueName="[SalesData].[Deal size]" caption="Deal size" attribute="1" defaultMemberUniqueName="[SalesData].[Deal size].[All]" allUniqueName="[SalesData].[Deal size].[All]" dimensionUniqueName="[SalesData]" displayFolder="" count="2" memberValueDatatype="20" unbalanced="0"/>
    <cacheHierarchy uniqueName="[SalesData].[Probability]" caption="Probability" attribute="1" defaultMemberUniqueName="[SalesData].[Probability].[All]" allUniqueName="[SalesData].[Probability].[All]" dimensionUniqueName="[SalesData]" displayFolder="" count="2" memberValueDatatype="5" unbalanced="0"/>
    <cacheHierarchy uniqueName="[SalesData].[Weighted Forecast]" caption="Weighted Forecast" attribute="1" defaultMemberUniqueName="[SalesData].[Weighted Forecast].[All]" allUniqueName="[SalesData].[Weighted Forecast].[All]" dimensionUniqueName="[SalesData]" displayFolder="" count="2" memberValueDatatype="5" unbalanced="0"/>
    <cacheHierarchy uniqueName="[SalesData].[Sales Channel]" caption="Sales Channel" attribute="1" defaultMemberUniqueName="[SalesData].[Sales Channel].[All]" allUniqueName="[SalesData].[Sales Channel].[All]" dimensionUniqueName="[SalesData]" displayFolder="" count="2" memberValueDatatype="130" unbalanced="0"/>
    <cacheHierarchy uniqueName="[SalesData].[Close Date/Expected Close Date]" caption="Close Date/Expected Close Date" attribute="1" time="1" defaultMemberUniqueName="[SalesData].[Close Date/Expected Close Date].[All]" allUniqueName="[SalesData].[Close Date/Expected Close Date].[All]" dimensionUniqueName="[SalesData]" displayFolder="" count="2" memberValueDatatype="7" unbalanced="0"/>
    <cacheHierarchy uniqueName="[SalesData].[Next Steps]" caption="Next Steps" attribute="1" defaultMemberUniqueName="[SalesData].[Next Steps].[All]" allUniqueName="[SalesData].[Next Steps].[All]" dimensionUniqueName="[SalesData]" displayFolder="" count="2" memberValueDatatype="130" unbalanced="0"/>
    <cacheHierarchy uniqueName="[SalesData].[Column1]" caption="Column1" attribute="1" defaultMemberUniqueName="[SalesData].[Column1].[All]" allUniqueName="[SalesData].[Column1].[All]" dimensionUniqueName="[SalesData]" displayFolder="" count="2" memberValueDatatype="130" unbalanced="0"/>
    <cacheHierarchy uniqueName="[Measures].[Count of Close Date/Expected Close Date]" caption="Count of Close Date/Expected Close Date" measure="1" displayFolder="" measureGroup="SalesData" count="0">
      <extLst>
        <ext xmlns:x15="http://schemas.microsoft.com/office/spreadsheetml/2010/11/main" uri="{B97F6D7D-B522-45F9-BDA1-12C45D357490}">
          <x15:cacheHierarchy aggregatedColumn="9"/>
        </ext>
      </extLst>
    </cacheHierarchy>
    <cacheHierarchy uniqueName="[Measures].[Max of Close Date/Expected Close Date]" caption="Max of Close Date/Expected Close Date" measure="1" displayFolder="" measureGroup="SalesData" count="0" oneField="1">
      <fieldsUsage count="1">
        <fieldUsage x="2"/>
      </fieldsUsage>
      <extLst>
        <ext xmlns:x15="http://schemas.microsoft.com/office/spreadsheetml/2010/11/main" uri="{B97F6D7D-B522-45F9-BDA1-12C45D357490}">
          <x15:cacheHierarchy aggregatedColumn="9"/>
        </ext>
      </extLst>
    </cacheHierarchy>
    <cacheHierarchy uniqueName="[Measures].[Sum of Deal size]" caption="Sum of Deal size" measure="1" displayFolder="" measureGroup="SalesData" count="0" oneField="1">
      <fieldsUsage count="1">
        <fieldUsage x="4"/>
      </fieldsUsage>
      <extLst>
        <ext xmlns:x15="http://schemas.microsoft.com/office/spreadsheetml/2010/11/main" uri="{B97F6D7D-B522-45F9-BDA1-12C45D357490}">
          <x15:cacheHierarchy aggregatedColumn="5"/>
        </ext>
      </extLst>
    </cacheHierarchy>
    <cacheHierarchy uniqueName="[Measures].[countrytext]" caption="countrytext" measure="1" displayFolder="" measureGroup="SalesData" count="0" oneField="1">
      <fieldsUsage count="1">
        <fieldUsage x="3"/>
      </fieldsUsage>
    </cacheHierarchy>
    <cacheHierarchy uniqueName="[Measures].[salestagetext]" caption="salestagetext" measure="1" displayFolder="" measureGroup="SalesData" count="0" oneField="1">
      <fieldsUsage count="1">
        <fieldUsage x="5"/>
      </fieldsUsage>
    </cacheHierarchy>
    <cacheHierarchy uniqueName="[Measures].[__XL_Count SalesData]" caption="__XL_Count SalesData" measure="1" displayFolder="" measureGroup="SalesData" count="0" hidden="1"/>
    <cacheHierarchy uniqueName="[Measures].[__No measures defined]" caption="__No measures defined" measure="1" displayFolder="" count="0" hidden="1"/>
  </cacheHierarchies>
  <kpis count="0"/>
  <dimensions count="2">
    <dimension measure="1" name="Measures" uniqueName="[Measures]" caption="Measures"/>
    <dimension name="SalesData" uniqueName="[SalesData]" caption="SalesData"/>
  </dimensions>
  <measureGroups count="1">
    <measureGroup name="SalesData" caption="Sales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d v="2015-01-01T00:00:00"/>
    <x v="0"/>
    <x v="0"/>
    <x v="0"/>
    <x v="0"/>
    <n v="2910"/>
    <n v="0.65"/>
    <n v="1891.5"/>
    <x v="0"/>
    <x v="0"/>
    <s v="No Response"/>
    <m/>
  </r>
  <r>
    <d v="2015-01-01T00:00:00"/>
    <x v="1"/>
    <x v="1"/>
    <x v="1"/>
    <x v="1"/>
    <n v="1680"/>
    <n v="0.5"/>
    <n v="840"/>
    <x v="0"/>
    <x v="1"/>
    <s v="Follow up on call"/>
    <m/>
  </r>
  <r>
    <d v="2015-01-01T00:00:00"/>
    <x v="0"/>
    <x v="2"/>
    <x v="2"/>
    <x v="1"/>
    <n v="1840"/>
    <n v="0.6"/>
    <n v="1104"/>
    <x v="1"/>
    <x v="2"/>
    <s v="Follow up on call"/>
    <m/>
  </r>
  <r>
    <d v="2015-01-01T00:00:00"/>
    <x v="2"/>
    <x v="3"/>
    <x v="3"/>
    <x v="2"/>
    <n v="1380"/>
    <n v="0.75"/>
    <n v="1035"/>
    <x v="0"/>
    <x v="3"/>
    <s v="Follow up on call"/>
    <m/>
  </r>
  <r>
    <d v="2015-01-01T00:00:00"/>
    <x v="3"/>
    <x v="4"/>
    <x v="3"/>
    <x v="2"/>
    <n v="4350"/>
    <n v="0.6"/>
    <n v="2610"/>
    <x v="0"/>
    <x v="4"/>
    <s v="Send Email"/>
    <m/>
  </r>
  <r>
    <d v="2015-01-01T00:00:00"/>
    <x v="4"/>
    <x v="5"/>
    <x v="4"/>
    <x v="3"/>
    <n v="2740"/>
    <n v="0.65"/>
    <n v="1781"/>
    <x v="0"/>
    <x v="5"/>
    <s v="Follow up on call"/>
    <m/>
  </r>
  <r>
    <d v="2015-01-01T00:00:00"/>
    <x v="0"/>
    <x v="6"/>
    <x v="3"/>
    <x v="1"/>
    <n v="3040"/>
    <n v="0.6"/>
    <n v="1824"/>
    <x v="0"/>
    <x v="6"/>
    <s v="Schedule a Meeting"/>
    <m/>
  </r>
  <r>
    <d v="2015-01-01T00:00:00"/>
    <x v="5"/>
    <x v="7"/>
    <x v="5"/>
    <x v="0"/>
    <n v="1510"/>
    <n v="0.7"/>
    <n v="1057"/>
    <x v="0"/>
    <x v="7"/>
    <s v="Schedule a Meeting"/>
    <m/>
  </r>
  <r>
    <d v="2015-01-01T00:00:00"/>
    <x v="6"/>
    <x v="8"/>
    <x v="6"/>
    <x v="0"/>
    <n v="1960"/>
    <n v="0.6"/>
    <n v="1176"/>
    <x v="1"/>
    <x v="8"/>
    <s v="Follow up on call"/>
    <m/>
  </r>
  <r>
    <d v="2015-01-01T00:00:00"/>
    <x v="7"/>
    <x v="9"/>
    <x v="2"/>
    <x v="4"/>
    <n v="3990"/>
    <n v="0.75"/>
    <n v="2992.5"/>
    <x v="2"/>
    <x v="9"/>
    <m/>
    <m/>
  </r>
  <r>
    <d v="2015-01-01T00:00:00"/>
    <x v="8"/>
    <x v="10"/>
    <x v="2"/>
    <x v="0"/>
    <n v="300"/>
    <n v="0.7"/>
    <n v="210"/>
    <x v="1"/>
    <x v="10"/>
    <s v="Follow up on call"/>
    <m/>
  </r>
  <r>
    <d v="2015-01-02T00:00:00"/>
    <x v="0"/>
    <x v="11"/>
    <x v="5"/>
    <x v="2"/>
    <n v="3030"/>
    <n v="0.85"/>
    <n v="2575.5"/>
    <x v="0"/>
    <x v="11"/>
    <s v="Send Email"/>
    <m/>
  </r>
  <r>
    <d v="2015-01-02T00:00:00"/>
    <x v="6"/>
    <x v="12"/>
    <x v="7"/>
    <x v="2"/>
    <n v="380"/>
    <n v="0.8"/>
    <n v="304"/>
    <x v="3"/>
    <x v="12"/>
    <s v="Follow up on call"/>
    <m/>
  </r>
  <r>
    <d v="2015-01-02T00:00:00"/>
    <x v="9"/>
    <x v="13"/>
    <x v="8"/>
    <x v="1"/>
    <n v="4430"/>
    <n v="0.6"/>
    <n v="2658"/>
    <x v="0"/>
    <x v="13"/>
    <s v="No Response"/>
    <m/>
  </r>
  <r>
    <d v="2015-01-02T00:00:00"/>
    <x v="8"/>
    <x v="14"/>
    <x v="0"/>
    <x v="1"/>
    <n v="3390"/>
    <n v="0.75"/>
    <n v="2542.5"/>
    <x v="2"/>
    <x v="8"/>
    <s v="Schedule a Meeting"/>
    <m/>
  </r>
  <r>
    <d v="2015-01-02T00:00:00"/>
    <x v="10"/>
    <x v="15"/>
    <x v="9"/>
    <x v="1"/>
    <n v="4680"/>
    <n v="0.8"/>
    <n v="3744"/>
    <x v="2"/>
    <x v="7"/>
    <s v="Follow up on call"/>
    <m/>
  </r>
  <r>
    <d v="2015-01-02T00:00:00"/>
    <x v="11"/>
    <x v="16"/>
    <x v="6"/>
    <x v="0"/>
    <n v="2510"/>
    <n v="0.8"/>
    <n v="2008"/>
    <x v="2"/>
    <x v="13"/>
    <s v="Schedule a Meeting"/>
    <m/>
  </r>
  <r>
    <d v="2015-01-02T00:00:00"/>
    <x v="8"/>
    <x v="17"/>
    <x v="8"/>
    <x v="0"/>
    <n v="4900"/>
    <n v="0.85"/>
    <n v="4165"/>
    <x v="2"/>
    <x v="14"/>
    <s v="Schedule a Meeting"/>
    <m/>
  </r>
  <r>
    <d v="2015-01-02T00:00:00"/>
    <x v="12"/>
    <x v="18"/>
    <x v="1"/>
    <x v="0"/>
    <n v="4270"/>
    <n v="0.85"/>
    <n v="3629.5"/>
    <x v="2"/>
    <x v="15"/>
    <s v="Follow up on call"/>
    <m/>
  </r>
  <r>
    <d v="2015-01-02T00:00:00"/>
    <x v="8"/>
    <x v="19"/>
    <x v="1"/>
    <x v="0"/>
    <n v="2920"/>
    <n v="0.7"/>
    <n v="2043.9999999999998"/>
    <x v="2"/>
    <x v="16"/>
    <s v="Send Email"/>
    <m/>
  </r>
  <r>
    <d v="2015-01-02T00:00:00"/>
    <x v="13"/>
    <x v="20"/>
    <x v="1"/>
    <x v="1"/>
    <n v="1570"/>
    <n v="0.8"/>
    <n v="1256"/>
    <x v="2"/>
    <x v="17"/>
    <s v="Schedule a Meeting"/>
    <m/>
  </r>
  <r>
    <d v="2015-01-02T00:00:00"/>
    <x v="14"/>
    <x v="21"/>
    <x v="4"/>
    <x v="0"/>
    <n v="980"/>
    <n v="0.65"/>
    <n v="637"/>
    <x v="2"/>
    <x v="18"/>
    <s v="No Response"/>
    <m/>
  </r>
  <r>
    <d v="2015-01-02T00:00:00"/>
    <x v="2"/>
    <x v="22"/>
    <x v="0"/>
    <x v="5"/>
    <n v="2230"/>
    <n v="0.7"/>
    <n v="1561"/>
    <x v="2"/>
    <x v="19"/>
    <m/>
    <m/>
  </r>
  <r>
    <d v="2015-01-03T00:00:00"/>
    <x v="15"/>
    <x v="23"/>
    <x v="5"/>
    <x v="1"/>
    <n v="1390"/>
    <n v="0.7"/>
    <n v="972.99999999999989"/>
    <x v="1"/>
    <x v="1"/>
    <s v="Schedule a Meeting"/>
    <m/>
  </r>
  <r>
    <d v="2015-01-03T00:00:00"/>
    <x v="0"/>
    <x v="24"/>
    <x v="7"/>
    <x v="4"/>
    <n v="3960"/>
    <n v="0.5"/>
    <n v="1980"/>
    <x v="0"/>
    <x v="20"/>
    <m/>
    <m/>
  </r>
  <r>
    <d v="2015-01-03T00:00:00"/>
    <x v="1"/>
    <x v="25"/>
    <x v="5"/>
    <x v="0"/>
    <n v="4800"/>
    <n v="0.75"/>
    <n v="3600"/>
    <x v="2"/>
    <x v="8"/>
    <s v="No Response"/>
    <m/>
  </r>
  <r>
    <d v="2015-01-03T00:00:00"/>
    <x v="2"/>
    <x v="26"/>
    <x v="7"/>
    <x v="4"/>
    <n v="1990"/>
    <n v="0.7"/>
    <n v="1393"/>
    <x v="2"/>
    <x v="20"/>
    <m/>
    <m/>
  </r>
  <r>
    <d v="2015-01-03T00:00:00"/>
    <x v="7"/>
    <x v="27"/>
    <x v="0"/>
    <x v="1"/>
    <n v="210"/>
    <n v="0.55000000000000004"/>
    <n v="115.50000000000001"/>
    <x v="3"/>
    <x v="21"/>
    <s v="No Response"/>
    <m/>
  </r>
  <r>
    <d v="2015-01-03T00:00:00"/>
    <x v="4"/>
    <x v="28"/>
    <x v="4"/>
    <x v="0"/>
    <n v="1200"/>
    <n v="0.65"/>
    <n v="780"/>
    <x v="1"/>
    <x v="8"/>
    <s v="No Response"/>
    <m/>
  </r>
  <r>
    <d v="2015-01-03T00:00:00"/>
    <x v="3"/>
    <x v="29"/>
    <x v="9"/>
    <x v="2"/>
    <n v="2760"/>
    <n v="0.85"/>
    <n v="2346"/>
    <x v="2"/>
    <x v="1"/>
    <m/>
    <m/>
  </r>
  <r>
    <d v="2015-01-03T00:00:00"/>
    <x v="5"/>
    <x v="30"/>
    <x v="4"/>
    <x v="0"/>
    <n v="4210"/>
    <n v="0.55000000000000004"/>
    <n v="2315.5"/>
    <x v="2"/>
    <x v="22"/>
    <s v="Send Email"/>
    <m/>
  </r>
  <r>
    <d v="2015-01-03T00:00:00"/>
    <x v="16"/>
    <x v="31"/>
    <x v="3"/>
    <x v="0"/>
    <n v="2690"/>
    <n v="0.85"/>
    <n v="2286.5"/>
    <x v="2"/>
    <x v="23"/>
    <s v="Send Email"/>
    <m/>
  </r>
  <r>
    <d v="2015-01-03T00:00:00"/>
    <x v="12"/>
    <x v="32"/>
    <x v="7"/>
    <x v="3"/>
    <n v="290"/>
    <n v="0.7"/>
    <n v="203"/>
    <x v="3"/>
    <x v="24"/>
    <s v="Send Email"/>
    <m/>
  </r>
  <r>
    <d v="2015-01-03T00:00:00"/>
    <x v="4"/>
    <x v="33"/>
    <x v="2"/>
    <x v="1"/>
    <n v="4690"/>
    <n v="0.65"/>
    <n v="3048.5"/>
    <x v="2"/>
    <x v="25"/>
    <s v="Follow up on call"/>
    <m/>
  </r>
  <r>
    <d v="2015-01-03T00:00:00"/>
    <x v="17"/>
    <x v="34"/>
    <x v="6"/>
    <x v="0"/>
    <n v="980"/>
    <n v="0.55000000000000004"/>
    <n v="539"/>
    <x v="0"/>
    <x v="26"/>
    <s v="Follow up on call"/>
    <m/>
  </r>
  <r>
    <d v="2015-01-04T00:00:00"/>
    <x v="6"/>
    <x v="35"/>
    <x v="6"/>
    <x v="0"/>
    <n v="1670"/>
    <n v="0.65"/>
    <n v="1085.5"/>
    <x v="2"/>
    <x v="27"/>
    <m/>
    <m/>
  </r>
  <r>
    <d v="2015-01-04T00:00:00"/>
    <x v="0"/>
    <x v="36"/>
    <x v="5"/>
    <x v="0"/>
    <n v="1030"/>
    <n v="0.65"/>
    <n v="669.5"/>
    <x v="2"/>
    <x v="28"/>
    <s v="Follow up on call"/>
    <m/>
  </r>
  <r>
    <d v="2015-01-04T00:00:00"/>
    <x v="18"/>
    <x v="37"/>
    <x v="9"/>
    <x v="1"/>
    <n v="3180"/>
    <n v="0.6"/>
    <n v="1908"/>
    <x v="1"/>
    <x v="29"/>
    <s v="Schedule a Meeting"/>
    <m/>
  </r>
  <r>
    <d v="2015-01-04T00:00:00"/>
    <x v="19"/>
    <x v="38"/>
    <x v="1"/>
    <x v="2"/>
    <n v="2360"/>
    <n v="0.5"/>
    <n v="1180"/>
    <x v="1"/>
    <x v="30"/>
    <s v="Follow up on call"/>
    <m/>
  </r>
  <r>
    <d v="2015-01-04T00:00:00"/>
    <x v="10"/>
    <x v="39"/>
    <x v="8"/>
    <x v="2"/>
    <n v="550"/>
    <n v="0.85"/>
    <n v="467.5"/>
    <x v="0"/>
    <x v="31"/>
    <s v="Follow up on call"/>
    <m/>
  </r>
  <r>
    <d v="2015-01-04T00:00:00"/>
    <x v="3"/>
    <x v="40"/>
    <x v="4"/>
    <x v="1"/>
    <n v="2900"/>
    <n v="0.6"/>
    <n v="1740"/>
    <x v="2"/>
    <x v="32"/>
    <s v="Send Email"/>
    <m/>
  </r>
  <r>
    <d v="2015-01-04T00:00:00"/>
    <x v="7"/>
    <x v="41"/>
    <x v="9"/>
    <x v="3"/>
    <n v="3700"/>
    <n v="0.55000000000000004"/>
    <n v="2035.0000000000002"/>
    <x v="2"/>
    <x v="33"/>
    <s v="Schedule a Meeting"/>
    <m/>
  </r>
  <r>
    <d v="2015-01-04T00:00:00"/>
    <x v="14"/>
    <x v="42"/>
    <x v="3"/>
    <x v="1"/>
    <n v="1890"/>
    <n v="0.6"/>
    <n v="1134"/>
    <x v="2"/>
    <x v="34"/>
    <s v="Follow up on call"/>
    <m/>
  </r>
  <r>
    <d v="2015-01-04T00:00:00"/>
    <x v="18"/>
    <x v="43"/>
    <x v="1"/>
    <x v="0"/>
    <n v="880"/>
    <n v="0.7"/>
    <n v="616"/>
    <x v="0"/>
    <x v="35"/>
    <s v="Follow up on call"/>
    <m/>
  </r>
  <r>
    <d v="2015-01-04T00:00:00"/>
    <x v="13"/>
    <x v="44"/>
    <x v="0"/>
    <x v="0"/>
    <n v="3820"/>
    <n v="0.6"/>
    <n v="2292"/>
    <x v="2"/>
    <x v="5"/>
    <s v="Follow up on call"/>
    <m/>
  </r>
  <r>
    <d v="2015-01-04T00:00:00"/>
    <x v="19"/>
    <x v="45"/>
    <x v="4"/>
    <x v="0"/>
    <n v="780"/>
    <n v="0.65"/>
    <n v="507"/>
    <x v="0"/>
    <x v="36"/>
    <s v="No Response"/>
    <m/>
  </r>
  <r>
    <d v="2015-01-04T00:00:00"/>
    <x v="3"/>
    <x v="46"/>
    <x v="3"/>
    <x v="0"/>
    <n v="4400"/>
    <n v="0.75"/>
    <n v="3300"/>
    <x v="2"/>
    <x v="37"/>
    <s v="Follow up on call"/>
    <m/>
  </r>
  <r>
    <d v="2015-01-04T00:00:00"/>
    <x v="8"/>
    <x v="47"/>
    <x v="7"/>
    <x v="1"/>
    <n v="2040"/>
    <n v="0.85"/>
    <n v="1734"/>
    <x v="2"/>
    <x v="30"/>
    <s v="Schedule a Meeting"/>
    <m/>
  </r>
  <r>
    <d v="2015-01-05T00:00:00"/>
    <x v="19"/>
    <x v="48"/>
    <x v="1"/>
    <x v="2"/>
    <n v="2130"/>
    <n v="0.6"/>
    <n v="1278"/>
    <x v="2"/>
    <x v="32"/>
    <s v="Follow up on call"/>
    <m/>
  </r>
  <r>
    <d v="2015-01-05T00:00:00"/>
    <x v="9"/>
    <x v="49"/>
    <x v="5"/>
    <x v="0"/>
    <n v="4910"/>
    <n v="0.85"/>
    <n v="4173.5"/>
    <x v="2"/>
    <x v="38"/>
    <m/>
    <m/>
  </r>
  <r>
    <d v="2015-01-05T00:00:00"/>
    <x v="17"/>
    <x v="50"/>
    <x v="8"/>
    <x v="3"/>
    <n v="3720"/>
    <n v="0.6"/>
    <n v="2232"/>
    <x v="2"/>
    <x v="39"/>
    <m/>
    <m/>
  </r>
  <r>
    <d v="2015-01-05T00:00:00"/>
    <x v="8"/>
    <x v="51"/>
    <x v="8"/>
    <x v="1"/>
    <n v="2140"/>
    <n v="0.6"/>
    <n v="1284"/>
    <x v="2"/>
    <x v="40"/>
    <s v="Schedule a Meeting"/>
    <m/>
  </r>
  <r>
    <d v="2015-01-05T00:00:00"/>
    <x v="1"/>
    <x v="52"/>
    <x v="6"/>
    <x v="0"/>
    <n v="3420"/>
    <n v="0.7"/>
    <n v="2394"/>
    <x v="2"/>
    <x v="41"/>
    <s v="Schedule a Meeting"/>
    <m/>
  </r>
  <r>
    <d v="2015-01-05T00:00:00"/>
    <x v="13"/>
    <x v="53"/>
    <x v="8"/>
    <x v="0"/>
    <n v="620"/>
    <n v="0.5"/>
    <n v="310"/>
    <x v="0"/>
    <x v="42"/>
    <s v="Follow up on call"/>
    <m/>
  </r>
  <r>
    <d v="2015-01-05T00:00:00"/>
    <x v="3"/>
    <x v="54"/>
    <x v="2"/>
    <x v="3"/>
    <n v="3980"/>
    <n v="0.55000000000000004"/>
    <n v="2189"/>
    <x v="1"/>
    <x v="15"/>
    <s v="No Response"/>
    <m/>
  </r>
  <r>
    <d v="2015-01-05T00:00:00"/>
    <x v="4"/>
    <x v="55"/>
    <x v="6"/>
    <x v="2"/>
    <n v="1940"/>
    <n v="0.7"/>
    <n v="1358"/>
    <x v="2"/>
    <x v="6"/>
    <s v="Follow up on call"/>
    <m/>
  </r>
  <r>
    <d v="2015-01-06T00:00:00"/>
    <x v="2"/>
    <x v="56"/>
    <x v="9"/>
    <x v="3"/>
    <n v="3590"/>
    <n v="0.55000000000000004"/>
    <n v="1974.5000000000002"/>
    <x v="0"/>
    <x v="6"/>
    <s v="No Response"/>
    <m/>
  </r>
  <r>
    <d v="2015-01-06T00:00:00"/>
    <x v="2"/>
    <x v="57"/>
    <x v="0"/>
    <x v="2"/>
    <n v="4630"/>
    <n v="0.65"/>
    <n v="3009.5"/>
    <x v="2"/>
    <x v="43"/>
    <s v="Send Email"/>
    <m/>
  </r>
  <r>
    <d v="2015-01-06T00:00:00"/>
    <x v="6"/>
    <x v="58"/>
    <x v="2"/>
    <x v="0"/>
    <n v="450"/>
    <n v="0.75"/>
    <n v="337.5"/>
    <x v="1"/>
    <x v="44"/>
    <s v="No Response"/>
    <m/>
  </r>
  <r>
    <d v="2015-01-06T00:00:00"/>
    <x v="5"/>
    <x v="59"/>
    <x v="6"/>
    <x v="0"/>
    <n v="4470"/>
    <n v="0.75"/>
    <n v="3352.5"/>
    <x v="2"/>
    <x v="36"/>
    <s v="Send Email"/>
    <m/>
  </r>
  <r>
    <d v="2015-01-06T00:00:00"/>
    <x v="5"/>
    <x v="60"/>
    <x v="8"/>
    <x v="0"/>
    <n v="3620"/>
    <n v="0.8"/>
    <n v="2896"/>
    <x v="2"/>
    <x v="45"/>
    <s v="Follow up on call"/>
    <m/>
  </r>
  <r>
    <d v="2015-01-06T00:00:00"/>
    <x v="10"/>
    <x v="61"/>
    <x v="6"/>
    <x v="2"/>
    <n v="750"/>
    <n v="0.75"/>
    <n v="562.5"/>
    <x v="1"/>
    <x v="46"/>
    <s v="Follow up on call"/>
    <m/>
  </r>
  <r>
    <d v="2015-01-06T00:00:00"/>
    <x v="3"/>
    <x v="62"/>
    <x v="2"/>
    <x v="1"/>
    <n v="3530"/>
    <n v="0.85"/>
    <n v="3000.5"/>
    <x v="1"/>
    <x v="16"/>
    <m/>
    <m/>
  </r>
  <r>
    <d v="2015-01-06T00:00:00"/>
    <x v="6"/>
    <x v="63"/>
    <x v="1"/>
    <x v="4"/>
    <n v="4380"/>
    <n v="0.65"/>
    <n v="2847"/>
    <x v="2"/>
    <x v="47"/>
    <m/>
    <m/>
  </r>
  <r>
    <d v="2015-01-06T00:00:00"/>
    <x v="5"/>
    <x v="64"/>
    <x v="9"/>
    <x v="0"/>
    <n v="3500"/>
    <n v="0.55000000000000004"/>
    <n v="1925.0000000000002"/>
    <x v="0"/>
    <x v="48"/>
    <s v="Follow up on call"/>
    <m/>
  </r>
  <r>
    <d v="2015-01-07T00:00:00"/>
    <x v="13"/>
    <x v="65"/>
    <x v="5"/>
    <x v="5"/>
    <n v="2620"/>
    <n v="0.7"/>
    <n v="1833.9999999999998"/>
    <x v="0"/>
    <x v="15"/>
    <m/>
    <m/>
  </r>
  <r>
    <d v="2015-01-07T00:00:00"/>
    <x v="10"/>
    <x v="66"/>
    <x v="2"/>
    <x v="1"/>
    <n v="3140"/>
    <n v="0.65"/>
    <n v="2041"/>
    <x v="2"/>
    <x v="49"/>
    <s v="Follow up on call"/>
    <m/>
  </r>
  <r>
    <d v="2015-01-07T00:00:00"/>
    <x v="18"/>
    <x v="67"/>
    <x v="7"/>
    <x v="1"/>
    <n v="130"/>
    <n v="0.75"/>
    <n v="97.5"/>
    <x v="3"/>
    <x v="50"/>
    <s v="Send Email"/>
    <m/>
  </r>
  <r>
    <d v="2015-01-07T00:00:00"/>
    <x v="5"/>
    <x v="68"/>
    <x v="8"/>
    <x v="2"/>
    <n v="4680"/>
    <n v="0.65"/>
    <n v="3042"/>
    <x v="1"/>
    <x v="34"/>
    <m/>
    <m/>
  </r>
  <r>
    <d v="2015-01-07T00:00:00"/>
    <x v="10"/>
    <x v="69"/>
    <x v="3"/>
    <x v="2"/>
    <n v="4660"/>
    <n v="0.65"/>
    <n v="3029"/>
    <x v="1"/>
    <x v="29"/>
    <s v="Follow up on call"/>
    <m/>
  </r>
  <r>
    <d v="2015-01-07T00:00:00"/>
    <x v="10"/>
    <x v="70"/>
    <x v="8"/>
    <x v="1"/>
    <n v="4220"/>
    <n v="0.7"/>
    <n v="2954"/>
    <x v="1"/>
    <x v="0"/>
    <s v="Schedule a Meeting"/>
    <m/>
  </r>
  <r>
    <d v="2015-01-07T00:00:00"/>
    <x v="10"/>
    <x v="71"/>
    <x v="5"/>
    <x v="0"/>
    <n v="4300"/>
    <n v="0.8"/>
    <n v="3440"/>
    <x v="0"/>
    <x v="51"/>
    <s v="No Response"/>
    <m/>
  </r>
  <r>
    <d v="2015-01-08T00:00:00"/>
    <x v="13"/>
    <x v="72"/>
    <x v="7"/>
    <x v="0"/>
    <n v="2950"/>
    <n v="0.7"/>
    <n v="2065"/>
    <x v="2"/>
    <x v="52"/>
    <s v="Follow up on call"/>
    <m/>
  </r>
  <r>
    <d v="2015-01-08T00:00:00"/>
    <x v="19"/>
    <x v="73"/>
    <x v="5"/>
    <x v="4"/>
    <n v="3880"/>
    <n v="0.85"/>
    <n v="3298"/>
    <x v="1"/>
    <x v="8"/>
    <m/>
    <m/>
  </r>
  <r>
    <d v="2015-01-08T00:00:00"/>
    <x v="1"/>
    <x v="74"/>
    <x v="8"/>
    <x v="0"/>
    <n v="1350"/>
    <n v="0.55000000000000004"/>
    <n v="742.50000000000011"/>
    <x v="2"/>
    <x v="24"/>
    <s v="Schedule a Meeting"/>
    <m/>
  </r>
  <r>
    <d v="2015-01-08T00:00:00"/>
    <x v="16"/>
    <x v="75"/>
    <x v="8"/>
    <x v="5"/>
    <n v="2260"/>
    <n v="0.85"/>
    <n v="1921"/>
    <x v="2"/>
    <x v="46"/>
    <m/>
    <m/>
  </r>
  <r>
    <d v="2015-01-08T00:00:00"/>
    <x v="1"/>
    <x v="76"/>
    <x v="4"/>
    <x v="3"/>
    <n v="3560"/>
    <n v="0.55000000000000004"/>
    <n v="1958.0000000000002"/>
    <x v="1"/>
    <x v="32"/>
    <s v="Schedule a Meeting"/>
    <m/>
  </r>
  <r>
    <d v="2015-01-08T00:00:00"/>
    <x v="15"/>
    <x v="77"/>
    <x v="3"/>
    <x v="3"/>
    <n v="1150"/>
    <n v="0.85"/>
    <n v="977.5"/>
    <x v="2"/>
    <x v="53"/>
    <s v="Schedule a Meeting"/>
    <m/>
  </r>
  <r>
    <d v="2015-01-08T00:00:00"/>
    <x v="5"/>
    <x v="78"/>
    <x v="2"/>
    <x v="3"/>
    <n v="3630"/>
    <n v="0.6"/>
    <n v="2178"/>
    <x v="2"/>
    <x v="4"/>
    <m/>
    <m/>
  </r>
  <r>
    <d v="2015-01-08T00:00:00"/>
    <x v="14"/>
    <x v="79"/>
    <x v="3"/>
    <x v="1"/>
    <n v="2490"/>
    <n v="0.8"/>
    <n v="1992"/>
    <x v="1"/>
    <x v="54"/>
    <s v="No Response"/>
    <m/>
  </r>
  <r>
    <d v="2015-01-08T00:00:00"/>
    <x v="19"/>
    <x v="80"/>
    <x v="8"/>
    <x v="0"/>
    <n v="2850"/>
    <n v="0.55000000000000004"/>
    <n v="1567.5000000000002"/>
    <x v="1"/>
    <x v="25"/>
    <m/>
    <m/>
  </r>
  <r>
    <d v="2015-01-08T00:00:00"/>
    <x v="9"/>
    <x v="81"/>
    <x v="0"/>
    <x v="1"/>
    <n v="4780"/>
    <n v="0.85"/>
    <n v="4063"/>
    <x v="1"/>
    <x v="14"/>
    <s v="Follow up on call"/>
    <m/>
  </r>
  <r>
    <d v="2015-01-09T00:00:00"/>
    <x v="10"/>
    <x v="82"/>
    <x v="0"/>
    <x v="3"/>
    <n v="4320"/>
    <n v="0.6"/>
    <n v="2592"/>
    <x v="1"/>
    <x v="42"/>
    <s v="No Response"/>
    <m/>
  </r>
  <r>
    <d v="2015-01-09T00:00:00"/>
    <x v="6"/>
    <x v="83"/>
    <x v="3"/>
    <x v="3"/>
    <n v="390"/>
    <n v="0.55000000000000004"/>
    <n v="214.50000000000003"/>
    <x v="3"/>
    <x v="37"/>
    <m/>
    <m/>
  </r>
  <r>
    <d v="2015-01-09T00:00:00"/>
    <x v="11"/>
    <x v="84"/>
    <x v="5"/>
    <x v="5"/>
    <n v="4770"/>
    <n v="0.55000000000000004"/>
    <n v="2623.5"/>
    <x v="2"/>
    <x v="3"/>
    <m/>
    <m/>
  </r>
  <r>
    <d v="2015-01-09T00:00:00"/>
    <x v="18"/>
    <x v="85"/>
    <x v="9"/>
    <x v="0"/>
    <n v="4470"/>
    <n v="0.7"/>
    <n v="3129"/>
    <x v="2"/>
    <x v="40"/>
    <s v="Schedule a Meeting"/>
    <m/>
  </r>
  <r>
    <d v="2015-01-09T00:00:00"/>
    <x v="5"/>
    <x v="86"/>
    <x v="4"/>
    <x v="0"/>
    <n v="620"/>
    <n v="0.55000000000000004"/>
    <n v="341"/>
    <x v="2"/>
    <x v="55"/>
    <s v="Schedule a Meeting"/>
    <m/>
  </r>
  <r>
    <d v="2015-01-09T00:00:00"/>
    <x v="19"/>
    <x v="87"/>
    <x v="0"/>
    <x v="1"/>
    <n v="2320"/>
    <n v="0.8"/>
    <n v="1856"/>
    <x v="0"/>
    <x v="56"/>
    <s v="Send Email"/>
    <m/>
  </r>
  <r>
    <d v="2015-01-09T00:00:00"/>
    <x v="1"/>
    <x v="88"/>
    <x v="5"/>
    <x v="1"/>
    <n v="3180"/>
    <n v="0.55000000000000004"/>
    <n v="1749.0000000000002"/>
    <x v="2"/>
    <x v="57"/>
    <s v="Schedule a Meeting"/>
    <m/>
  </r>
  <r>
    <d v="2015-01-09T00:00:00"/>
    <x v="13"/>
    <x v="89"/>
    <x v="7"/>
    <x v="0"/>
    <n v="2190"/>
    <n v="0.65"/>
    <n v="1423.5"/>
    <x v="1"/>
    <x v="16"/>
    <s v="Send Email"/>
    <m/>
  </r>
  <r>
    <d v="2015-01-09T00:00:00"/>
    <x v="17"/>
    <x v="90"/>
    <x v="9"/>
    <x v="2"/>
    <n v="4010"/>
    <n v="0.65"/>
    <n v="2606.5"/>
    <x v="1"/>
    <x v="58"/>
    <s v="No Response"/>
    <m/>
  </r>
  <r>
    <d v="2015-01-09T00:00:00"/>
    <x v="7"/>
    <x v="91"/>
    <x v="1"/>
    <x v="2"/>
    <n v="4160"/>
    <n v="0.75"/>
    <n v="3120"/>
    <x v="1"/>
    <x v="43"/>
    <s v="Send Email"/>
    <m/>
  </r>
  <r>
    <d v="2015-01-09T00:00:00"/>
    <x v="12"/>
    <x v="92"/>
    <x v="1"/>
    <x v="1"/>
    <n v="580"/>
    <n v="0.8"/>
    <n v="464"/>
    <x v="0"/>
    <x v="17"/>
    <s v="Follow up on call"/>
    <m/>
  </r>
  <r>
    <d v="2015-01-09T00:00:00"/>
    <x v="8"/>
    <x v="93"/>
    <x v="4"/>
    <x v="4"/>
    <n v="3380"/>
    <n v="0.75"/>
    <n v="2535"/>
    <x v="1"/>
    <x v="47"/>
    <m/>
    <m/>
  </r>
  <r>
    <d v="2015-01-09T00:00:00"/>
    <x v="2"/>
    <x v="94"/>
    <x v="8"/>
    <x v="0"/>
    <n v="3010"/>
    <n v="0.75"/>
    <n v="2257.5"/>
    <x v="0"/>
    <x v="29"/>
    <s v="Send Email"/>
    <m/>
  </r>
  <r>
    <d v="2015-01-10T00:00:00"/>
    <x v="14"/>
    <x v="95"/>
    <x v="8"/>
    <x v="3"/>
    <n v="470"/>
    <n v="0.7"/>
    <n v="329"/>
    <x v="2"/>
    <x v="1"/>
    <s v="Schedule a Meeting"/>
    <m/>
  </r>
  <r>
    <d v="2015-01-10T00:00:00"/>
    <x v="2"/>
    <x v="96"/>
    <x v="4"/>
    <x v="4"/>
    <n v="4460"/>
    <n v="0.55000000000000004"/>
    <n v="2453"/>
    <x v="2"/>
    <x v="59"/>
    <m/>
    <m/>
  </r>
  <r>
    <d v="2015-01-10T00:00:00"/>
    <x v="14"/>
    <x v="97"/>
    <x v="7"/>
    <x v="3"/>
    <n v="3320"/>
    <n v="0.55000000000000004"/>
    <n v="1826.0000000000002"/>
    <x v="1"/>
    <x v="60"/>
    <s v="Schedule a Meeting"/>
    <m/>
  </r>
  <r>
    <d v="2015-01-10T00:00:00"/>
    <x v="0"/>
    <x v="98"/>
    <x v="7"/>
    <x v="2"/>
    <n v="2800"/>
    <n v="0.7"/>
    <n v="1959.9999999999998"/>
    <x v="1"/>
    <x v="6"/>
    <s v="Follow up on call"/>
    <m/>
  </r>
  <r>
    <d v="2015-01-10T00:00:00"/>
    <x v="7"/>
    <x v="99"/>
    <x v="9"/>
    <x v="2"/>
    <n v="1270"/>
    <n v="0.55000000000000004"/>
    <n v="698.5"/>
    <x v="1"/>
    <x v="19"/>
    <m/>
    <m/>
  </r>
  <r>
    <d v="2015-01-10T00:00:00"/>
    <x v="13"/>
    <x v="100"/>
    <x v="0"/>
    <x v="0"/>
    <n v="1390"/>
    <n v="0.75"/>
    <n v="1042.5"/>
    <x v="2"/>
    <x v="23"/>
    <m/>
    <m/>
  </r>
  <r>
    <d v="2015-01-10T00:00:00"/>
    <x v="15"/>
    <x v="101"/>
    <x v="6"/>
    <x v="0"/>
    <n v="2420"/>
    <n v="0.7"/>
    <n v="1694"/>
    <x v="0"/>
    <x v="61"/>
    <s v="Follow up on call"/>
    <m/>
  </r>
  <r>
    <d v="2015-01-10T00:00:00"/>
    <x v="1"/>
    <x v="102"/>
    <x v="1"/>
    <x v="1"/>
    <n v="4330"/>
    <n v="0.7"/>
    <n v="3031"/>
    <x v="2"/>
    <x v="32"/>
    <s v="Follow up on call"/>
    <m/>
  </r>
  <r>
    <d v="2015-01-10T00:00:00"/>
    <x v="16"/>
    <x v="103"/>
    <x v="8"/>
    <x v="2"/>
    <n v="740"/>
    <n v="0.65"/>
    <n v="481"/>
    <x v="2"/>
    <x v="62"/>
    <s v="No Response"/>
    <m/>
  </r>
  <r>
    <d v="2015-01-10T00:00:00"/>
    <x v="6"/>
    <x v="104"/>
    <x v="7"/>
    <x v="3"/>
    <n v="1040"/>
    <n v="0.75"/>
    <n v="780"/>
    <x v="2"/>
    <x v="6"/>
    <s v="Follow up on call"/>
    <m/>
  </r>
  <r>
    <d v="2015-01-10T00:00:00"/>
    <x v="11"/>
    <x v="105"/>
    <x v="8"/>
    <x v="2"/>
    <n v="1440"/>
    <n v="0.55000000000000004"/>
    <n v="792.00000000000011"/>
    <x v="2"/>
    <x v="0"/>
    <s v="Schedule a Meeting"/>
    <m/>
  </r>
  <r>
    <d v="2015-01-10T00:00:00"/>
    <x v="14"/>
    <x v="106"/>
    <x v="9"/>
    <x v="3"/>
    <n v="1950"/>
    <n v="0.85"/>
    <n v="1657.5"/>
    <x v="2"/>
    <x v="63"/>
    <m/>
    <m/>
  </r>
  <r>
    <d v="2015-01-10T00:00:00"/>
    <x v="6"/>
    <x v="107"/>
    <x v="4"/>
    <x v="0"/>
    <n v="4670"/>
    <n v="0.85"/>
    <n v="3969.5"/>
    <x v="0"/>
    <x v="16"/>
    <s v="Schedule a Meeting"/>
    <m/>
  </r>
  <r>
    <d v="2015-01-11T00:00:00"/>
    <x v="19"/>
    <x v="108"/>
    <x v="8"/>
    <x v="2"/>
    <n v="1020"/>
    <n v="0.85"/>
    <n v="867"/>
    <x v="1"/>
    <x v="64"/>
    <s v="Send Email"/>
    <m/>
  </r>
  <r>
    <d v="2015-01-11T00:00:00"/>
    <x v="2"/>
    <x v="109"/>
    <x v="9"/>
    <x v="0"/>
    <n v="490"/>
    <n v="0.6"/>
    <n v="294"/>
    <x v="2"/>
    <x v="65"/>
    <s v="Follow up on call"/>
    <m/>
  </r>
  <r>
    <d v="2015-01-11T00:00:00"/>
    <x v="17"/>
    <x v="110"/>
    <x v="6"/>
    <x v="0"/>
    <n v="4480"/>
    <n v="0.8"/>
    <n v="3584"/>
    <x v="2"/>
    <x v="1"/>
    <s v="No Response"/>
    <m/>
  </r>
  <r>
    <d v="2015-01-11T00:00:00"/>
    <x v="8"/>
    <x v="111"/>
    <x v="9"/>
    <x v="1"/>
    <n v="3220"/>
    <n v="0.6"/>
    <n v="1932"/>
    <x v="1"/>
    <x v="66"/>
    <s v="Follow up on call"/>
    <m/>
  </r>
  <r>
    <d v="2015-01-11T00:00:00"/>
    <x v="18"/>
    <x v="112"/>
    <x v="0"/>
    <x v="0"/>
    <n v="780"/>
    <n v="0.7"/>
    <n v="546"/>
    <x v="2"/>
    <x v="38"/>
    <s v="No Response"/>
    <m/>
  </r>
  <r>
    <d v="2015-01-11T00:00:00"/>
    <x v="10"/>
    <x v="113"/>
    <x v="1"/>
    <x v="1"/>
    <n v="1890"/>
    <n v="0.65"/>
    <n v="1228.5"/>
    <x v="2"/>
    <x v="52"/>
    <s v="No Response"/>
    <m/>
  </r>
  <r>
    <d v="2015-01-11T00:00:00"/>
    <x v="16"/>
    <x v="114"/>
    <x v="2"/>
    <x v="3"/>
    <n v="3030"/>
    <n v="0.7"/>
    <n v="2121"/>
    <x v="1"/>
    <x v="39"/>
    <s v="Send Email"/>
    <m/>
  </r>
  <r>
    <d v="2015-01-11T00:00:00"/>
    <x v="8"/>
    <x v="115"/>
    <x v="0"/>
    <x v="0"/>
    <n v="3980"/>
    <n v="0.55000000000000004"/>
    <n v="2189"/>
    <x v="2"/>
    <x v="22"/>
    <s v="No Response"/>
    <m/>
  </r>
  <r>
    <d v="2015-01-11T00:00:00"/>
    <x v="11"/>
    <x v="116"/>
    <x v="0"/>
    <x v="1"/>
    <n v="800"/>
    <n v="0.6"/>
    <n v="480"/>
    <x v="1"/>
    <x v="24"/>
    <s v="Follow up on call"/>
    <m/>
  </r>
  <r>
    <d v="2015-01-11T00:00:00"/>
    <x v="1"/>
    <x v="117"/>
    <x v="3"/>
    <x v="2"/>
    <n v="1660"/>
    <n v="0.8"/>
    <n v="1328"/>
    <x v="2"/>
    <x v="31"/>
    <s v="No Response"/>
    <m/>
  </r>
  <r>
    <d v="2015-01-11T00:00:00"/>
    <x v="17"/>
    <x v="118"/>
    <x v="6"/>
    <x v="0"/>
    <n v="2930"/>
    <n v="0.75"/>
    <n v="2197.5"/>
    <x v="2"/>
    <x v="60"/>
    <s v="Schedule a Meeting"/>
    <m/>
  </r>
  <r>
    <d v="2015-01-12T00:00:00"/>
    <x v="10"/>
    <x v="119"/>
    <x v="5"/>
    <x v="1"/>
    <n v="1730"/>
    <n v="0.55000000000000004"/>
    <n v="951.50000000000011"/>
    <x v="2"/>
    <x v="67"/>
    <s v="Follow up on call"/>
    <m/>
  </r>
  <r>
    <d v="2015-01-12T00:00:00"/>
    <x v="14"/>
    <x v="120"/>
    <x v="1"/>
    <x v="0"/>
    <n v="3620"/>
    <n v="0.55000000000000004"/>
    <n v="1991.0000000000002"/>
    <x v="0"/>
    <x v="68"/>
    <s v="Follow up on call"/>
    <m/>
  </r>
  <r>
    <d v="2015-01-12T00:00:00"/>
    <x v="3"/>
    <x v="121"/>
    <x v="1"/>
    <x v="0"/>
    <n v="1100"/>
    <n v="0.8"/>
    <n v="880"/>
    <x v="2"/>
    <x v="69"/>
    <s v="Follow up on call"/>
    <m/>
  </r>
  <r>
    <d v="2015-01-12T00:00:00"/>
    <x v="19"/>
    <x v="122"/>
    <x v="0"/>
    <x v="2"/>
    <n v="1210"/>
    <n v="0.8"/>
    <n v="968"/>
    <x v="2"/>
    <x v="15"/>
    <s v="Follow up on call"/>
    <m/>
  </r>
  <r>
    <d v="2015-01-12T00:00:00"/>
    <x v="14"/>
    <x v="123"/>
    <x v="3"/>
    <x v="0"/>
    <n v="3720"/>
    <n v="0.75"/>
    <n v="2790"/>
    <x v="2"/>
    <x v="70"/>
    <s v="Send Email"/>
    <m/>
  </r>
  <r>
    <d v="2015-01-12T00:00:00"/>
    <x v="0"/>
    <x v="124"/>
    <x v="0"/>
    <x v="1"/>
    <n v="1230"/>
    <n v="0.85"/>
    <n v="1045.5"/>
    <x v="2"/>
    <x v="55"/>
    <s v="Follow up on call"/>
    <m/>
  </r>
  <r>
    <d v="2015-01-12T00:00:00"/>
    <x v="15"/>
    <x v="125"/>
    <x v="5"/>
    <x v="1"/>
    <n v="4530"/>
    <n v="0.75"/>
    <n v="3397.5"/>
    <x v="1"/>
    <x v="60"/>
    <s v="Send Email"/>
    <m/>
  </r>
  <r>
    <d v="2015-01-12T00:00:00"/>
    <x v="9"/>
    <x v="126"/>
    <x v="4"/>
    <x v="0"/>
    <n v="4640"/>
    <n v="0.6"/>
    <n v="2784"/>
    <x v="2"/>
    <x v="61"/>
    <m/>
    <m/>
  </r>
  <r>
    <d v="2015-01-12T00:00:00"/>
    <x v="3"/>
    <x v="127"/>
    <x v="4"/>
    <x v="1"/>
    <n v="4860"/>
    <n v="0.55000000000000004"/>
    <n v="2673"/>
    <x v="0"/>
    <x v="17"/>
    <s v="Follow up on call"/>
    <m/>
  </r>
  <r>
    <d v="2015-01-12T00:00:00"/>
    <x v="14"/>
    <x v="128"/>
    <x v="5"/>
    <x v="0"/>
    <n v="1310"/>
    <n v="0.7"/>
    <n v="916.99999999999989"/>
    <x v="0"/>
    <x v="36"/>
    <s v="Follow up on call"/>
    <m/>
  </r>
  <r>
    <d v="2015-01-12T00:00:00"/>
    <x v="14"/>
    <x v="129"/>
    <x v="8"/>
    <x v="0"/>
    <n v="1500"/>
    <n v="0.6"/>
    <n v="900"/>
    <x v="1"/>
    <x v="71"/>
    <s v="Follow up on call"/>
    <m/>
  </r>
  <r>
    <d v="2015-01-13T00:00:00"/>
    <x v="19"/>
    <x v="130"/>
    <x v="0"/>
    <x v="0"/>
    <n v="490"/>
    <n v="0.7"/>
    <n v="343"/>
    <x v="2"/>
    <x v="72"/>
    <s v="Send Email"/>
    <m/>
  </r>
  <r>
    <d v="2015-01-13T00:00:00"/>
    <x v="15"/>
    <x v="131"/>
    <x v="3"/>
    <x v="2"/>
    <n v="2520"/>
    <n v="0.85"/>
    <n v="2142"/>
    <x v="1"/>
    <x v="73"/>
    <s v="No Response"/>
    <m/>
  </r>
  <r>
    <d v="2015-01-13T00:00:00"/>
    <x v="18"/>
    <x v="132"/>
    <x v="0"/>
    <x v="1"/>
    <n v="2010"/>
    <n v="0.7"/>
    <n v="1407"/>
    <x v="2"/>
    <x v="72"/>
    <s v="Follow up on call"/>
    <m/>
  </r>
  <r>
    <d v="2015-01-13T00:00:00"/>
    <x v="2"/>
    <x v="133"/>
    <x v="8"/>
    <x v="2"/>
    <n v="1750"/>
    <n v="0.8"/>
    <n v="1400"/>
    <x v="1"/>
    <x v="57"/>
    <s v="Follow up on call"/>
    <m/>
  </r>
  <r>
    <d v="2015-01-13T00:00:00"/>
    <x v="10"/>
    <x v="134"/>
    <x v="9"/>
    <x v="4"/>
    <n v="3960"/>
    <n v="0.75"/>
    <n v="2970"/>
    <x v="2"/>
    <x v="74"/>
    <m/>
    <m/>
  </r>
  <r>
    <d v="2015-01-13T00:00:00"/>
    <x v="15"/>
    <x v="135"/>
    <x v="6"/>
    <x v="1"/>
    <n v="3450"/>
    <n v="0.7"/>
    <n v="2415"/>
    <x v="0"/>
    <x v="7"/>
    <s v="Schedule a Meeting"/>
    <m/>
  </r>
  <r>
    <d v="2015-01-13T00:00:00"/>
    <x v="18"/>
    <x v="136"/>
    <x v="9"/>
    <x v="0"/>
    <n v="1360"/>
    <n v="0.65"/>
    <n v="884"/>
    <x v="1"/>
    <x v="72"/>
    <s v="Schedule a Meeting"/>
    <m/>
  </r>
  <r>
    <d v="2015-01-13T00:00:00"/>
    <x v="7"/>
    <x v="137"/>
    <x v="5"/>
    <x v="2"/>
    <n v="2900"/>
    <n v="0.55000000000000004"/>
    <n v="1595.0000000000002"/>
    <x v="0"/>
    <x v="75"/>
    <s v="Follow up on call"/>
    <m/>
  </r>
  <r>
    <d v="2015-01-13T00:00:00"/>
    <x v="2"/>
    <x v="138"/>
    <x v="1"/>
    <x v="4"/>
    <n v="1460"/>
    <n v="0.55000000000000004"/>
    <n v="803.00000000000011"/>
    <x v="1"/>
    <x v="76"/>
    <m/>
    <m/>
  </r>
  <r>
    <d v="2015-01-13T00:00:00"/>
    <x v="16"/>
    <x v="139"/>
    <x v="0"/>
    <x v="3"/>
    <n v="1600"/>
    <n v="0.55000000000000004"/>
    <n v="880.00000000000011"/>
    <x v="0"/>
    <x v="77"/>
    <s v="Schedule a Meeting"/>
    <m/>
  </r>
  <r>
    <d v="2015-01-13T00:00:00"/>
    <x v="10"/>
    <x v="140"/>
    <x v="5"/>
    <x v="3"/>
    <n v="3010"/>
    <n v="0.85"/>
    <n v="2558.5"/>
    <x v="2"/>
    <x v="69"/>
    <s v="Schedule a Meeting"/>
    <m/>
  </r>
  <r>
    <d v="2015-01-13T00:00:00"/>
    <x v="14"/>
    <x v="141"/>
    <x v="6"/>
    <x v="3"/>
    <n v="3380"/>
    <n v="0.5"/>
    <n v="1690"/>
    <x v="2"/>
    <x v="7"/>
    <s v="Send Email"/>
    <m/>
  </r>
  <r>
    <d v="2015-01-13T00:00:00"/>
    <x v="11"/>
    <x v="142"/>
    <x v="0"/>
    <x v="1"/>
    <n v="2850"/>
    <n v="0.55000000000000004"/>
    <n v="1567.5000000000002"/>
    <x v="2"/>
    <x v="50"/>
    <m/>
    <m/>
  </r>
  <r>
    <d v="2015-01-13T00:00:00"/>
    <x v="19"/>
    <x v="143"/>
    <x v="9"/>
    <x v="0"/>
    <n v="4380"/>
    <n v="0.75"/>
    <n v="3285"/>
    <x v="2"/>
    <x v="78"/>
    <m/>
    <m/>
  </r>
  <r>
    <d v="2015-01-14T00:00:00"/>
    <x v="17"/>
    <x v="144"/>
    <x v="6"/>
    <x v="3"/>
    <n v="3330"/>
    <n v="0.65"/>
    <n v="2164.5"/>
    <x v="1"/>
    <x v="78"/>
    <s v="Follow up on call"/>
    <m/>
  </r>
  <r>
    <d v="2015-01-14T00:00:00"/>
    <x v="8"/>
    <x v="145"/>
    <x v="3"/>
    <x v="5"/>
    <n v="3180"/>
    <n v="0.85"/>
    <n v="2703"/>
    <x v="1"/>
    <x v="11"/>
    <m/>
    <m/>
  </r>
  <r>
    <d v="2015-01-14T00:00:00"/>
    <x v="14"/>
    <x v="146"/>
    <x v="9"/>
    <x v="3"/>
    <n v="1430"/>
    <n v="0.65"/>
    <n v="929.5"/>
    <x v="2"/>
    <x v="0"/>
    <s v="Schedule a Meeting"/>
    <m/>
  </r>
  <r>
    <d v="2015-01-14T00:00:00"/>
    <x v="6"/>
    <x v="147"/>
    <x v="8"/>
    <x v="0"/>
    <n v="440"/>
    <n v="0.75"/>
    <n v="330"/>
    <x v="3"/>
    <x v="48"/>
    <s v="Send Email"/>
    <m/>
  </r>
  <r>
    <d v="2015-01-14T00:00:00"/>
    <x v="3"/>
    <x v="148"/>
    <x v="4"/>
    <x v="0"/>
    <n v="430"/>
    <n v="0.6"/>
    <n v="258"/>
    <x v="1"/>
    <x v="25"/>
    <m/>
    <m/>
  </r>
  <r>
    <d v="2015-01-14T00:00:00"/>
    <x v="10"/>
    <x v="149"/>
    <x v="3"/>
    <x v="4"/>
    <n v="210"/>
    <n v="0.65"/>
    <n v="136.5"/>
    <x v="1"/>
    <x v="79"/>
    <m/>
    <m/>
  </r>
  <r>
    <d v="2015-01-14T00:00:00"/>
    <x v="12"/>
    <x v="150"/>
    <x v="1"/>
    <x v="3"/>
    <n v="1590"/>
    <n v="0.55000000000000004"/>
    <n v="874.50000000000011"/>
    <x v="1"/>
    <x v="80"/>
    <s v="No Response"/>
    <m/>
  </r>
  <r>
    <d v="2015-01-14T00:00:00"/>
    <x v="12"/>
    <x v="151"/>
    <x v="1"/>
    <x v="2"/>
    <n v="3510"/>
    <n v="0.75"/>
    <n v="2632.5"/>
    <x v="2"/>
    <x v="15"/>
    <s v="Follow up on call"/>
    <m/>
  </r>
  <r>
    <d v="2015-01-14T00:00:00"/>
    <x v="2"/>
    <x v="152"/>
    <x v="5"/>
    <x v="0"/>
    <n v="3500"/>
    <n v="0.8"/>
    <n v="2800"/>
    <x v="0"/>
    <x v="81"/>
    <s v="Schedule a Meeting"/>
    <m/>
  </r>
  <r>
    <d v="2015-01-14T00:00:00"/>
    <x v="17"/>
    <x v="153"/>
    <x v="0"/>
    <x v="1"/>
    <n v="3510"/>
    <n v="0.8"/>
    <n v="2808"/>
    <x v="2"/>
    <x v="26"/>
    <s v="Send Email"/>
    <m/>
  </r>
  <r>
    <d v="2015-01-14T00:00:00"/>
    <x v="15"/>
    <x v="154"/>
    <x v="7"/>
    <x v="1"/>
    <n v="1590"/>
    <n v="0.65"/>
    <n v="1033.5"/>
    <x v="2"/>
    <x v="44"/>
    <s v="Follow up on call"/>
    <m/>
  </r>
  <r>
    <d v="2015-01-15T00:00:00"/>
    <x v="17"/>
    <x v="155"/>
    <x v="0"/>
    <x v="3"/>
    <n v="2520"/>
    <n v="0.85"/>
    <n v="2142"/>
    <x v="1"/>
    <x v="42"/>
    <s v="Follow up on call"/>
    <m/>
  </r>
  <r>
    <d v="2015-01-15T00:00:00"/>
    <x v="16"/>
    <x v="156"/>
    <x v="1"/>
    <x v="0"/>
    <n v="3410"/>
    <n v="0.85"/>
    <n v="2898.5"/>
    <x v="0"/>
    <x v="51"/>
    <s v="Follow up on call"/>
    <m/>
  </r>
  <r>
    <d v="2015-01-15T00:00:00"/>
    <x v="15"/>
    <x v="157"/>
    <x v="2"/>
    <x v="4"/>
    <n v="3270"/>
    <n v="0.8"/>
    <n v="2616"/>
    <x v="1"/>
    <x v="82"/>
    <m/>
    <m/>
  </r>
  <r>
    <d v="2015-01-15T00:00:00"/>
    <x v="19"/>
    <x v="158"/>
    <x v="6"/>
    <x v="0"/>
    <n v="1560"/>
    <n v="0.85"/>
    <n v="1326"/>
    <x v="0"/>
    <x v="45"/>
    <s v="Follow up on call"/>
    <m/>
  </r>
  <r>
    <d v="2015-01-15T00:00:00"/>
    <x v="9"/>
    <x v="159"/>
    <x v="3"/>
    <x v="1"/>
    <n v="3220"/>
    <n v="0.85"/>
    <n v="2737"/>
    <x v="2"/>
    <x v="17"/>
    <s v="Send Email"/>
    <m/>
  </r>
  <r>
    <d v="2015-01-15T00:00:00"/>
    <x v="10"/>
    <x v="160"/>
    <x v="0"/>
    <x v="0"/>
    <n v="1590"/>
    <n v="0.6"/>
    <n v="954"/>
    <x v="0"/>
    <x v="21"/>
    <s v="Follow up on call"/>
    <m/>
  </r>
  <r>
    <d v="2015-01-15T00:00:00"/>
    <x v="14"/>
    <x v="161"/>
    <x v="5"/>
    <x v="1"/>
    <n v="3600"/>
    <n v="0.65"/>
    <n v="2340"/>
    <x v="1"/>
    <x v="67"/>
    <s v="Follow up on call"/>
    <m/>
  </r>
  <r>
    <d v="2015-01-15T00:00:00"/>
    <x v="17"/>
    <x v="162"/>
    <x v="3"/>
    <x v="1"/>
    <n v="2140"/>
    <n v="0.75"/>
    <n v="1605"/>
    <x v="1"/>
    <x v="60"/>
    <m/>
    <m/>
  </r>
  <r>
    <d v="2015-01-15T00:00:00"/>
    <x v="8"/>
    <x v="163"/>
    <x v="5"/>
    <x v="3"/>
    <n v="2330"/>
    <n v="0.55000000000000004"/>
    <n v="1281.5"/>
    <x v="0"/>
    <x v="83"/>
    <s v="No Response"/>
    <m/>
  </r>
  <r>
    <d v="2015-01-16T00:00:00"/>
    <x v="18"/>
    <x v="164"/>
    <x v="4"/>
    <x v="3"/>
    <n v="4290"/>
    <n v="0.8"/>
    <n v="3432"/>
    <x v="1"/>
    <x v="66"/>
    <s v="Schedule a Meeting"/>
    <m/>
  </r>
  <r>
    <d v="2015-01-16T00:00:00"/>
    <x v="8"/>
    <x v="165"/>
    <x v="8"/>
    <x v="0"/>
    <n v="1000"/>
    <n v="0.65"/>
    <n v="650"/>
    <x v="2"/>
    <x v="69"/>
    <s v="No Response"/>
    <m/>
  </r>
  <r>
    <d v="2015-01-16T00:00:00"/>
    <x v="13"/>
    <x v="166"/>
    <x v="6"/>
    <x v="3"/>
    <n v="4260"/>
    <n v="0.8"/>
    <n v="3408"/>
    <x v="2"/>
    <x v="43"/>
    <s v="Send Email"/>
    <m/>
  </r>
  <r>
    <d v="2015-01-16T00:00:00"/>
    <x v="14"/>
    <x v="167"/>
    <x v="8"/>
    <x v="2"/>
    <n v="460"/>
    <n v="0.75"/>
    <n v="345"/>
    <x v="3"/>
    <x v="18"/>
    <s v="No Response"/>
    <m/>
  </r>
  <r>
    <d v="2015-01-16T00:00:00"/>
    <x v="19"/>
    <x v="168"/>
    <x v="6"/>
    <x v="0"/>
    <n v="1560"/>
    <n v="0.6"/>
    <n v="936"/>
    <x v="2"/>
    <x v="84"/>
    <s v="Follow up on call"/>
    <m/>
  </r>
  <r>
    <d v="2015-01-16T00:00:00"/>
    <x v="14"/>
    <x v="169"/>
    <x v="2"/>
    <x v="4"/>
    <n v="1100"/>
    <n v="0.8"/>
    <n v="880"/>
    <x v="2"/>
    <x v="85"/>
    <m/>
    <m/>
  </r>
  <r>
    <d v="2015-01-16T00:00:00"/>
    <x v="8"/>
    <x v="170"/>
    <x v="5"/>
    <x v="0"/>
    <n v="3260"/>
    <n v="0.55000000000000004"/>
    <n v="1793.0000000000002"/>
    <x v="2"/>
    <x v="64"/>
    <s v="Schedule a Meeting"/>
    <m/>
  </r>
  <r>
    <d v="2015-01-16T00:00:00"/>
    <x v="8"/>
    <x v="171"/>
    <x v="8"/>
    <x v="1"/>
    <n v="550"/>
    <n v="0.65"/>
    <n v="357.5"/>
    <x v="0"/>
    <x v="34"/>
    <s v="Schedule a Meeting"/>
    <m/>
  </r>
  <r>
    <d v="2015-01-16T00:00:00"/>
    <x v="9"/>
    <x v="172"/>
    <x v="1"/>
    <x v="0"/>
    <n v="4830"/>
    <n v="0.65"/>
    <n v="3139.5"/>
    <x v="0"/>
    <x v="44"/>
    <s v="Schedule a Meeting"/>
    <m/>
  </r>
  <r>
    <d v="2015-01-16T00:00:00"/>
    <x v="7"/>
    <x v="173"/>
    <x v="3"/>
    <x v="1"/>
    <n v="4640"/>
    <n v="0.7"/>
    <n v="3248"/>
    <x v="0"/>
    <x v="77"/>
    <s v="No Response"/>
    <m/>
  </r>
  <r>
    <d v="2015-01-16T00:00:00"/>
    <x v="4"/>
    <x v="174"/>
    <x v="5"/>
    <x v="1"/>
    <n v="3500"/>
    <n v="0.8"/>
    <n v="2800"/>
    <x v="0"/>
    <x v="32"/>
    <s v="Schedule a Meeting"/>
    <m/>
  </r>
  <r>
    <d v="2015-01-16T00:00:00"/>
    <x v="10"/>
    <x v="175"/>
    <x v="9"/>
    <x v="0"/>
    <n v="740"/>
    <n v="0.65"/>
    <n v="481"/>
    <x v="0"/>
    <x v="11"/>
    <s v="Send Email"/>
    <m/>
  </r>
  <r>
    <d v="2015-01-16T00:00:00"/>
    <x v="16"/>
    <x v="176"/>
    <x v="2"/>
    <x v="0"/>
    <n v="4560"/>
    <n v="0.85"/>
    <n v="3876"/>
    <x v="0"/>
    <x v="4"/>
    <s v="Schedule a Meeting"/>
    <m/>
  </r>
  <r>
    <d v="2015-01-16T00:00:00"/>
    <x v="6"/>
    <x v="177"/>
    <x v="0"/>
    <x v="1"/>
    <n v="2870"/>
    <n v="0.8"/>
    <n v="2296"/>
    <x v="1"/>
    <x v="78"/>
    <s v="Follow up on call"/>
    <m/>
  </r>
  <r>
    <d v="2015-01-17T00:00:00"/>
    <x v="4"/>
    <x v="178"/>
    <x v="6"/>
    <x v="3"/>
    <n v="1980"/>
    <n v="0.8"/>
    <n v="1584"/>
    <x v="2"/>
    <x v="7"/>
    <s v="Schedule a Meeting"/>
    <m/>
  </r>
  <r>
    <d v="2015-01-17T00:00:00"/>
    <x v="4"/>
    <x v="179"/>
    <x v="1"/>
    <x v="1"/>
    <n v="1680"/>
    <n v="0.7"/>
    <n v="1176"/>
    <x v="1"/>
    <x v="65"/>
    <s v="Send Email"/>
    <m/>
  </r>
  <r>
    <d v="2015-01-17T00:00:00"/>
    <x v="3"/>
    <x v="180"/>
    <x v="1"/>
    <x v="5"/>
    <n v="1850"/>
    <n v="0.8"/>
    <n v="1480"/>
    <x v="2"/>
    <x v="25"/>
    <m/>
    <m/>
  </r>
  <r>
    <d v="2015-01-17T00:00:00"/>
    <x v="0"/>
    <x v="181"/>
    <x v="1"/>
    <x v="3"/>
    <n v="4720"/>
    <n v="0.55000000000000004"/>
    <n v="2596"/>
    <x v="2"/>
    <x v="40"/>
    <s v="Follow up on call"/>
    <m/>
  </r>
  <r>
    <d v="2015-01-17T00:00:00"/>
    <x v="9"/>
    <x v="182"/>
    <x v="0"/>
    <x v="1"/>
    <n v="1530"/>
    <n v="0.55000000000000004"/>
    <n v="841.50000000000011"/>
    <x v="0"/>
    <x v="17"/>
    <s v="Schedule a Meeting"/>
    <m/>
  </r>
  <r>
    <d v="2015-01-17T00:00:00"/>
    <x v="16"/>
    <x v="183"/>
    <x v="6"/>
    <x v="0"/>
    <n v="1440"/>
    <n v="0.7"/>
    <n v="1007.9999999999999"/>
    <x v="2"/>
    <x v="80"/>
    <s v="Follow up on call"/>
    <m/>
  </r>
  <r>
    <d v="2015-01-17T00:00:00"/>
    <x v="0"/>
    <x v="184"/>
    <x v="8"/>
    <x v="4"/>
    <n v="3570"/>
    <n v="0.65"/>
    <n v="2320.5"/>
    <x v="2"/>
    <x v="86"/>
    <m/>
    <m/>
  </r>
  <r>
    <d v="2015-01-17T00:00:00"/>
    <x v="13"/>
    <x v="185"/>
    <x v="0"/>
    <x v="3"/>
    <n v="2900"/>
    <n v="0.65"/>
    <n v="1885"/>
    <x v="0"/>
    <x v="17"/>
    <s v="Schedule a Meeting"/>
    <m/>
  </r>
  <r>
    <d v="2015-01-17T00:00:00"/>
    <x v="9"/>
    <x v="186"/>
    <x v="5"/>
    <x v="0"/>
    <n v="3900"/>
    <n v="0.7"/>
    <n v="2730"/>
    <x v="2"/>
    <x v="24"/>
    <m/>
    <m/>
  </r>
  <r>
    <d v="2015-01-17T00:00:00"/>
    <x v="9"/>
    <x v="187"/>
    <x v="7"/>
    <x v="3"/>
    <n v="3280"/>
    <n v="0.7"/>
    <n v="2296"/>
    <x v="2"/>
    <x v="31"/>
    <s v="No Response"/>
    <m/>
  </r>
  <r>
    <d v="2015-01-18T00:00:00"/>
    <x v="12"/>
    <x v="188"/>
    <x v="3"/>
    <x v="1"/>
    <n v="3410"/>
    <n v="0.65"/>
    <n v="2216.5"/>
    <x v="2"/>
    <x v="27"/>
    <s v="Send Email"/>
    <m/>
  </r>
  <r>
    <d v="2015-01-18T00:00:00"/>
    <x v="14"/>
    <x v="189"/>
    <x v="5"/>
    <x v="4"/>
    <n v="2520"/>
    <n v="0.6"/>
    <n v="1512"/>
    <x v="2"/>
    <x v="87"/>
    <m/>
    <m/>
  </r>
  <r>
    <d v="2015-01-18T00:00:00"/>
    <x v="10"/>
    <x v="190"/>
    <x v="7"/>
    <x v="0"/>
    <n v="2490"/>
    <n v="0.85"/>
    <n v="2116.5"/>
    <x v="2"/>
    <x v="72"/>
    <s v="No Response"/>
    <m/>
  </r>
  <r>
    <d v="2015-01-18T00:00:00"/>
    <x v="11"/>
    <x v="191"/>
    <x v="0"/>
    <x v="2"/>
    <n v="1250"/>
    <n v="0.85"/>
    <n v="1062.5"/>
    <x v="0"/>
    <x v="77"/>
    <s v="No Response"/>
    <m/>
  </r>
  <r>
    <d v="2015-01-18T00:00:00"/>
    <x v="15"/>
    <x v="192"/>
    <x v="0"/>
    <x v="1"/>
    <n v="1140"/>
    <n v="0.7"/>
    <n v="798"/>
    <x v="2"/>
    <x v="10"/>
    <s v="Follow up on call"/>
    <m/>
  </r>
  <r>
    <d v="2015-01-18T00:00:00"/>
    <x v="13"/>
    <x v="193"/>
    <x v="7"/>
    <x v="0"/>
    <n v="2420"/>
    <n v="0.6"/>
    <n v="1452"/>
    <x v="1"/>
    <x v="52"/>
    <s v="Follow up on call"/>
    <m/>
  </r>
  <r>
    <d v="2015-01-18T00:00:00"/>
    <x v="10"/>
    <x v="194"/>
    <x v="2"/>
    <x v="0"/>
    <n v="2370"/>
    <n v="0.7"/>
    <n v="1659"/>
    <x v="0"/>
    <x v="31"/>
    <m/>
    <m/>
  </r>
  <r>
    <d v="2015-01-18T00:00:00"/>
    <x v="5"/>
    <x v="195"/>
    <x v="3"/>
    <x v="0"/>
    <n v="1220"/>
    <n v="0.7"/>
    <n v="854"/>
    <x v="0"/>
    <x v="88"/>
    <s v="Follow up on call"/>
    <m/>
  </r>
  <r>
    <d v="2015-01-18T00:00:00"/>
    <x v="7"/>
    <x v="196"/>
    <x v="3"/>
    <x v="1"/>
    <n v="550"/>
    <n v="0.75"/>
    <n v="412.5"/>
    <x v="0"/>
    <x v="69"/>
    <s v="Follow up on call"/>
    <m/>
  </r>
  <r>
    <d v="2015-01-18T00:00:00"/>
    <x v="6"/>
    <x v="197"/>
    <x v="6"/>
    <x v="1"/>
    <n v="2290"/>
    <n v="0.8"/>
    <n v="1832"/>
    <x v="2"/>
    <x v="25"/>
    <s v="Schedule a Meeting"/>
    <m/>
  </r>
  <r>
    <d v="2015-01-18T00:00:00"/>
    <x v="15"/>
    <x v="198"/>
    <x v="4"/>
    <x v="5"/>
    <n v="4190"/>
    <n v="0.6"/>
    <n v="2514"/>
    <x v="2"/>
    <x v="36"/>
    <m/>
    <m/>
  </r>
  <r>
    <d v="2015-01-18T00:00:00"/>
    <x v="10"/>
    <x v="199"/>
    <x v="3"/>
    <x v="0"/>
    <n v="3410"/>
    <n v="0.65"/>
    <n v="2216.5"/>
    <x v="2"/>
    <x v="6"/>
    <s v="No Response"/>
    <m/>
  </r>
  <r>
    <d v="2015-01-18T00:00:00"/>
    <x v="13"/>
    <x v="200"/>
    <x v="5"/>
    <x v="3"/>
    <n v="3020"/>
    <n v="0.65"/>
    <n v="1963"/>
    <x v="0"/>
    <x v="26"/>
    <s v="Schedule a Meeting"/>
    <m/>
  </r>
  <r>
    <d v="2015-01-18T00:00:00"/>
    <x v="10"/>
    <x v="201"/>
    <x v="7"/>
    <x v="1"/>
    <n v="2320"/>
    <n v="0.8"/>
    <n v="1856"/>
    <x v="1"/>
    <x v="43"/>
    <s v="Schedule a Meeting"/>
    <m/>
  </r>
  <r>
    <d v="2015-01-19T00:00:00"/>
    <x v="16"/>
    <x v="202"/>
    <x v="0"/>
    <x v="4"/>
    <n v="1310"/>
    <n v="0.8"/>
    <n v="1048"/>
    <x v="2"/>
    <x v="89"/>
    <m/>
    <m/>
  </r>
  <r>
    <d v="2015-01-19T00:00:00"/>
    <x v="9"/>
    <x v="203"/>
    <x v="4"/>
    <x v="0"/>
    <n v="4280"/>
    <n v="0.65"/>
    <n v="2782"/>
    <x v="2"/>
    <x v="14"/>
    <s v="Send Email"/>
    <m/>
  </r>
  <r>
    <d v="2015-01-19T00:00:00"/>
    <x v="9"/>
    <x v="204"/>
    <x v="0"/>
    <x v="0"/>
    <n v="3500"/>
    <n v="0.65"/>
    <n v="2275"/>
    <x v="2"/>
    <x v="51"/>
    <s v="Schedule a Meeting"/>
    <m/>
  </r>
  <r>
    <d v="2015-01-19T00:00:00"/>
    <x v="17"/>
    <x v="205"/>
    <x v="1"/>
    <x v="0"/>
    <n v="3060"/>
    <n v="0.85"/>
    <n v="2601"/>
    <x v="2"/>
    <x v="11"/>
    <s v="Schedule a Meeting"/>
    <m/>
  </r>
  <r>
    <d v="2015-01-19T00:00:00"/>
    <x v="3"/>
    <x v="206"/>
    <x v="9"/>
    <x v="1"/>
    <n v="3770"/>
    <n v="0.75"/>
    <n v="2827.5"/>
    <x v="1"/>
    <x v="28"/>
    <s v="Schedule a Meeting"/>
    <m/>
  </r>
  <r>
    <d v="2015-01-19T00:00:00"/>
    <x v="6"/>
    <x v="207"/>
    <x v="2"/>
    <x v="2"/>
    <n v="2590"/>
    <n v="0.5"/>
    <n v="1295"/>
    <x v="2"/>
    <x v="5"/>
    <s v="Follow up on call"/>
    <m/>
  </r>
  <r>
    <d v="2015-01-19T00:00:00"/>
    <x v="6"/>
    <x v="208"/>
    <x v="1"/>
    <x v="1"/>
    <n v="2910"/>
    <n v="0.6"/>
    <n v="1746"/>
    <x v="2"/>
    <x v="18"/>
    <s v="No Response"/>
    <m/>
  </r>
  <r>
    <d v="2015-01-19T00:00:00"/>
    <x v="18"/>
    <x v="209"/>
    <x v="7"/>
    <x v="2"/>
    <n v="4020"/>
    <n v="0.55000000000000004"/>
    <n v="2211"/>
    <x v="1"/>
    <x v="77"/>
    <s v="Send Email"/>
    <m/>
  </r>
  <r>
    <d v="2015-01-19T00:00:00"/>
    <x v="0"/>
    <x v="210"/>
    <x v="8"/>
    <x v="0"/>
    <n v="2180"/>
    <n v="0.6"/>
    <n v="1308"/>
    <x v="2"/>
    <x v="78"/>
    <s v="Schedule a Meeting"/>
    <m/>
  </r>
  <r>
    <d v="2015-01-19T00:00:00"/>
    <x v="0"/>
    <x v="211"/>
    <x v="7"/>
    <x v="1"/>
    <n v="2980"/>
    <n v="0.6"/>
    <n v="1788"/>
    <x v="2"/>
    <x v="16"/>
    <s v="No Response"/>
    <m/>
  </r>
  <r>
    <d v="2015-01-19T00:00:00"/>
    <x v="15"/>
    <x v="212"/>
    <x v="0"/>
    <x v="1"/>
    <n v="1280"/>
    <n v="0.5"/>
    <n v="640"/>
    <x v="1"/>
    <x v="3"/>
    <m/>
    <m/>
  </r>
  <r>
    <d v="2015-01-19T00:00:00"/>
    <x v="3"/>
    <x v="213"/>
    <x v="8"/>
    <x v="4"/>
    <n v="2940"/>
    <n v="0.6"/>
    <n v="1764"/>
    <x v="1"/>
    <x v="90"/>
    <m/>
    <m/>
  </r>
  <r>
    <d v="2015-01-19T00:00:00"/>
    <x v="5"/>
    <x v="214"/>
    <x v="2"/>
    <x v="2"/>
    <n v="4090"/>
    <n v="0.65"/>
    <n v="2658.5"/>
    <x v="2"/>
    <x v="50"/>
    <s v="Follow up on call"/>
    <m/>
  </r>
  <r>
    <d v="2015-01-20T00:00:00"/>
    <x v="15"/>
    <x v="215"/>
    <x v="2"/>
    <x v="5"/>
    <n v="950"/>
    <n v="0.85"/>
    <n v="807.5"/>
    <x v="1"/>
    <x v="38"/>
    <m/>
    <m/>
  </r>
  <r>
    <d v="2015-01-20T00:00:00"/>
    <x v="5"/>
    <x v="216"/>
    <x v="7"/>
    <x v="4"/>
    <n v="280"/>
    <n v="0.55000000000000004"/>
    <n v="154"/>
    <x v="1"/>
    <x v="91"/>
    <m/>
    <m/>
  </r>
  <r>
    <d v="2015-01-20T00:00:00"/>
    <x v="1"/>
    <x v="217"/>
    <x v="5"/>
    <x v="1"/>
    <n v="2430"/>
    <n v="0.6"/>
    <n v="1458"/>
    <x v="2"/>
    <x v="88"/>
    <s v="Schedule a Meeting"/>
    <m/>
  </r>
  <r>
    <d v="2015-01-20T00:00:00"/>
    <x v="13"/>
    <x v="218"/>
    <x v="5"/>
    <x v="0"/>
    <n v="2460"/>
    <n v="0.7"/>
    <n v="1722"/>
    <x v="1"/>
    <x v="88"/>
    <s v="Follow up on call"/>
    <m/>
  </r>
  <r>
    <d v="2015-01-20T00:00:00"/>
    <x v="1"/>
    <x v="219"/>
    <x v="6"/>
    <x v="0"/>
    <n v="120"/>
    <n v="0.5"/>
    <n v="60"/>
    <x v="3"/>
    <x v="21"/>
    <s v="Follow up on call"/>
    <m/>
  </r>
  <r>
    <d v="2015-01-20T00:00:00"/>
    <x v="12"/>
    <x v="220"/>
    <x v="8"/>
    <x v="2"/>
    <n v="4000"/>
    <n v="0.65"/>
    <n v="2600"/>
    <x v="2"/>
    <x v="10"/>
    <s v="Follow up on call"/>
    <m/>
  </r>
  <r>
    <d v="2015-01-20T00:00:00"/>
    <x v="17"/>
    <x v="221"/>
    <x v="6"/>
    <x v="4"/>
    <n v="4340"/>
    <n v="0.65"/>
    <n v="2821"/>
    <x v="2"/>
    <x v="92"/>
    <m/>
    <m/>
  </r>
  <r>
    <d v="2015-01-20T00:00:00"/>
    <x v="1"/>
    <x v="222"/>
    <x v="3"/>
    <x v="1"/>
    <n v="1460"/>
    <n v="0.6"/>
    <n v="876"/>
    <x v="2"/>
    <x v="42"/>
    <s v="No Response"/>
    <m/>
  </r>
  <r>
    <d v="2015-01-20T00:00:00"/>
    <x v="19"/>
    <x v="223"/>
    <x v="1"/>
    <x v="1"/>
    <n v="4850"/>
    <n v="0.8"/>
    <n v="3880"/>
    <x v="2"/>
    <x v="8"/>
    <s v="No Response"/>
    <m/>
  </r>
  <r>
    <d v="2015-01-20T00:00:00"/>
    <x v="9"/>
    <x v="224"/>
    <x v="3"/>
    <x v="2"/>
    <n v="2120"/>
    <n v="0.7"/>
    <n v="1484"/>
    <x v="1"/>
    <x v="7"/>
    <s v="No Response"/>
    <m/>
  </r>
  <r>
    <d v="2015-01-20T00:00:00"/>
    <x v="5"/>
    <x v="225"/>
    <x v="9"/>
    <x v="0"/>
    <n v="930"/>
    <n v="0.85"/>
    <n v="790.5"/>
    <x v="2"/>
    <x v="93"/>
    <s v="Send Email"/>
    <m/>
  </r>
  <r>
    <d v="2015-01-21T00:00:00"/>
    <x v="7"/>
    <x v="226"/>
    <x v="0"/>
    <x v="3"/>
    <n v="2380"/>
    <n v="0.6"/>
    <n v="1428"/>
    <x v="1"/>
    <x v="75"/>
    <s v="No Response"/>
    <m/>
  </r>
  <r>
    <d v="2015-01-21T00:00:00"/>
    <x v="16"/>
    <x v="227"/>
    <x v="3"/>
    <x v="0"/>
    <n v="480"/>
    <n v="0.75"/>
    <n v="360"/>
    <x v="3"/>
    <x v="11"/>
    <s v="Send Email"/>
    <m/>
  </r>
  <r>
    <d v="2015-01-21T00:00:00"/>
    <x v="15"/>
    <x v="228"/>
    <x v="2"/>
    <x v="0"/>
    <n v="4280"/>
    <n v="0.65"/>
    <n v="2782"/>
    <x v="0"/>
    <x v="45"/>
    <s v="Schedule a Meeting"/>
    <m/>
  </r>
  <r>
    <d v="2015-01-21T00:00:00"/>
    <x v="9"/>
    <x v="229"/>
    <x v="0"/>
    <x v="1"/>
    <n v="1330"/>
    <n v="0.75"/>
    <n v="997.5"/>
    <x v="1"/>
    <x v="93"/>
    <s v="Schedule a Meeting"/>
    <m/>
  </r>
  <r>
    <d v="2015-01-21T00:00:00"/>
    <x v="6"/>
    <x v="230"/>
    <x v="6"/>
    <x v="2"/>
    <n v="4560"/>
    <n v="0.75"/>
    <n v="3420"/>
    <x v="2"/>
    <x v="94"/>
    <s v="Schedule a Meeting"/>
    <m/>
  </r>
  <r>
    <d v="2015-01-21T00:00:00"/>
    <x v="5"/>
    <x v="231"/>
    <x v="0"/>
    <x v="0"/>
    <n v="4060"/>
    <n v="0.65"/>
    <n v="2639"/>
    <x v="1"/>
    <x v="65"/>
    <m/>
    <m/>
  </r>
  <r>
    <d v="2015-01-21T00:00:00"/>
    <x v="4"/>
    <x v="232"/>
    <x v="3"/>
    <x v="3"/>
    <n v="1860"/>
    <n v="0.8"/>
    <n v="1488"/>
    <x v="1"/>
    <x v="88"/>
    <s v="Schedule a Meeting"/>
    <m/>
  </r>
  <r>
    <d v="2015-01-21T00:00:00"/>
    <x v="11"/>
    <x v="233"/>
    <x v="8"/>
    <x v="0"/>
    <n v="1150"/>
    <n v="0.55000000000000004"/>
    <n v="632.5"/>
    <x v="2"/>
    <x v="6"/>
    <s v="Follow up on call"/>
    <m/>
  </r>
  <r>
    <d v="2015-01-21T00:00:00"/>
    <x v="5"/>
    <x v="234"/>
    <x v="5"/>
    <x v="1"/>
    <n v="710"/>
    <n v="0.65"/>
    <n v="461.5"/>
    <x v="2"/>
    <x v="25"/>
    <s v="Follow up on call"/>
    <m/>
  </r>
  <r>
    <d v="2015-01-21T00:00:00"/>
    <x v="4"/>
    <x v="235"/>
    <x v="6"/>
    <x v="3"/>
    <n v="1270"/>
    <n v="0.65"/>
    <n v="825.5"/>
    <x v="2"/>
    <x v="22"/>
    <s v="Schedule a Meeting"/>
    <m/>
  </r>
  <r>
    <d v="2015-01-21T00:00:00"/>
    <x v="8"/>
    <x v="236"/>
    <x v="5"/>
    <x v="4"/>
    <n v="2010"/>
    <n v="0.8"/>
    <n v="1608"/>
    <x v="0"/>
    <x v="20"/>
    <m/>
    <m/>
  </r>
  <r>
    <d v="2015-01-21T00:00:00"/>
    <x v="1"/>
    <x v="237"/>
    <x v="9"/>
    <x v="2"/>
    <n v="4300"/>
    <n v="0.85"/>
    <n v="3655"/>
    <x v="2"/>
    <x v="84"/>
    <s v="Follow up on call"/>
    <m/>
  </r>
  <r>
    <d v="2015-01-21T00:00:00"/>
    <x v="6"/>
    <x v="238"/>
    <x v="0"/>
    <x v="3"/>
    <n v="3630"/>
    <n v="0.7"/>
    <n v="2541"/>
    <x v="2"/>
    <x v="29"/>
    <s v="No Response"/>
    <m/>
  </r>
  <r>
    <d v="2015-01-21T00:00:00"/>
    <x v="12"/>
    <x v="239"/>
    <x v="2"/>
    <x v="3"/>
    <n v="3120"/>
    <n v="0.8"/>
    <n v="2496"/>
    <x v="1"/>
    <x v="18"/>
    <s v="Follow up on call"/>
    <m/>
  </r>
  <r>
    <d v="2015-01-21T00:00:00"/>
    <x v="9"/>
    <x v="240"/>
    <x v="8"/>
    <x v="2"/>
    <n v="1670"/>
    <n v="0.7"/>
    <n v="1169"/>
    <x v="1"/>
    <x v="3"/>
    <s v="Schedule a Meeting"/>
    <m/>
  </r>
  <r>
    <d v="2015-01-21T00:00:00"/>
    <x v="1"/>
    <x v="241"/>
    <x v="7"/>
    <x v="5"/>
    <n v="430"/>
    <n v="0.65"/>
    <n v="279.5"/>
    <x v="0"/>
    <x v="15"/>
    <m/>
    <m/>
  </r>
  <r>
    <d v="2015-01-22T00:00:00"/>
    <x v="12"/>
    <x v="242"/>
    <x v="7"/>
    <x v="0"/>
    <n v="4190"/>
    <n v="0.55000000000000004"/>
    <n v="2304.5"/>
    <x v="2"/>
    <x v="3"/>
    <s v="Send Email"/>
    <m/>
  </r>
  <r>
    <d v="2015-01-22T00:00:00"/>
    <x v="11"/>
    <x v="243"/>
    <x v="9"/>
    <x v="1"/>
    <n v="1250"/>
    <n v="0.65"/>
    <n v="812.5"/>
    <x v="0"/>
    <x v="95"/>
    <s v="Follow up on call"/>
    <m/>
  </r>
  <r>
    <d v="2015-01-22T00:00:00"/>
    <x v="2"/>
    <x v="244"/>
    <x v="8"/>
    <x v="0"/>
    <n v="2690"/>
    <n v="0.6"/>
    <n v="1614"/>
    <x v="1"/>
    <x v="57"/>
    <m/>
    <m/>
  </r>
  <r>
    <d v="2015-01-22T00:00:00"/>
    <x v="0"/>
    <x v="245"/>
    <x v="1"/>
    <x v="4"/>
    <n v="4840"/>
    <n v="0.7"/>
    <n v="3388"/>
    <x v="1"/>
    <x v="96"/>
    <m/>
    <m/>
  </r>
  <r>
    <d v="2015-01-23T00:00:00"/>
    <x v="8"/>
    <x v="246"/>
    <x v="1"/>
    <x v="0"/>
    <n v="4300"/>
    <n v="0.8"/>
    <n v="3440"/>
    <x v="1"/>
    <x v="29"/>
    <s v="Schedule a Meeting"/>
    <m/>
  </r>
  <r>
    <d v="2015-01-23T00:00:00"/>
    <x v="15"/>
    <x v="247"/>
    <x v="1"/>
    <x v="3"/>
    <n v="1740"/>
    <n v="0.7"/>
    <n v="1218"/>
    <x v="2"/>
    <x v="26"/>
    <s v="Schedule a Meeting"/>
    <m/>
  </r>
  <r>
    <d v="2015-01-23T00:00:00"/>
    <x v="10"/>
    <x v="248"/>
    <x v="9"/>
    <x v="0"/>
    <n v="1340"/>
    <n v="0.55000000000000004"/>
    <n v="737.00000000000011"/>
    <x v="1"/>
    <x v="81"/>
    <s v="Schedule a Meeting"/>
    <m/>
  </r>
  <r>
    <d v="2015-01-23T00:00:00"/>
    <x v="9"/>
    <x v="249"/>
    <x v="4"/>
    <x v="4"/>
    <n v="880"/>
    <n v="0.65"/>
    <n v="572"/>
    <x v="1"/>
    <x v="97"/>
    <m/>
    <m/>
  </r>
  <r>
    <d v="2015-01-23T00:00:00"/>
    <x v="7"/>
    <x v="250"/>
    <x v="1"/>
    <x v="0"/>
    <n v="110"/>
    <n v="0.75"/>
    <n v="82.5"/>
    <x v="1"/>
    <x v="78"/>
    <s v="Follow up on call"/>
    <m/>
  </r>
  <r>
    <d v="2015-01-23T00:00:00"/>
    <x v="18"/>
    <x v="251"/>
    <x v="2"/>
    <x v="0"/>
    <n v="190"/>
    <n v="0.6"/>
    <n v="114"/>
    <x v="3"/>
    <x v="98"/>
    <s v="Follow up on call"/>
    <m/>
  </r>
  <r>
    <d v="2015-01-23T00:00:00"/>
    <x v="17"/>
    <x v="252"/>
    <x v="4"/>
    <x v="0"/>
    <n v="1300"/>
    <n v="0.8"/>
    <n v="1040"/>
    <x v="2"/>
    <x v="65"/>
    <s v="Schedule a Meeting"/>
    <m/>
  </r>
  <r>
    <d v="2015-01-23T00:00:00"/>
    <x v="16"/>
    <x v="253"/>
    <x v="3"/>
    <x v="5"/>
    <n v="3520"/>
    <n v="0.6"/>
    <n v="2112"/>
    <x v="2"/>
    <x v="28"/>
    <m/>
    <m/>
  </r>
  <r>
    <d v="2015-01-23T00:00:00"/>
    <x v="5"/>
    <x v="254"/>
    <x v="3"/>
    <x v="3"/>
    <n v="2140"/>
    <n v="0.7"/>
    <n v="1498"/>
    <x v="1"/>
    <x v="99"/>
    <s v="Send Email"/>
    <m/>
  </r>
  <r>
    <d v="2015-01-23T00:00:00"/>
    <x v="17"/>
    <x v="255"/>
    <x v="7"/>
    <x v="3"/>
    <n v="1630"/>
    <n v="0.85"/>
    <n v="1385.5"/>
    <x v="2"/>
    <x v="29"/>
    <s v="Follow up on call"/>
    <m/>
  </r>
  <r>
    <d v="2015-01-23T00:00:00"/>
    <x v="17"/>
    <x v="256"/>
    <x v="4"/>
    <x v="3"/>
    <n v="3560"/>
    <n v="0.5"/>
    <n v="1780"/>
    <x v="1"/>
    <x v="3"/>
    <s v="Schedule a Meeting"/>
    <m/>
  </r>
  <r>
    <d v="2015-01-24T00:00:00"/>
    <x v="12"/>
    <x v="257"/>
    <x v="8"/>
    <x v="1"/>
    <n v="4710"/>
    <n v="0.8"/>
    <n v="3768"/>
    <x v="2"/>
    <x v="67"/>
    <s v="No Response"/>
    <m/>
  </r>
  <r>
    <d v="2015-01-24T00:00:00"/>
    <x v="15"/>
    <x v="258"/>
    <x v="4"/>
    <x v="1"/>
    <n v="1700"/>
    <n v="0.85"/>
    <n v="1445"/>
    <x v="2"/>
    <x v="51"/>
    <s v="Follow up on call"/>
    <m/>
  </r>
  <r>
    <d v="2015-01-24T00:00:00"/>
    <x v="19"/>
    <x v="259"/>
    <x v="1"/>
    <x v="2"/>
    <n v="550"/>
    <n v="0.6"/>
    <n v="330"/>
    <x v="2"/>
    <x v="66"/>
    <s v="Send Email"/>
    <m/>
  </r>
  <r>
    <d v="2015-01-24T00:00:00"/>
    <x v="19"/>
    <x v="260"/>
    <x v="1"/>
    <x v="2"/>
    <n v="2070"/>
    <n v="0.7"/>
    <n v="1449"/>
    <x v="2"/>
    <x v="58"/>
    <s v="Follow up on call"/>
    <m/>
  </r>
  <r>
    <d v="2015-01-24T00:00:00"/>
    <x v="8"/>
    <x v="261"/>
    <x v="0"/>
    <x v="0"/>
    <n v="3370"/>
    <n v="0.8"/>
    <n v="2696"/>
    <x v="2"/>
    <x v="36"/>
    <s v="Send Email"/>
    <m/>
  </r>
  <r>
    <d v="2015-01-24T00:00:00"/>
    <x v="16"/>
    <x v="262"/>
    <x v="7"/>
    <x v="5"/>
    <n v="560"/>
    <n v="0.65"/>
    <n v="364"/>
    <x v="0"/>
    <x v="46"/>
    <m/>
    <m/>
  </r>
  <r>
    <d v="2015-01-24T00:00:00"/>
    <x v="13"/>
    <x v="263"/>
    <x v="6"/>
    <x v="0"/>
    <n v="530"/>
    <n v="0.8"/>
    <n v="424"/>
    <x v="0"/>
    <x v="55"/>
    <s v="Schedule a Meeting"/>
    <m/>
  </r>
  <r>
    <d v="2015-01-24T00:00:00"/>
    <x v="4"/>
    <x v="264"/>
    <x v="7"/>
    <x v="0"/>
    <n v="2640"/>
    <n v="0.8"/>
    <n v="2112"/>
    <x v="1"/>
    <x v="80"/>
    <s v="Follow up on call"/>
    <m/>
  </r>
  <r>
    <d v="2015-01-24T00:00:00"/>
    <x v="12"/>
    <x v="265"/>
    <x v="0"/>
    <x v="2"/>
    <n v="4840"/>
    <n v="0.85"/>
    <n v="4114"/>
    <x v="2"/>
    <x v="19"/>
    <m/>
    <m/>
  </r>
  <r>
    <d v="2015-01-24T00:00:00"/>
    <x v="15"/>
    <x v="266"/>
    <x v="4"/>
    <x v="2"/>
    <n v="210"/>
    <n v="0.7"/>
    <n v="147"/>
    <x v="3"/>
    <x v="56"/>
    <s v="Schedule a Meeting"/>
    <m/>
  </r>
  <r>
    <d v="2015-01-24T00:00:00"/>
    <x v="2"/>
    <x v="267"/>
    <x v="3"/>
    <x v="0"/>
    <n v="2700"/>
    <n v="0.75"/>
    <n v="2025"/>
    <x v="1"/>
    <x v="61"/>
    <s v="Follow up on call"/>
    <m/>
  </r>
  <r>
    <d v="2015-01-24T00:00:00"/>
    <x v="11"/>
    <x v="268"/>
    <x v="5"/>
    <x v="3"/>
    <n v="3040"/>
    <n v="0.75"/>
    <n v="2280"/>
    <x v="2"/>
    <x v="15"/>
    <s v="Follow up on call"/>
    <m/>
  </r>
  <r>
    <d v="2015-01-24T00:00:00"/>
    <x v="4"/>
    <x v="269"/>
    <x v="2"/>
    <x v="3"/>
    <n v="4480"/>
    <n v="0.55000000000000004"/>
    <n v="2464"/>
    <x v="2"/>
    <x v="31"/>
    <s v="Follow up on call"/>
    <m/>
  </r>
  <r>
    <d v="2015-01-24T00:00:00"/>
    <x v="18"/>
    <x v="270"/>
    <x v="1"/>
    <x v="2"/>
    <n v="1490"/>
    <n v="0.7"/>
    <n v="1043"/>
    <x v="2"/>
    <x v="56"/>
    <s v="No Response"/>
    <m/>
  </r>
  <r>
    <d v="2015-01-24T00:00:00"/>
    <x v="13"/>
    <x v="271"/>
    <x v="9"/>
    <x v="0"/>
    <n v="3480"/>
    <n v="0.75"/>
    <n v="2610"/>
    <x v="2"/>
    <x v="31"/>
    <s v="Schedule a Meeting"/>
    <m/>
  </r>
  <r>
    <d v="2015-01-24T00:00:00"/>
    <x v="5"/>
    <x v="272"/>
    <x v="0"/>
    <x v="3"/>
    <n v="2840"/>
    <n v="0.7"/>
    <n v="1987.9999999999998"/>
    <x v="2"/>
    <x v="100"/>
    <s v="Follow up on call"/>
    <m/>
  </r>
  <r>
    <d v="2015-01-25T00:00:00"/>
    <x v="6"/>
    <x v="273"/>
    <x v="1"/>
    <x v="0"/>
    <n v="510"/>
    <n v="0.55000000000000004"/>
    <n v="280.5"/>
    <x v="2"/>
    <x v="75"/>
    <s v="Follow up on call"/>
    <m/>
  </r>
  <r>
    <d v="2015-01-25T00:00:00"/>
    <x v="18"/>
    <x v="274"/>
    <x v="3"/>
    <x v="3"/>
    <n v="2170"/>
    <n v="0.8"/>
    <n v="1736"/>
    <x v="2"/>
    <x v="46"/>
    <s v="Send Email"/>
    <m/>
  </r>
  <r>
    <d v="2015-01-25T00:00:00"/>
    <x v="1"/>
    <x v="275"/>
    <x v="1"/>
    <x v="4"/>
    <n v="2210"/>
    <n v="0.6"/>
    <n v="1326"/>
    <x v="2"/>
    <x v="101"/>
    <m/>
    <m/>
  </r>
  <r>
    <d v="2015-01-25T00:00:00"/>
    <x v="18"/>
    <x v="276"/>
    <x v="3"/>
    <x v="0"/>
    <n v="4200"/>
    <n v="0.65"/>
    <n v="2730"/>
    <x v="1"/>
    <x v="32"/>
    <s v="Follow up on call"/>
    <m/>
  </r>
  <r>
    <d v="2015-01-25T00:00:00"/>
    <x v="14"/>
    <x v="277"/>
    <x v="6"/>
    <x v="0"/>
    <n v="1600"/>
    <n v="0.75"/>
    <n v="1200"/>
    <x v="2"/>
    <x v="6"/>
    <s v="Schedule a Meeting"/>
    <m/>
  </r>
  <r>
    <d v="2015-01-25T00:00:00"/>
    <x v="1"/>
    <x v="278"/>
    <x v="6"/>
    <x v="0"/>
    <n v="3380"/>
    <n v="0.8"/>
    <n v="2704"/>
    <x v="1"/>
    <x v="40"/>
    <m/>
    <m/>
  </r>
  <r>
    <d v="2015-01-25T00:00:00"/>
    <x v="5"/>
    <x v="279"/>
    <x v="0"/>
    <x v="0"/>
    <n v="3460"/>
    <n v="0.75"/>
    <n v="2595"/>
    <x v="1"/>
    <x v="25"/>
    <s v="Follow up on call"/>
    <m/>
  </r>
  <r>
    <d v="2015-01-25T00:00:00"/>
    <x v="12"/>
    <x v="280"/>
    <x v="5"/>
    <x v="2"/>
    <n v="4440"/>
    <n v="0.85"/>
    <n v="3774"/>
    <x v="1"/>
    <x v="31"/>
    <m/>
    <m/>
  </r>
  <r>
    <d v="2015-01-25T00:00:00"/>
    <x v="1"/>
    <x v="281"/>
    <x v="0"/>
    <x v="0"/>
    <n v="2700"/>
    <n v="0.75"/>
    <n v="2025"/>
    <x v="2"/>
    <x v="25"/>
    <s v="Follow up on call"/>
    <m/>
  </r>
  <r>
    <d v="2015-01-26T00:00:00"/>
    <x v="0"/>
    <x v="282"/>
    <x v="2"/>
    <x v="0"/>
    <n v="3350"/>
    <n v="0.65"/>
    <n v="2177.5"/>
    <x v="2"/>
    <x v="63"/>
    <s v="Follow up on call"/>
    <m/>
  </r>
  <r>
    <d v="2015-01-26T00:00:00"/>
    <x v="9"/>
    <x v="283"/>
    <x v="9"/>
    <x v="2"/>
    <n v="2200"/>
    <n v="0.8"/>
    <n v="1760"/>
    <x v="2"/>
    <x v="70"/>
    <s v="Follow up on call"/>
    <m/>
  </r>
  <r>
    <d v="2015-01-26T00:00:00"/>
    <x v="17"/>
    <x v="284"/>
    <x v="2"/>
    <x v="3"/>
    <n v="3060"/>
    <n v="0.6"/>
    <n v="1836"/>
    <x v="2"/>
    <x v="18"/>
    <s v="Send Email"/>
    <m/>
  </r>
  <r>
    <d v="2015-01-26T00:00:00"/>
    <x v="19"/>
    <x v="285"/>
    <x v="1"/>
    <x v="5"/>
    <n v="380"/>
    <n v="0.65"/>
    <n v="247"/>
    <x v="1"/>
    <x v="43"/>
    <m/>
    <m/>
  </r>
  <r>
    <d v="2015-01-26T00:00:00"/>
    <x v="15"/>
    <x v="286"/>
    <x v="2"/>
    <x v="2"/>
    <n v="740"/>
    <n v="0.65"/>
    <n v="481"/>
    <x v="1"/>
    <x v="17"/>
    <s v="No Response"/>
    <m/>
  </r>
  <r>
    <d v="2015-01-26T00:00:00"/>
    <x v="17"/>
    <x v="287"/>
    <x v="4"/>
    <x v="2"/>
    <n v="3790"/>
    <n v="0.5"/>
    <n v="1895"/>
    <x v="2"/>
    <x v="18"/>
    <s v="No Response"/>
    <m/>
  </r>
  <r>
    <d v="2015-01-26T00:00:00"/>
    <x v="8"/>
    <x v="288"/>
    <x v="4"/>
    <x v="3"/>
    <n v="1620"/>
    <n v="0.5"/>
    <n v="810"/>
    <x v="1"/>
    <x v="35"/>
    <s v="No Response"/>
    <m/>
  </r>
  <r>
    <d v="2015-01-26T00:00:00"/>
    <x v="2"/>
    <x v="289"/>
    <x v="9"/>
    <x v="2"/>
    <n v="3610"/>
    <n v="0.6"/>
    <n v="2166"/>
    <x v="0"/>
    <x v="43"/>
    <s v="No Response"/>
    <m/>
  </r>
  <r>
    <d v="2015-01-26T00:00:00"/>
    <x v="8"/>
    <x v="290"/>
    <x v="2"/>
    <x v="1"/>
    <n v="4220"/>
    <n v="0.85"/>
    <n v="3587"/>
    <x v="1"/>
    <x v="99"/>
    <s v="Schedule a Meeting"/>
    <m/>
  </r>
  <r>
    <d v="2015-01-26T00:00:00"/>
    <x v="8"/>
    <x v="291"/>
    <x v="7"/>
    <x v="3"/>
    <n v="3480"/>
    <n v="0.85"/>
    <n v="2958"/>
    <x v="0"/>
    <x v="102"/>
    <s v="Schedule a Meeting"/>
    <m/>
  </r>
  <r>
    <d v="2015-01-26T00:00:00"/>
    <x v="11"/>
    <x v="292"/>
    <x v="0"/>
    <x v="0"/>
    <n v="640"/>
    <n v="0.55000000000000004"/>
    <n v="352"/>
    <x v="0"/>
    <x v="38"/>
    <s v="Send Email"/>
    <m/>
  </r>
  <r>
    <d v="2015-01-26T00:00:00"/>
    <x v="3"/>
    <x v="293"/>
    <x v="0"/>
    <x v="1"/>
    <n v="4740"/>
    <n v="0.8"/>
    <n v="3792"/>
    <x v="2"/>
    <x v="17"/>
    <s v="Follow up on call"/>
    <m/>
  </r>
  <r>
    <d v="2015-01-26T00:00:00"/>
    <x v="12"/>
    <x v="294"/>
    <x v="0"/>
    <x v="0"/>
    <n v="1890"/>
    <n v="0.65"/>
    <n v="1228.5"/>
    <x v="2"/>
    <x v="93"/>
    <s v="Follow up on call"/>
    <m/>
  </r>
  <r>
    <d v="2015-01-26T00:00:00"/>
    <x v="9"/>
    <x v="295"/>
    <x v="5"/>
    <x v="5"/>
    <n v="3380"/>
    <n v="0.65"/>
    <n v="2197"/>
    <x v="1"/>
    <x v="77"/>
    <m/>
    <m/>
  </r>
  <r>
    <d v="2015-01-26T00:00:00"/>
    <x v="3"/>
    <x v="296"/>
    <x v="6"/>
    <x v="3"/>
    <n v="2290"/>
    <n v="0.75"/>
    <n v="1717.5"/>
    <x v="1"/>
    <x v="60"/>
    <s v="Schedule a Meeting"/>
    <m/>
  </r>
  <r>
    <d v="2015-01-26T00:00:00"/>
    <x v="5"/>
    <x v="297"/>
    <x v="4"/>
    <x v="0"/>
    <n v="2340"/>
    <n v="0.85"/>
    <n v="1989"/>
    <x v="2"/>
    <x v="75"/>
    <s v="Schedule a Meeting"/>
    <m/>
  </r>
  <r>
    <d v="2015-01-26T00:00:00"/>
    <x v="17"/>
    <x v="298"/>
    <x v="9"/>
    <x v="0"/>
    <n v="4340"/>
    <n v="0.65"/>
    <n v="2821"/>
    <x v="0"/>
    <x v="42"/>
    <s v="Send Email"/>
    <m/>
  </r>
  <r>
    <d v="2015-01-26T00:00:00"/>
    <x v="13"/>
    <x v="299"/>
    <x v="6"/>
    <x v="4"/>
    <n v="2290"/>
    <n v="0.75"/>
    <n v="1717.5"/>
    <x v="2"/>
    <x v="103"/>
    <m/>
    <m/>
  </r>
  <r>
    <d v="2015-01-26T00:00:00"/>
    <x v="14"/>
    <x v="300"/>
    <x v="0"/>
    <x v="2"/>
    <n v="1060"/>
    <n v="0.75"/>
    <n v="795"/>
    <x v="1"/>
    <x v="36"/>
    <s v="Schedule a Meeting"/>
    <m/>
  </r>
  <r>
    <d v="2015-01-26T00:00:00"/>
    <x v="15"/>
    <x v="301"/>
    <x v="7"/>
    <x v="0"/>
    <n v="580"/>
    <n v="0.65"/>
    <n v="377"/>
    <x v="2"/>
    <x v="43"/>
    <s v="Follow up on call"/>
    <m/>
  </r>
  <r>
    <d v="2015-01-27T00:00:00"/>
    <x v="7"/>
    <x v="302"/>
    <x v="1"/>
    <x v="4"/>
    <n v="4510"/>
    <n v="0.65"/>
    <n v="2931.5"/>
    <x v="2"/>
    <x v="104"/>
    <m/>
    <m/>
  </r>
  <r>
    <d v="2015-01-27T00:00:00"/>
    <x v="7"/>
    <x v="303"/>
    <x v="9"/>
    <x v="1"/>
    <n v="1800"/>
    <n v="0.75"/>
    <n v="1350"/>
    <x v="2"/>
    <x v="22"/>
    <s v="Schedule a Meeting"/>
    <m/>
  </r>
  <r>
    <d v="2015-01-27T00:00:00"/>
    <x v="8"/>
    <x v="304"/>
    <x v="2"/>
    <x v="0"/>
    <n v="1670"/>
    <n v="0.55000000000000004"/>
    <n v="918.50000000000011"/>
    <x v="1"/>
    <x v="7"/>
    <s v="Send Email"/>
    <m/>
  </r>
  <r>
    <d v="2015-01-27T00:00:00"/>
    <x v="17"/>
    <x v="305"/>
    <x v="3"/>
    <x v="0"/>
    <n v="1040"/>
    <n v="0.55000000000000004"/>
    <n v="572"/>
    <x v="1"/>
    <x v="36"/>
    <s v="Send Email"/>
    <m/>
  </r>
  <r>
    <d v="2015-01-27T00:00:00"/>
    <x v="15"/>
    <x v="306"/>
    <x v="9"/>
    <x v="0"/>
    <n v="1310"/>
    <n v="0.6"/>
    <n v="786"/>
    <x v="1"/>
    <x v="105"/>
    <s v="Schedule a Meeting"/>
    <m/>
  </r>
  <r>
    <d v="2015-01-27T00:00:00"/>
    <x v="3"/>
    <x v="307"/>
    <x v="9"/>
    <x v="3"/>
    <n v="3230"/>
    <n v="0.8"/>
    <n v="2584"/>
    <x v="2"/>
    <x v="34"/>
    <s v="Follow up on call"/>
    <m/>
  </r>
  <r>
    <d v="2015-01-27T00:00:00"/>
    <x v="6"/>
    <x v="308"/>
    <x v="3"/>
    <x v="5"/>
    <n v="2570"/>
    <n v="0.85"/>
    <n v="2184.5"/>
    <x v="1"/>
    <x v="28"/>
    <m/>
    <m/>
  </r>
  <r>
    <d v="2015-01-27T00:00:00"/>
    <x v="4"/>
    <x v="309"/>
    <x v="8"/>
    <x v="2"/>
    <n v="700"/>
    <n v="0.7"/>
    <n v="489.99999999999994"/>
    <x v="0"/>
    <x v="53"/>
    <s v="Follow up on call"/>
    <m/>
  </r>
  <r>
    <d v="2015-01-27T00:00:00"/>
    <x v="11"/>
    <x v="310"/>
    <x v="6"/>
    <x v="3"/>
    <n v="4250"/>
    <n v="0.75"/>
    <n v="3187.5"/>
    <x v="2"/>
    <x v="57"/>
    <s v="Follow up on call"/>
    <m/>
  </r>
  <r>
    <d v="2015-01-27T00:00:00"/>
    <x v="9"/>
    <x v="311"/>
    <x v="4"/>
    <x v="1"/>
    <n v="3220"/>
    <n v="0.8"/>
    <n v="2576"/>
    <x v="0"/>
    <x v="106"/>
    <s v="No Response"/>
    <m/>
  </r>
  <r>
    <d v="2015-01-27T00:00:00"/>
    <x v="4"/>
    <x v="312"/>
    <x v="2"/>
    <x v="2"/>
    <n v="700"/>
    <n v="0.55000000000000004"/>
    <n v="385.00000000000006"/>
    <x v="2"/>
    <x v="22"/>
    <s v="Schedule a Meeting"/>
    <m/>
  </r>
  <r>
    <d v="2015-01-27T00:00:00"/>
    <x v="4"/>
    <x v="313"/>
    <x v="4"/>
    <x v="3"/>
    <n v="1130"/>
    <n v="0.7"/>
    <n v="791"/>
    <x v="2"/>
    <x v="107"/>
    <s v="Send Email"/>
    <m/>
  </r>
  <r>
    <d v="2015-01-27T00:00:00"/>
    <x v="14"/>
    <x v="314"/>
    <x v="8"/>
    <x v="0"/>
    <n v="2830"/>
    <n v="0.8"/>
    <n v="2264"/>
    <x v="0"/>
    <x v="93"/>
    <s v="No Response"/>
    <m/>
  </r>
  <r>
    <d v="2015-01-27T00:00:00"/>
    <x v="4"/>
    <x v="315"/>
    <x v="1"/>
    <x v="0"/>
    <n v="2150"/>
    <n v="0.65"/>
    <n v="1397.5"/>
    <x v="2"/>
    <x v="55"/>
    <m/>
    <m/>
  </r>
  <r>
    <d v="2015-01-28T00:00:00"/>
    <x v="7"/>
    <x v="316"/>
    <x v="9"/>
    <x v="2"/>
    <n v="970"/>
    <n v="0.7"/>
    <n v="679"/>
    <x v="2"/>
    <x v="51"/>
    <s v="Send Email"/>
    <m/>
  </r>
  <r>
    <d v="2015-01-28T00:00:00"/>
    <x v="17"/>
    <x v="317"/>
    <x v="2"/>
    <x v="0"/>
    <n v="3850"/>
    <n v="0.8"/>
    <n v="3080"/>
    <x v="0"/>
    <x v="98"/>
    <s v="Schedule a Meeting"/>
    <m/>
  </r>
  <r>
    <d v="2015-01-28T00:00:00"/>
    <x v="4"/>
    <x v="318"/>
    <x v="5"/>
    <x v="0"/>
    <n v="1860"/>
    <n v="0.85"/>
    <n v="1581"/>
    <x v="2"/>
    <x v="1"/>
    <s v="Schedule a Meeting"/>
    <m/>
  </r>
  <r>
    <d v="2015-01-28T00:00:00"/>
    <x v="15"/>
    <x v="319"/>
    <x v="9"/>
    <x v="3"/>
    <n v="750"/>
    <n v="0.85"/>
    <n v="637.5"/>
    <x v="2"/>
    <x v="25"/>
    <s v="Send Email"/>
    <m/>
  </r>
  <r>
    <d v="2015-01-28T00:00:00"/>
    <x v="11"/>
    <x v="320"/>
    <x v="6"/>
    <x v="3"/>
    <n v="3020"/>
    <n v="0.55000000000000004"/>
    <n v="1661.0000000000002"/>
    <x v="0"/>
    <x v="71"/>
    <s v="No Response"/>
    <m/>
  </r>
  <r>
    <d v="2015-01-28T00:00:00"/>
    <x v="15"/>
    <x v="321"/>
    <x v="4"/>
    <x v="2"/>
    <n v="4550"/>
    <n v="0.7"/>
    <n v="3185"/>
    <x v="2"/>
    <x v="17"/>
    <s v="Send Email"/>
    <m/>
  </r>
  <r>
    <d v="2015-01-28T00:00:00"/>
    <x v="16"/>
    <x v="322"/>
    <x v="3"/>
    <x v="1"/>
    <n v="4370"/>
    <n v="0.6"/>
    <n v="2622"/>
    <x v="1"/>
    <x v="105"/>
    <s v="Schedule a Meeting"/>
    <m/>
  </r>
  <r>
    <d v="2015-01-28T00:00:00"/>
    <x v="11"/>
    <x v="323"/>
    <x v="8"/>
    <x v="1"/>
    <n v="3240"/>
    <n v="0.8"/>
    <n v="2592"/>
    <x v="2"/>
    <x v="41"/>
    <s v="Follow up on call"/>
    <m/>
  </r>
  <r>
    <d v="2015-01-28T00:00:00"/>
    <x v="1"/>
    <x v="324"/>
    <x v="7"/>
    <x v="1"/>
    <n v="200"/>
    <n v="0.75"/>
    <n v="150"/>
    <x v="3"/>
    <x v="107"/>
    <s v="Schedule a Meeting"/>
    <m/>
  </r>
  <r>
    <d v="2015-01-28T00:00:00"/>
    <x v="17"/>
    <x v="325"/>
    <x v="2"/>
    <x v="0"/>
    <n v="1890"/>
    <n v="0.65"/>
    <n v="1228.5"/>
    <x v="1"/>
    <x v="42"/>
    <s v="Schedule a Meeting"/>
    <m/>
  </r>
  <r>
    <d v="2015-01-28T00:00:00"/>
    <x v="14"/>
    <x v="326"/>
    <x v="6"/>
    <x v="1"/>
    <n v="3810"/>
    <n v="0.8"/>
    <n v="3048"/>
    <x v="2"/>
    <x v="53"/>
    <s v="Follow up on call"/>
    <m/>
  </r>
  <r>
    <d v="2015-01-29T00:00:00"/>
    <x v="19"/>
    <x v="327"/>
    <x v="7"/>
    <x v="1"/>
    <n v="3030"/>
    <n v="0.55000000000000004"/>
    <n v="1666.5000000000002"/>
    <x v="2"/>
    <x v="13"/>
    <s v="Follow up on call"/>
    <m/>
  </r>
  <r>
    <d v="2015-01-29T00:00:00"/>
    <x v="5"/>
    <x v="328"/>
    <x v="6"/>
    <x v="3"/>
    <n v="2740"/>
    <n v="0.7"/>
    <n v="1917.9999999999998"/>
    <x v="1"/>
    <x v="37"/>
    <s v="Schedule a Meeting"/>
    <m/>
  </r>
  <r>
    <d v="2015-01-29T00:00:00"/>
    <x v="16"/>
    <x v="329"/>
    <x v="3"/>
    <x v="2"/>
    <n v="3490"/>
    <n v="0.85"/>
    <n v="2966.5"/>
    <x v="0"/>
    <x v="7"/>
    <s v="Schedule a Meeting"/>
    <m/>
  </r>
  <r>
    <d v="2015-01-29T00:00:00"/>
    <x v="15"/>
    <x v="330"/>
    <x v="4"/>
    <x v="0"/>
    <n v="200"/>
    <n v="0.6"/>
    <n v="120"/>
    <x v="1"/>
    <x v="51"/>
    <s v="No Response"/>
    <m/>
  </r>
  <r>
    <d v="2015-01-29T00:00:00"/>
    <x v="19"/>
    <x v="331"/>
    <x v="3"/>
    <x v="0"/>
    <n v="4480"/>
    <n v="0.7"/>
    <n v="3136"/>
    <x v="1"/>
    <x v="53"/>
    <s v="Send Email"/>
    <m/>
  </r>
  <r>
    <d v="2015-01-29T00:00:00"/>
    <x v="1"/>
    <x v="332"/>
    <x v="0"/>
    <x v="0"/>
    <n v="2210"/>
    <n v="0.75"/>
    <n v="1657.5"/>
    <x v="2"/>
    <x v="73"/>
    <s v="Schedule a Meeting"/>
    <m/>
  </r>
  <r>
    <d v="2015-01-29T00:00:00"/>
    <x v="6"/>
    <x v="333"/>
    <x v="5"/>
    <x v="0"/>
    <n v="310"/>
    <n v="0.85"/>
    <n v="263.5"/>
    <x v="0"/>
    <x v="40"/>
    <s v="Schedule a Meeting"/>
    <m/>
  </r>
  <r>
    <d v="2015-01-29T00:00:00"/>
    <x v="2"/>
    <x v="334"/>
    <x v="8"/>
    <x v="0"/>
    <n v="1200"/>
    <n v="0.55000000000000004"/>
    <n v="660"/>
    <x v="0"/>
    <x v="72"/>
    <s v="No Response"/>
    <m/>
  </r>
  <r>
    <d v="2015-01-29T00:00:00"/>
    <x v="0"/>
    <x v="335"/>
    <x v="6"/>
    <x v="2"/>
    <n v="3050"/>
    <n v="0.7"/>
    <n v="2135"/>
    <x v="1"/>
    <x v="55"/>
    <s v="Schedule a Meeting"/>
    <m/>
  </r>
  <r>
    <d v="2015-01-29T00:00:00"/>
    <x v="10"/>
    <x v="336"/>
    <x v="6"/>
    <x v="2"/>
    <n v="3140"/>
    <n v="0.85"/>
    <n v="2669"/>
    <x v="0"/>
    <x v="77"/>
    <s v="Follow up on call"/>
    <m/>
  </r>
  <r>
    <d v="2015-01-29T00:00:00"/>
    <x v="15"/>
    <x v="337"/>
    <x v="9"/>
    <x v="0"/>
    <n v="2210"/>
    <n v="0.8"/>
    <n v="1768"/>
    <x v="0"/>
    <x v="88"/>
    <s v="Follow up on call"/>
    <m/>
  </r>
  <r>
    <d v="2015-01-29T00:00:00"/>
    <x v="3"/>
    <x v="338"/>
    <x v="0"/>
    <x v="5"/>
    <n v="3320"/>
    <n v="0.55000000000000004"/>
    <n v="1826.0000000000002"/>
    <x v="2"/>
    <x v="30"/>
    <m/>
    <m/>
  </r>
  <r>
    <d v="2015-01-29T00:00:00"/>
    <x v="9"/>
    <x v="339"/>
    <x v="6"/>
    <x v="0"/>
    <n v="250"/>
    <n v="0.65"/>
    <n v="162.5"/>
    <x v="3"/>
    <x v="98"/>
    <m/>
    <m/>
  </r>
  <r>
    <d v="2015-01-30T00:00:00"/>
    <x v="12"/>
    <x v="340"/>
    <x v="7"/>
    <x v="2"/>
    <n v="3660"/>
    <n v="0.75"/>
    <n v="2745"/>
    <x v="0"/>
    <x v="105"/>
    <s v="Send Email"/>
    <m/>
  </r>
  <r>
    <d v="2015-01-30T00:00:00"/>
    <x v="12"/>
    <x v="341"/>
    <x v="1"/>
    <x v="2"/>
    <n v="3290"/>
    <n v="0.6"/>
    <n v="1974"/>
    <x v="2"/>
    <x v="19"/>
    <s v="Schedule a Meeting"/>
    <m/>
  </r>
  <r>
    <d v="2015-01-30T00:00:00"/>
    <x v="19"/>
    <x v="342"/>
    <x v="6"/>
    <x v="3"/>
    <n v="2730"/>
    <n v="0.7"/>
    <n v="1910.9999999999998"/>
    <x v="2"/>
    <x v="50"/>
    <s v="Send Email"/>
    <m/>
  </r>
  <r>
    <d v="2015-01-30T00:00:00"/>
    <x v="0"/>
    <x v="343"/>
    <x v="3"/>
    <x v="2"/>
    <n v="2180"/>
    <n v="0.55000000000000004"/>
    <n v="1199"/>
    <x v="1"/>
    <x v="58"/>
    <s v="Follow up on call"/>
    <m/>
  </r>
  <r>
    <d v="2015-01-30T00:00:00"/>
    <x v="8"/>
    <x v="344"/>
    <x v="3"/>
    <x v="1"/>
    <n v="2690"/>
    <n v="0.6"/>
    <n v="1614"/>
    <x v="0"/>
    <x v="108"/>
    <s v="No Response"/>
    <m/>
  </r>
  <r>
    <d v="2015-01-30T00:00:00"/>
    <x v="0"/>
    <x v="345"/>
    <x v="5"/>
    <x v="0"/>
    <n v="2160"/>
    <n v="0.75"/>
    <n v="1620"/>
    <x v="2"/>
    <x v="68"/>
    <s v="Schedule a Meeting"/>
    <m/>
  </r>
  <r>
    <d v="2015-01-30T00:00:00"/>
    <x v="2"/>
    <x v="346"/>
    <x v="1"/>
    <x v="0"/>
    <n v="1190"/>
    <n v="0.65"/>
    <n v="773.5"/>
    <x v="2"/>
    <x v="29"/>
    <s v="Schedule a Meeting"/>
    <m/>
  </r>
  <r>
    <d v="2015-01-30T00:00:00"/>
    <x v="11"/>
    <x v="347"/>
    <x v="5"/>
    <x v="2"/>
    <n v="4750"/>
    <n v="0.65"/>
    <n v="3087.5"/>
    <x v="2"/>
    <x v="45"/>
    <s v="Schedule a Meeting"/>
    <m/>
  </r>
  <r>
    <d v="2015-01-30T00:00:00"/>
    <x v="5"/>
    <x v="348"/>
    <x v="4"/>
    <x v="4"/>
    <n v="1820"/>
    <n v="0.85"/>
    <n v="1547"/>
    <x v="1"/>
    <x v="9"/>
    <m/>
    <m/>
  </r>
  <r>
    <d v="2015-01-30T00:00:00"/>
    <x v="5"/>
    <x v="349"/>
    <x v="6"/>
    <x v="2"/>
    <n v="2510"/>
    <n v="0.75"/>
    <n v="1882.5"/>
    <x v="1"/>
    <x v="60"/>
    <s v="Follow up on call"/>
    <m/>
  </r>
  <r>
    <d v="2015-01-30T00:00:00"/>
    <x v="11"/>
    <x v="350"/>
    <x v="4"/>
    <x v="1"/>
    <n v="3680"/>
    <n v="0.8"/>
    <n v="2944"/>
    <x v="2"/>
    <x v="43"/>
    <s v="No Response"/>
    <m/>
  </r>
  <r>
    <d v="2015-01-30T00:00:00"/>
    <x v="4"/>
    <x v="351"/>
    <x v="1"/>
    <x v="0"/>
    <n v="4460"/>
    <n v="0.85"/>
    <n v="3791"/>
    <x v="2"/>
    <x v="3"/>
    <s v="No Response"/>
    <m/>
  </r>
  <r>
    <d v="2015-01-30T00:00:00"/>
    <x v="4"/>
    <x v="352"/>
    <x v="4"/>
    <x v="0"/>
    <n v="3210"/>
    <n v="0.85"/>
    <n v="2728.5"/>
    <x v="1"/>
    <x v="53"/>
    <s v="Schedule a Meeting"/>
    <m/>
  </r>
  <r>
    <d v="2015-01-30T00:00:00"/>
    <x v="6"/>
    <x v="353"/>
    <x v="1"/>
    <x v="0"/>
    <n v="4330"/>
    <n v="0.8"/>
    <n v="3464"/>
    <x v="1"/>
    <x v="33"/>
    <s v="Follow up on call"/>
    <m/>
  </r>
  <r>
    <d v="2015-01-30T00:00:00"/>
    <x v="6"/>
    <x v="354"/>
    <x v="0"/>
    <x v="2"/>
    <n v="760"/>
    <n v="0.85"/>
    <n v="646"/>
    <x v="2"/>
    <x v="4"/>
    <s v="Send Email"/>
    <m/>
  </r>
  <r>
    <d v="2015-01-30T00:00:00"/>
    <x v="8"/>
    <x v="355"/>
    <x v="6"/>
    <x v="0"/>
    <n v="1350"/>
    <n v="0.85"/>
    <n v="1147.5"/>
    <x v="2"/>
    <x v="0"/>
    <s v="Follow up on call"/>
    <m/>
  </r>
  <r>
    <d v="2015-01-31T00:00:00"/>
    <x v="16"/>
    <x v="356"/>
    <x v="6"/>
    <x v="4"/>
    <n v="4730"/>
    <n v="0.75"/>
    <n v="3547.5"/>
    <x v="2"/>
    <x v="109"/>
    <m/>
    <m/>
  </r>
  <r>
    <d v="2015-01-31T00:00:00"/>
    <x v="1"/>
    <x v="357"/>
    <x v="3"/>
    <x v="3"/>
    <n v="2200"/>
    <n v="0.8"/>
    <n v="1760"/>
    <x v="1"/>
    <x v="31"/>
    <s v="Send Email"/>
    <m/>
  </r>
  <r>
    <d v="2015-01-31T00:00:00"/>
    <x v="4"/>
    <x v="358"/>
    <x v="8"/>
    <x v="1"/>
    <n v="930"/>
    <n v="0.65"/>
    <n v="604.5"/>
    <x v="0"/>
    <x v="94"/>
    <s v="No Response"/>
    <m/>
  </r>
  <r>
    <d v="2015-01-31T00:00:00"/>
    <x v="2"/>
    <x v="359"/>
    <x v="9"/>
    <x v="4"/>
    <n v="2630"/>
    <n v="0.5"/>
    <n v="1315"/>
    <x v="1"/>
    <x v="110"/>
    <m/>
    <m/>
  </r>
  <r>
    <d v="2015-01-31T00:00:00"/>
    <x v="13"/>
    <x v="360"/>
    <x v="7"/>
    <x v="0"/>
    <n v="3780"/>
    <n v="0.5"/>
    <n v="1890"/>
    <x v="0"/>
    <x v="44"/>
    <s v="No Response"/>
    <m/>
  </r>
  <r>
    <d v="2015-01-31T00:00:00"/>
    <x v="9"/>
    <x v="361"/>
    <x v="3"/>
    <x v="0"/>
    <n v="2540"/>
    <n v="0.85"/>
    <n v="2159"/>
    <x v="0"/>
    <x v="65"/>
    <s v="Send Email"/>
    <m/>
  </r>
  <r>
    <d v="2015-01-31T00:00:00"/>
    <x v="6"/>
    <x v="362"/>
    <x v="6"/>
    <x v="0"/>
    <n v="3450"/>
    <n v="0.8"/>
    <n v="2760"/>
    <x v="1"/>
    <x v="43"/>
    <s v="Send Email"/>
    <m/>
  </r>
  <r>
    <d v="2015-01-31T00:00:00"/>
    <x v="17"/>
    <x v="363"/>
    <x v="1"/>
    <x v="3"/>
    <n v="1220"/>
    <n v="0.65"/>
    <n v="793"/>
    <x v="2"/>
    <x v="33"/>
    <s v="Follow up on call"/>
    <m/>
  </r>
  <r>
    <d v="2015-01-31T00:00:00"/>
    <x v="16"/>
    <x v="364"/>
    <x v="9"/>
    <x v="1"/>
    <n v="3830"/>
    <n v="0.55000000000000004"/>
    <n v="2106.5"/>
    <x v="2"/>
    <x v="53"/>
    <s v="Follow up on call"/>
    <m/>
  </r>
  <r>
    <d v="2015-01-31T00:00:00"/>
    <x v="17"/>
    <x v="365"/>
    <x v="9"/>
    <x v="3"/>
    <n v="1100"/>
    <n v="0.6"/>
    <n v="660"/>
    <x v="0"/>
    <x v="54"/>
    <s v="No Response"/>
    <m/>
  </r>
  <r>
    <d v="2015-01-31T00:00:00"/>
    <x v="9"/>
    <x v="366"/>
    <x v="6"/>
    <x v="3"/>
    <n v="4900"/>
    <n v="0.75"/>
    <n v="3675"/>
    <x v="2"/>
    <x v="98"/>
    <s v="Follow up on call"/>
    <m/>
  </r>
  <r>
    <d v="2015-01-31T00:00:00"/>
    <x v="1"/>
    <x v="367"/>
    <x v="9"/>
    <x v="3"/>
    <n v="2240"/>
    <n v="0.7"/>
    <n v="1568"/>
    <x v="2"/>
    <x v="88"/>
    <s v="Schedule a Meeting"/>
    <m/>
  </r>
  <r>
    <d v="2015-01-31T00:00:00"/>
    <x v="5"/>
    <x v="368"/>
    <x v="7"/>
    <x v="1"/>
    <n v="1570"/>
    <n v="0.85"/>
    <n v="1334.5"/>
    <x v="0"/>
    <x v="28"/>
    <s v="Schedule a Meeting"/>
    <m/>
  </r>
  <r>
    <d v="2015-01-31T00:00:00"/>
    <x v="11"/>
    <x v="369"/>
    <x v="0"/>
    <x v="5"/>
    <n v="1340"/>
    <n v="0.55000000000000004"/>
    <n v="737.00000000000011"/>
    <x v="2"/>
    <x v="44"/>
    <m/>
    <m/>
  </r>
  <r>
    <d v="2015-02-01T00:00:00"/>
    <x v="12"/>
    <x v="370"/>
    <x v="3"/>
    <x v="0"/>
    <n v="1150"/>
    <n v="0.55000000000000004"/>
    <n v="632.5"/>
    <x v="2"/>
    <x v="14"/>
    <s v="No Response"/>
    <m/>
  </r>
  <r>
    <d v="2015-02-01T00:00:00"/>
    <x v="11"/>
    <x v="371"/>
    <x v="2"/>
    <x v="0"/>
    <n v="2700"/>
    <n v="0.7"/>
    <n v="1889.9999999999998"/>
    <x v="0"/>
    <x v="5"/>
    <m/>
    <m/>
  </r>
  <r>
    <d v="2015-02-01T00:00:00"/>
    <x v="12"/>
    <x v="372"/>
    <x v="0"/>
    <x v="0"/>
    <n v="4640"/>
    <n v="0.85"/>
    <n v="3944"/>
    <x v="2"/>
    <x v="102"/>
    <s v="Schedule a Meeting"/>
    <m/>
  </r>
  <r>
    <d v="2015-02-01T00:00:00"/>
    <x v="3"/>
    <x v="373"/>
    <x v="3"/>
    <x v="0"/>
    <n v="3150"/>
    <n v="0.55000000000000004"/>
    <n v="1732.5000000000002"/>
    <x v="2"/>
    <x v="107"/>
    <m/>
    <m/>
  </r>
  <r>
    <d v="2015-02-01T00:00:00"/>
    <x v="19"/>
    <x v="374"/>
    <x v="4"/>
    <x v="3"/>
    <n v="1500"/>
    <n v="0.55000000000000004"/>
    <n v="825.00000000000011"/>
    <x v="2"/>
    <x v="44"/>
    <s v="Follow up on call"/>
    <m/>
  </r>
  <r>
    <d v="2015-02-01T00:00:00"/>
    <x v="1"/>
    <x v="375"/>
    <x v="9"/>
    <x v="0"/>
    <n v="3620"/>
    <n v="0.6"/>
    <n v="2172"/>
    <x v="2"/>
    <x v="8"/>
    <s v="Schedule a Meeting"/>
    <m/>
  </r>
  <r>
    <d v="2015-02-01T00:00:00"/>
    <x v="3"/>
    <x v="376"/>
    <x v="0"/>
    <x v="1"/>
    <n v="760"/>
    <n v="0.75"/>
    <n v="570"/>
    <x v="1"/>
    <x v="94"/>
    <s v="Follow up on call"/>
    <m/>
  </r>
  <r>
    <d v="2015-02-01T00:00:00"/>
    <x v="16"/>
    <x v="377"/>
    <x v="9"/>
    <x v="0"/>
    <n v="3320"/>
    <n v="0.8"/>
    <n v="2656"/>
    <x v="1"/>
    <x v="60"/>
    <s v="Schedule a Meeting"/>
    <m/>
  </r>
  <r>
    <d v="2015-02-01T00:00:00"/>
    <x v="3"/>
    <x v="378"/>
    <x v="4"/>
    <x v="0"/>
    <n v="2680"/>
    <n v="0.55000000000000004"/>
    <n v="1474.0000000000002"/>
    <x v="1"/>
    <x v="63"/>
    <s v="Follow up on call"/>
    <m/>
  </r>
  <r>
    <d v="2015-02-01T00:00:00"/>
    <x v="19"/>
    <x v="379"/>
    <x v="6"/>
    <x v="0"/>
    <n v="3660"/>
    <n v="0.6"/>
    <n v="2196"/>
    <x v="2"/>
    <x v="52"/>
    <s v="Follow up on call"/>
    <m/>
  </r>
  <r>
    <d v="2015-02-01T00:00:00"/>
    <x v="16"/>
    <x v="380"/>
    <x v="6"/>
    <x v="0"/>
    <n v="220"/>
    <n v="0.6"/>
    <n v="132"/>
    <x v="3"/>
    <x v="62"/>
    <s v="Follow up on call"/>
    <m/>
  </r>
  <r>
    <d v="2015-02-02T00:00:00"/>
    <x v="13"/>
    <x v="381"/>
    <x v="3"/>
    <x v="3"/>
    <n v="3780"/>
    <n v="0.75"/>
    <n v="2835"/>
    <x v="1"/>
    <x v="57"/>
    <m/>
    <m/>
  </r>
  <r>
    <d v="2015-02-02T00:00:00"/>
    <x v="7"/>
    <x v="382"/>
    <x v="1"/>
    <x v="3"/>
    <n v="3580"/>
    <n v="0.85"/>
    <n v="3043"/>
    <x v="2"/>
    <x v="94"/>
    <s v="Schedule a Meeting"/>
    <m/>
  </r>
  <r>
    <d v="2015-02-02T00:00:00"/>
    <x v="8"/>
    <x v="383"/>
    <x v="7"/>
    <x v="4"/>
    <n v="920"/>
    <n v="0.75"/>
    <n v="690"/>
    <x v="2"/>
    <x v="111"/>
    <m/>
    <m/>
  </r>
  <r>
    <d v="2015-02-02T00:00:00"/>
    <x v="1"/>
    <x v="384"/>
    <x v="6"/>
    <x v="4"/>
    <n v="1310"/>
    <n v="0.6"/>
    <n v="786"/>
    <x v="3"/>
    <x v="79"/>
    <m/>
    <m/>
  </r>
  <r>
    <d v="2015-02-02T00:00:00"/>
    <x v="7"/>
    <x v="385"/>
    <x v="9"/>
    <x v="0"/>
    <n v="3540"/>
    <n v="0.8"/>
    <n v="2832"/>
    <x v="2"/>
    <x v="13"/>
    <m/>
    <m/>
  </r>
  <r>
    <d v="2015-02-02T00:00:00"/>
    <x v="16"/>
    <x v="386"/>
    <x v="3"/>
    <x v="4"/>
    <n v="2440"/>
    <n v="0.65"/>
    <n v="1586"/>
    <x v="0"/>
    <x v="111"/>
    <m/>
    <m/>
  </r>
  <r>
    <d v="2015-02-02T00:00:00"/>
    <x v="12"/>
    <x v="387"/>
    <x v="4"/>
    <x v="0"/>
    <n v="3330"/>
    <n v="0.75"/>
    <n v="2497.5"/>
    <x v="2"/>
    <x v="60"/>
    <s v="Follow up on call"/>
    <m/>
  </r>
  <r>
    <d v="2015-02-02T00:00:00"/>
    <x v="11"/>
    <x v="388"/>
    <x v="9"/>
    <x v="3"/>
    <n v="4480"/>
    <n v="0.75"/>
    <n v="3360"/>
    <x v="1"/>
    <x v="107"/>
    <s v="Send Email"/>
    <m/>
  </r>
  <r>
    <d v="2015-02-02T00:00:00"/>
    <x v="6"/>
    <x v="389"/>
    <x v="1"/>
    <x v="2"/>
    <n v="4150"/>
    <n v="0.7"/>
    <n v="2905"/>
    <x v="2"/>
    <x v="4"/>
    <s v="Follow up on call"/>
    <m/>
  </r>
  <r>
    <d v="2015-02-03T00:00:00"/>
    <x v="18"/>
    <x v="390"/>
    <x v="9"/>
    <x v="3"/>
    <n v="240"/>
    <n v="0.55000000000000004"/>
    <n v="132"/>
    <x v="3"/>
    <x v="62"/>
    <s v="Send Email"/>
    <m/>
  </r>
  <r>
    <d v="2015-02-03T00:00:00"/>
    <x v="5"/>
    <x v="391"/>
    <x v="6"/>
    <x v="3"/>
    <n v="3210"/>
    <n v="0.65"/>
    <n v="2086.5"/>
    <x v="1"/>
    <x v="49"/>
    <s v="Follow up on call"/>
    <m/>
  </r>
  <r>
    <d v="2015-02-03T00:00:00"/>
    <x v="17"/>
    <x v="392"/>
    <x v="9"/>
    <x v="0"/>
    <n v="2510"/>
    <n v="0.55000000000000004"/>
    <n v="1380.5"/>
    <x v="1"/>
    <x v="107"/>
    <s v="Schedule a Meeting"/>
    <m/>
  </r>
  <r>
    <d v="2015-02-03T00:00:00"/>
    <x v="17"/>
    <x v="393"/>
    <x v="1"/>
    <x v="0"/>
    <n v="290"/>
    <n v="0.55000000000000004"/>
    <n v="159.5"/>
    <x v="3"/>
    <x v="25"/>
    <s v="Follow up on call"/>
    <m/>
  </r>
  <r>
    <d v="2015-02-03T00:00:00"/>
    <x v="12"/>
    <x v="394"/>
    <x v="4"/>
    <x v="1"/>
    <n v="3730"/>
    <n v="0.8"/>
    <n v="2984"/>
    <x v="0"/>
    <x v="13"/>
    <s v="No Response"/>
    <m/>
  </r>
  <r>
    <d v="2015-02-03T00:00:00"/>
    <x v="4"/>
    <x v="395"/>
    <x v="2"/>
    <x v="4"/>
    <n v="3750"/>
    <n v="0.85"/>
    <n v="3187.5"/>
    <x v="0"/>
    <x v="112"/>
    <m/>
    <m/>
  </r>
  <r>
    <d v="2015-02-04T00:00:00"/>
    <x v="18"/>
    <x v="396"/>
    <x v="6"/>
    <x v="3"/>
    <n v="590"/>
    <n v="0.7"/>
    <n v="413"/>
    <x v="0"/>
    <x v="58"/>
    <s v="Schedule a Meeting"/>
    <m/>
  </r>
  <r>
    <d v="2015-02-04T00:00:00"/>
    <x v="4"/>
    <x v="397"/>
    <x v="7"/>
    <x v="1"/>
    <n v="2080"/>
    <n v="0.85"/>
    <n v="1768"/>
    <x v="1"/>
    <x v="38"/>
    <m/>
    <m/>
  </r>
  <r>
    <d v="2015-02-04T00:00:00"/>
    <x v="7"/>
    <x v="398"/>
    <x v="9"/>
    <x v="1"/>
    <n v="3270"/>
    <n v="0.75"/>
    <n v="2452.5"/>
    <x v="1"/>
    <x v="6"/>
    <s v="Schedule a Meeting"/>
    <m/>
  </r>
  <r>
    <d v="2015-02-04T00:00:00"/>
    <x v="4"/>
    <x v="399"/>
    <x v="2"/>
    <x v="0"/>
    <n v="4130"/>
    <n v="0.75"/>
    <n v="3097.5"/>
    <x v="1"/>
    <x v="3"/>
    <m/>
    <m/>
  </r>
  <r>
    <d v="2015-02-04T00:00:00"/>
    <x v="5"/>
    <x v="400"/>
    <x v="9"/>
    <x v="0"/>
    <n v="640"/>
    <n v="0.8"/>
    <n v="512"/>
    <x v="2"/>
    <x v="8"/>
    <s v="Follow up on call"/>
    <m/>
  </r>
  <r>
    <d v="2015-02-04T00:00:00"/>
    <x v="17"/>
    <x v="401"/>
    <x v="1"/>
    <x v="1"/>
    <n v="3580"/>
    <n v="0.7"/>
    <n v="2506"/>
    <x v="1"/>
    <x v="40"/>
    <s v="Schedule a Meeting"/>
    <m/>
  </r>
  <r>
    <d v="2015-02-04T00:00:00"/>
    <x v="17"/>
    <x v="402"/>
    <x v="0"/>
    <x v="3"/>
    <n v="4560"/>
    <n v="0.7"/>
    <n v="3192"/>
    <x v="1"/>
    <x v="99"/>
    <m/>
    <m/>
  </r>
  <r>
    <d v="2015-02-04T00:00:00"/>
    <x v="1"/>
    <x v="403"/>
    <x v="1"/>
    <x v="0"/>
    <n v="1950"/>
    <n v="0.8"/>
    <n v="1560"/>
    <x v="2"/>
    <x v="63"/>
    <s v="Send Email"/>
    <m/>
  </r>
  <r>
    <d v="2015-02-04T00:00:00"/>
    <x v="12"/>
    <x v="404"/>
    <x v="1"/>
    <x v="1"/>
    <n v="4550"/>
    <n v="0.8"/>
    <n v="3640"/>
    <x v="0"/>
    <x v="75"/>
    <s v="Schedule a Meeting"/>
    <m/>
  </r>
  <r>
    <d v="2015-02-04T00:00:00"/>
    <x v="16"/>
    <x v="405"/>
    <x v="0"/>
    <x v="0"/>
    <n v="1800"/>
    <n v="0.75"/>
    <n v="1350"/>
    <x v="0"/>
    <x v="15"/>
    <s v="Follow up on call"/>
    <m/>
  </r>
  <r>
    <d v="2015-02-05T00:00:00"/>
    <x v="0"/>
    <x v="406"/>
    <x v="4"/>
    <x v="1"/>
    <n v="1430"/>
    <n v="0.85"/>
    <n v="1215.5"/>
    <x v="2"/>
    <x v="29"/>
    <s v="Schedule a Meeting"/>
    <m/>
  </r>
  <r>
    <d v="2015-02-05T00:00:00"/>
    <x v="18"/>
    <x v="407"/>
    <x v="7"/>
    <x v="0"/>
    <n v="800"/>
    <n v="0.75"/>
    <n v="600"/>
    <x v="2"/>
    <x v="48"/>
    <s v="Follow up on call"/>
    <m/>
  </r>
  <r>
    <d v="2015-02-05T00:00:00"/>
    <x v="18"/>
    <x v="408"/>
    <x v="9"/>
    <x v="1"/>
    <n v="1830"/>
    <n v="0.85"/>
    <n v="1555.5"/>
    <x v="1"/>
    <x v="88"/>
    <s v="Follow up on call"/>
    <m/>
  </r>
  <r>
    <d v="2015-02-05T00:00:00"/>
    <x v="5"/>
    <x v="409"/>
    <x v="3"/>
    <x v="5"/>
    <n v="2550"/>
    <n v="0.85"/>
    <n v="2167.5"/>
    <x v="2"/>
    <x v="69"/>
    <m/>
    <m/>
  </r>
  <r>
    <d v="2015-02-05T00:00:00"/>
    <x v="12"/>
    <x v="410"/>
    <x v="7"/>
    <x v="3"/>
    <n v="3850"/>
    <n v="0.7"/>
    <n v="2695"/>
    <x v="2"/>
    <x v="3"/>
    <m/>
    <m/>
  </r>
  <r>
    <d v="2015-02-05T00:00:00"/>
    <x v="9"/>
    <x v="411"/>
    <x v="0"/>
    <x v="1"/>
    <n v="3480"/>
    <n v="0.85"/>
    <n v="2958"/>
    <x v="2"/>
    <x v="3"/>
    <s v="No Response"/>
    <m/>
  </r>
  <r>
    <d v="2015-02-05T00:00:00"/>
    <x v="11"/>
    <x v="412"/>
    <x v="0"/>
    <x v="3"/>
    <n v="3900"/>
    <n v="0.6"/>
    <n v="2340"/>
    <x v="0"/>
    <x v="44"/>
    <s v="Schedule a Meeting"/>
    <m/>
  </r>
  <r>
    <d v="2015-02-05T00:00:00"/>
    <x v="10"/>
    <x v="413"/>
    <x v="1"/>
    <x v="0"/>
    <n v="4110"/>
    <n v="0.6"/>
    <n v="2466"/>
    <x v="2"/>
    <x v="46"/>
    <s v="Send Email"/>
    <m/>
  </r>
  <r>
    <d v="2015-02-05T00:00:00"/>
    <x v="19"/>
    <x v="414"/>
    <x v="5"/>
    <x v="1"/>
    <n v="3020"/>
    <n v="0.55000000000000004"/>
    <n v="1661.0000000000002"/>
    <x v="2"/>
    <x v="32"/>
    <s v="Follow up on call"/>
    <m/>
  </r>
  <r>
    <d v="2015-02-05T00:00:00"/>
    <x v="0"/>
    <x v="415"/>
    <x v="1"/>
    <x v="3"/>
    <n v="4470"/>
    <n v="0.6"/>
    <n v="2682"/>
    <x v="2"/>
    <x v="5"/>
    <s v="Send Email"/>
    <m/>
  </r>
  <r>
    <d v="2015-02-05T00:00:00"/>
    <x v="16"/>
    <x v="416"/>
    <x v="2"/>
    <x v="1"/>
    <n v="3020"/>
    <n v="0.7"/>
    <n v="2114"/>
    <x v="2"/>
    <x v="72"/>
    <s v="Follow up on call"/>
    <m/>
  </r>
  <r>
    <d v="2015-02-06T00:00:00"/>
    <x v="19"/>
    <x v="417"/>
    <x v="0"/>
    <x v="1"/>
    <n v="1560"/>
    <n v="0.85"/>
    <n v="1326"/>
    <x v="1"/>
    <x v="107"/>
    <s v="Schedule a Meeting"/>
    <m/>
  </r>
  <r>
    <d v="2015-02-06T00:00:00"/>
    <x v="7"/>
    <x v="418"/>
    <x v="1"/>
    <x v="4"/>
    <n v="670"/>
    <n v="0.55000000000000004"/>
    <n v="368.50000000000006"/>
    <x v="1"/>
    <x v="91"/>
    <m/>
    <m/>
  </r>
  <r>
    <d v="2015-02-06T00:00:00"/>
    <x v="6"/>
    <x v="419"/>
    <x v="4"/>
    <x v="3"/>
    <n v="3260"/>
    <n v="0.8"/>
    <n v="2608"/>
    <x v="2"/>
    <x v="105"/>
    <s v="Follow up on call"/>
    <m/>
  </r>
  <r>
    <d v="2015-02-06T00:00:00"/>
    <x v="0"/>
    <x v="420"/>
    <x v="0"/>
    <x v="0"/>
    <n v="1790"/>
    <n v="0.55000000000000004"/>
    <n v="984.50000000000011"/>
    <x v="1"/>
    <x v="33"/>
    <s v="Schedule a Meeting"/>
    <m/>
  </r>
  <r>
    <d v="2015-02-06T00:00:00"/>
    <x v="3"/>
    <x v="421"/>
    <x v="6"/>
    <x v="1"/>
    <n v="4670"/>
    <n v="0.7"/>
    <n v="3269"/>
    <x v="0"/>
    <x v="14"/>
    <s v="No Response"/>
    <m/>
  </r>
  <r>
    <d v="2015-02-06T00:00:00"/>
    <x v="9"/>
    <x v="422"/>
    <x v="6"/>
    <x v="1"/>
    <n v="4060"/>
    <n v="0.6"/>
    <n v="2436"/>
    <x v="2"/>
    <x v="52"/>
    <s v="Schedule a Meeting"/>
    <m/>
  </r>
  <r>
    <d v="2015-02-06T00:00:00"/>
    <x v="11"/>
    <x v="423"/>
    <x v="8"/>
    <x v="2"/>
    <n v="2170"/>
    <n v="0.8"/>
    <n v="1736"/>
    <x v="1"/>
    <x v="28"/>
    <s v="Schedule a Meeting"/>
    <m/>
  </r>
  <r>
    <d v="2015-02-06T00:00:00"/>
    <x v="5"/>
    <x v="424"/>
    <x v="4"/>
    <x v="2"/>
    <n v="4310"/>
    <n v="0.85"/>
    <n v="3663.5"/>
    <x v="2"/>
    <x v="51"/>
    <s v="Schedule a Meeting"/>
    <m/>
  </r>
  <r>
    <d v="2015-02-06T00:00:00"/>
    <x v="15"/>
    <x v="425"/>
    <x v="2"/>
    <x v="2"/>
    <n v="3250"/>
    <n v="0.8"/>
    <n v="2600"/>
    <x v="1"/>
    <x v="70"/>
    <s v="Follow up on call"/>
    <m/>
  </r>
  <r>
    <d v="2015-02-06T00:00:00"/>
    <x v="1"/>
    <x v="426"/>
    <x v="8"/>
    <x v="0"/>
    <n v="4880"/>
    <n v="0.75"/>
    <n v="3660"/>
    <x v="1"/>
    <x v="12"/>
    <m/>
    <m/>
  </r>
  <r>
    <d v="2015-02-07T00:00:00"/>
    <x v="2"/>
    <x v="427"/>
    <x v="0"/>
    <x v="3"/>
    <n v="4360"/>
    <n v="0.75"/>
    <n v="3270"/>
    <x v="2"/>
    <x v="10"/>
    <s v="Follow up on call"/>
    <m/>
  </r>
  <r>
    <d v="2015-02-07T00:00:00"/>
    <x v="11"/>
    <x v="428"/>
    <x v="6"/>
    <x v="5"/>
    <n v="4150"/>
    <n v="0.65"/>
    <n v="2697.5"/>
    <x v="2"/>
    <x v="71"/>
    <m/>
    <m/>
  </r>
  <r>
    <d v="2015-02-07T00:00:00"/>
    <x v="9"/>
    <x v="429"/>
    <x v="1"/>
    <x v="1"/>
    <n v="990"/>
    <n v="0.8"/>
    <n v="792"/>
    <x v="0"/>
    <x v="27"/>
    <s v="Schedule a Meeting"/>
    <m/>
  </r>
  <r>
    <d v="2015-02-07T00:00:00"/>
    <x v="11"/>
    <x v="430"/>
    <x v="8"/>
    <x v="2"/>
    <n v="3920"/>
    <n v="0.65"/>
    <n v="2548"/>
    <x v="2"/>
    <x v="95"/>
    <s v="Schedule a Meeting"/>
    <m/>
  </r>
  <r>
    <d v="2015-02-07T00:00:00"/>
    <x v="6"/>
    <x v="431"/>
    <x v="2"/>
    <x v="1"/>
    <n v="3520"/>
    <n v="0.6"/>
    <n v="2112"/>
    <x v="0"/>
    <x v="106"/>
    <s v="Send Email"/>
    <m/>
  </r>
  <r>
    <d v="2015-02-07T00:00:00"/>
    <x v="3"/>
    <x v="432"/>
    <x v="7"/>
    <x v="0"/>
    <n v="680"/>
    <n v="0.75"/>
    <n v="510"/>
    <x v="0"/>
    <x v="22"/>
    <s v="Schedule a Meeting"/>
    <m/>
  </r>
  <r>
    <d v="2015-02-07T00:00:00"/>
    <x v="12"/>
    <x v="433"/>
    <x v="0"/>
    <x v="3"/>
    <n v="3080"/>
    <n v="0.85"/>
    <n v="2618"/>
    <x v="2"/>
    <x v="13"/>
    <s v="Follow up on call"/>
    <m/>
  </r>
  <r>
    <d v="2015-02-07T00:00:00"/>
    <x v="11"/>
    <x v="434"/>
    <x v="3"/>
    <x v="1"/>
    <n v="1790"/>
    <n v="0.7"/>
    <n v="1253"/>
    <x v="0"/>
    <x v="48"/>
    <s v="Schedule a Meeting"/>
    <m/>
  </r>
  <r>
    <d v="2015-02-07T00:00:00"/>
    <x v="10"/>
    <x v="435"/>
    <x v="8"/>
    <x v="3"/>
    <n v="1410"/>
    <n v="0.6"/>
    <n v="846"/>
    <x v="2"/>
    <x v="83"/>
    <s v="No Response"/>
    <m/>
  </r>
  <r>
    <d v="2015-02-07T00:00:00"/>
    <x v="2"/>
    <x v="436"/>
    <x v="2"/>
    <x v="4"/>
    <n v="3300"/>
    <n v="0.65"/>
    <n v="2145"/>
    <x v="2"/>
    <x v="113"/>
    <m/>
    <m/>
  </r>
  <r>
    <d v="2015-02-07T00:00:00"/>
    <x v="1"/>
    <x v="437"/>
    <x v="9"/>
    <x v="0"/>
    <n v="3890"/>
    <n v="0.8"/>
    <n v="3112"/>
    <x v="2"/>
    <x v="36"/>
    <s v="Send Email"/>
    <m/>
  </r>
  <r>
    <d v="2015-02-07T00:00:00"/>
    <x v="13"/>
    <x v="438"/>
    <x v="6"/>
    <x v="1"/>
    <n v="1070"/>
    <n v="0.65"/>
    <n v="695.5"/>
    <x v="1"/>
    <x v="60"/>
    <s v="Schedule a Meeting"/>
    <m/>
  </r>
  <r>
    <d v="2015-02-07T00:00:00"/>
    <x v="18"/>
    <x v="439"/>
    <x v="6"/>
    <x v="0"/>
    <n v="2850"/>
    <n v="0.6"/>
    <n v="1710"/>
    <x v="2"/>
    <x v="77"/>
    <s v="Follow up on call"/>
    <m/>
  </r>
  <r>
    <d v="2015-02-07T00:00:00"/>
    <x v="9"/>
    <x v="440"/>
    <x v="9"/>
    <x v="0"/>
    <n v="2150"/>
    <n v="0.8"/>
    <n v="1720"/>
    <x v="1"/>
    <x v="15"/>
    <s v="Follow up on call"/>
    <m/>
  </r>
  <r>
    <d v="2015-02-08T00:00:00"/>
    <x v="9"/>
    <x v="441"/>
    <x v="0"/>
    <x v="0"/>
    <n v="580"/>
    <n v="0.55000000000000004"/>
    <n v="319"/>
    <x v="0"/>
    <x v="60"/>
    <s v="Follow up on call"/>
    <m/>
  </r>
  <r>
    <d v="2015-02-08T00:00:00"/>
    <x v="7"/>
    <x v="442"/>
    <x v="3"/>
    <x v="0"/>
    <n v="1870"/>
    <n v="0.55000000000000004"/>
    <n v="1028.5"/>
    <x v="1"/>
    <x v="15"/>
    <s v="No Response"/>
    <m/>
  </r>
  <r>
    <d v="2015-02-08T00:00:00"/>
    <x v="1"/>
    <x v="443"/>
    <x v="7"/>
    <x v="0"/>
    <n v="1700"/>
    <n v="0.55000000000000004"/>
    <n v="935.00000000000011"/>
    <x v="0"/>
    <x v="68"/>
    <s v="Send Email"/>
    <m/>
  </r>
  <r>
    <d v="2015-02-08T00:00:00"/>
    <x v="9"/>
    <x v="444"/>
    <x v="9"/>
    <x v="0"/>
    <n v="4930"/>
    <n v="0.8"/>
    <n v="3944"/>
    <x v="1"/>
    <x v="44"/>
    <s v="Follow up on call"/>
    <m/>
  </r>
  <r>
    <d v="2015-02-08T00:00:00"/>
    <x v="1"/>
    <x v="445"/>
    <x v="8"/>
    <x v="0"/>
    <n v="2730"/>
    <n v="0.6"/>
    <n v="1638"/>
    <x v="2"/>
    <x v="68"/>
    <s v="Follow up on call"/>
    <m/>
  </r>
  <r>
    <d v="2015-02-08T00:00:00"/>
    <x v="4"/>
    <x v="446"/>
    <x v="5"/>
    <x v="1"/>
    <n v="1140"/>
    <n v="0.7"/>
    <n v="798"/>
    <x v="1"/>
    <x v="70"/>
    <s v="Schedule a Meeting"/>
    <m/>
  </r>
  <r>
    <d v="2015-02-08T00:00:00"/>
    <x v="7"/>
    <x v="447"/>
    <x v="5"/>
    <x v="1"/>
    <n v="860"/>
    <n v="0.85"/>
    <n v="731"/>
    <x v="2"/>
    <x v="81"/>
    <s v="Follow up on call"/>
    <m/>
  </r>
  <r>
    <d v="2015-02-08T00:00:00"/>
    <x v="12"/>
    <x v="448"/>
    <x v="8"/>
    <x v="2"/>
    <n v="4780"/>
    <n v="0.7"/>
    <n v="3346"/>
    <x v="2"/>
    <x v="22"/>
    <s v="Follow up on call"/>
    <m/>
  </r>
  <r>
    <d v="2015-02-08T00:00:00"/>
    <x v="4"/>
    <x v="449"/>
    <x v="6"/>
    <x v="1"/>
    <n v="2850"/>
    <n v="0.6"/>
    <n v="1710"/>
    <x v="0"/>
    <x v="48"/>
    <s v="Schedule a Meeting"/>
    <m/>
  </r>
  <r>
    <d v="2015-02-08T00:00:00"/>
    <x v="16"/>
    <x v="450"/>
    <x v="9"/>
    <x v="0"/>
    <n v="3330"/>
    <n v="0.6"/>
    <n v="1998"/>
    <x v="1"/>
    <x v="61"/>
    <s v="Follow up on call"/>
    <m/>
  </r>
  <r>
    <d v="2015-02-08T00:00:00"/>
    <x v="4"/>
    <x v="451"/>
    <x v="3"/>
    <x v="1"/>
    <n v="1400"/>
    <n v="0.55000000000000004"/>
    <n v="770.00000000000011"/>
    <x v="2"/>
    <x v="51"/>
    <s v="Follow up on call"/>
    <m/>
  </r>
  <r>
    <d v="2015-02-08T00:00:00"/>
    <x v="7"/>
    <x v="452"/>
    <x v="4"/>
    <x v="1"/>
    <n v="1030"/>
    <n v="0.65"/>
    <n v="669.5"/>
    <x v="2"/>
    <x v="68"/>
    <s v="Schedule a Meeting"/>
    <m/>
  </r>
  <r>
    <d v="2015-02-08T00:00:00"/>
    <x v="13"/>
    <x v="453"/>
    <x v="0"/>
    <x v="1"/>
    <n v="960"/>
    <n v="0.5"/>
    <n v="480"/>
    <x v="2"/>
    <x v="43"/>
    <s v="Send Email"/>
    <m/>
  </r>
  <r>
    <d v="2015-02-08T00:00:00"/>
    <x v="13"/>
    <x v="454"/>
    <x v="1"/>
    <x v="1"/>
    <n v="450"/>
    <n v="0.55000000000000004"/>
    <n v="247.50000000000003"/>
    <x v="3"/>
    <x v="72"/>
    <s v="Follow up on call"/>
    <m/>
  </r>
  <r>
    <d v="2015-02-08T00:00:00"/>
    <x v="16"/>
    <x v="455"/>
    <x v="5"/>
    <x v="1"/>
    <n v="570"/>
    <n v="0.7"/>
    <n v="399"/>
    <x v="2"/>
    <x v="25"/>
    <s v="Follow up on call"/>
    <m/>
  </r>
  <r>
    <d v="2015-02-08T00:00:00"/>
    <x v="6"/>
    <x v="456"/>
    <x v="1"/>
    <x v="4"/>
    <n v="4220"/>
    <n v="0.6"/>
    <n v="2532"/>
    <x v="2"/>
    <x v="114"/>
    <m/>
    <m/>
  </r>
  <r>
    <d v="2015-02-09T00:00:00"/>
    <x v="7"/>
    <x v="457"/>
    <x v="1"/>
    <x v="1"/>
    <n v="4140"/>
    <n v="0.7"/>
    <n v="2898"/>
    <x v="2"/>
    <x v="72"/>
    <m/>
    <m/>
  </r>
  <r>
    <d v="2015-02-09T00:00:00"/>
    <x v="18"/>
    <x v="458"/>
    <x v="7"/>
    <x v="0"/>
    <n v="4420"/>
    <n v="0.55000000000000004"/>
    <n v="2431"/>
    <x v="2"/>
    <x v="61"/>
    <s v="Schedule a Meeting"/>
    <m/>
  </r>
  <r>
    <d v="2015-02-09T00:00:00"/>
    <x v="16"/>
    <x v="459"/>
    <x v="5"/>
    <x v="0"/>
    <n v="220"/>
    <n v="0.6"/>
    <n v="132"/>
    <x v="3"/>
    <x v="45"/>
    <s v="Schedule a Meeting"/>
    <m/>
  </r>
  <r>
    <d v="2015-02-09T00:00:00"/>
    <x v="11"/>
    <x v="460"/>
    <x v="8"/>
    <x v="0"/>
    <n v="640"/>
    <n v="0.6"/>
    <n v="384"/>
    <x v="0"/>
    <x v="102"/>
    <s v="Schedule a Meeting"/>
    <m/>
  </r>
  <r>
    <d v="2015-02-09T00:00:00"/>
    <x v="16"/>
    <x v="461"/>
    <x v="1"/>
    <x v="1"/>
    <n v="3120"/>
    <n v="0.85"/>
    <n v="2652"/>
    <x v="0"/>
    <x v="108"/>
    <s v="Schedule a Meeting"/>
    <m/>
  </r>
  <r>
    <d v="2015-02-09T00:00:00"/>
    <x v="11"/>
    <x v="462"/>
    <x v="5"/>
    <x v="2"/>
    <n v="3920"/>
    <n v="0.75"/>
    <n v="2940"/>
    <x v="0"/>
    <x v="53"/>
    <s v="No Response"/>
    <m/>
  </r>
  <r>
    <d v="2015-02-09T00:00:00"/>
    <x v="11"/>
    <x v="463"/>
    <x v="9"/>
    <x v="1"/>
    <n v="1480"/>
    <n v="0.6"/>
    <n v="888"/>
    <x v="2"/>
    <x v="105"/>
    <s v="Follow up on call"/>
    <m/>
  </r>
  <r>
    <d v="2015-02-09T00:00:00"/>
    <x v="10"/>
    <x v="464"/>
    <x v="3"/>
    <x v="3"/>
    <n v="700"/>
    <n v="0.85"/>
    <n v="595"/>
    <x v="1"/>
    <x v="17"/>
    <s v="No Response"/>
    <m/>
  </r>
  <r>
    <d v="2015-02-09T00:00:00"/>
    <x v="5"/>
    <x v="465"/>
    <x v="8"/>
    <x v="0"/>
    <n v="3590"/>
    <n v="0.85"/>
    <n v="3051.5"/>
    <x v="1"/>
    <x v="107"/>
    <s v="Follow up on call"/>
    <m/>
  </r>
  <r>
    <d v="2015-02-09T00:00:00"/>
    <x v="14"/>
    <x v="466"/>
    <x v="1"/>
    <x v="4"/>
    <n v="2250"/>
    <n v="0.7"/>
    <n v="1575"/>
    <x v="0"/>
    <x v="115"/>
    <m/>
    <m/>
  </r>
  <r>
    <d v="2015-02-09T00:00:00"/>
    <x v="1"/>
    <x v="467"/>
    <x v="8"/>
    <x v="3"/>
    <n v="680"/>
    <n v="0.65"/>
    <n v="442"/>
    <x v="2"/>
    <x v="11"/>
    <s v="No Response"/>
    <m/>
  </r>
  <r>
    <d v="2015-02-09T00:00:00"/>
    <x v="5"/>
    <x v="468"/>
    <x v="4"/>
    <x v="0"/>
    <n v="210"/>
    <n v="0.55000000000000004"/>
    <n v="115.50000000000001"/>
    <x v="0"/>
    <x v="78"/>
    <s v="Follow up on call"/>
    <m/>
  </r>
  <r>
    <d v="2015-02-10T00:00:00"/>
    <x v="2"/>
    <x v="469"/>
    <x v="3"/>
    <x v="5"/>
    <n v="1640"/>
    <n v="0.6"/>
    <n v="984"/>
    <x v="1"/>
    <x v="77"/>
    <m/>
    <m/>
  </r>
  <r>
    <d v="2015-02-10T00:00:00"/>
    <x v="5"/>
    <x v="470"/>
    <x v="7"/>
    <x v="3"/>
    <n v="3490"/>
    <n v="0.75"/>
    <n v="2617.5"/>
    <x v="1"/>
    <x v="77"/>
    <s v="Schedule a Meeting"/>
    <m/>
  </r>
  <r>
    <d v="2015-02-10T00:00:00"/>
    <x v="9"/>
    <x v="471"/>
    <x v="9"/>
    <x v="0"/>
    <n v="3890"/>
    <n v="0.75"/>
    <n v="2917.5"/>
    <x v="1"/>
    <x v="71"/>
    <s v="Follow up on call"/>
    <m/>
  </r>
  <r>
    <d v="2015-02-10T00:00:00"/>
    <x v="1"/>
    <x v="472"/>
    <x v="7"/>
    <x v="0"/>
    <n v="4590"/>
    <n v="0.75"/>
    <n v="3442.5"/>
    <x v="0"/>
    <x v="41"/>
    <s v="Schedule a Meeting"/>
    <m/>
  </r>
  <r>
    <d v="2015-02-10T00:00:00"/>
    <x v="7"/>
    <x v="473"/>
    <x v="5"/>
    <x v="1"/>
    <n v="700"/>
    <n v="0.8"/>
    <n v="560"/>
    <x v="2"/>
    <x v="26"/>
    <m/>
    <m/>
  </r>
  <r>
    <d v="2015-02-10T00:00:00"/>
    <x v="16"/>
    <x v="474"/>
    <x v="5"/>
    <x v="2"/>
    <n v="4680"/>
    <n v="0.85"/>
    <n v="3978"/>
    <x v="1"/>
    <x v="93"/>
    <s v="Follow up on call"/>
    <m/>
  </r>
  <r>
    <d v="2015-02-10T00:00:00"/>
    <x v="18"/>
    <x v="475"/>
    <x v="9"/>
    <x v="3"/>
    <n v="1980"/>
    <n v="0.55000000000000004"/>
    <n v="1089"/>
    <x v="2"/>
    <x v="50"/>
    <s v="Send Email"/>
    <m/>
  </r>
  <r>
    <d v="2015-02-10T00:00:00"/>
    <x v="1"/>
    <x v="476"/>
    <x v="7"/>
    <x v="1"/>
    <n v="860"/>
    <n v="0.6"/>
    <n v="516"/>
    <x v="1"/>
    <x v="66"/>
    <s v="Follow up on call"/>
    <m/>
  </r>
  <r>
    <d v="2015-02-10T00:00:00"/>
    <x v="1"/>
    <x v="477"/>
    <x v="8"/>
    <x v="1"/>
    <n v="800"/>
    <n v="0.65"/>
    <n v="520"/>
    <x v="0"/>
    <x v="57"/>
    <s v="No Response"/>
    <m/>
  </r>
  <r>
    <d v="2015-02-10T00:00:00"/>
    <x v="12"/>
    <x v="478"/>
    <x v="0"/>
    <x v="1"/>
    <n v="3260"/>
    <n v="0.55000000000000004"/>
    <n v="1793.0000000000002"/>
    <x v="1"/>
    <x v="48"/>
    <s v="Send Email"/>
    <m/>
  </r>
  <r>
    <d v="2015-02-11T00:00:00"/>
    <x v="17"/>
    <x v="479"/>
    <x v="0"/>
    <x v="1"/>
    <n v="3840"/>
    <n v="0.85"/>
    <n v="3264"/>
    <x v="1"/>
    <x v="40"/>
    <s v="Schedule a Meeting"/>
    <m/>
  </r>
  <r>
    <d v="2015-02-11T00:00:00"/>
    <x v="13"/>
    <x v="480"/>
    <x v="6"/>
    <x v="2"/>
    <n v="1850"/>
    <n v="0.85"/>
    <n v="1572.5"/>
    <x v="2"/>
    <x v="56"/>
    <s v="Follow up on call"/>
    <m/>
  </r>
  <r>
    <d v="2015-02-11T00:00:00"/>
    <x v="16"/>
    <x v="481"/>
    <x v="6"/>
    <x v="2"/>
    <n v="1760"/>
    <n v="0.6"/>
    <n v="1056"/>
    <x v="0"/>
    <x v="40"/>
    <s v="Schedule a Meeting"/>
    <m/>
  </r>
  <r>
    <d v="2015-02-11T00:00:00"/>
    <x v="17"/>
    <x v="482"/>
    <x v="8"/>
    <x v="4"/>
    <n v="1320"/>
    <n v="0.55000000000000004"/>
    <n v="726.00000000000011"/>
    <x v="1"/>
    <x v="116"/>
    <m/>
    <m/>
  </r>
  <r>
    <d v="2015-02-11T00:00:00"/>
    <x v="5"/>
    <x v="483"/>
    <x v="5"/>
    <x v="3"/>
    <n v="1940"/>
    <n v="0.55000000000000004"/>
    <n v="1067"/>
    <x v="2"/>
    <x v="0"/>
    <s v="No Response"/>
    <m/>
  </r>
  <r>
    <d v="2015-02-11T00:00:00"/>
    <x v="10"/>
    <x v="484"/>
    <x v="2"/>
    <x v="0"/>
    <n v="3050"/>
    <n v="0.7"/>
    <n v="2135"/>
    <x v="2"/>
    <x v="0"/>
    <s v="Follow up on call"/>
    <m/>
  </r>
  <r>
    <d v="2015-02-11T00:00:00"/>
    <x v="19"/>
    <x v="485"/>
    <x v="2"/>
    <x v="2"/>
    <n v="4760"/>
    <n v="0.7"/>
    <n v="3332"/>
    <x v="0"/>
    <x v="36"/>
    <s v="Schedule a Meeting"/>
    <m/>
  </r>
  <r>
    <d v="2015-02-11T00:00:00"/>
    <x v="9"/>
    <x v="486"/>
    <x v="6"/>
    <x v="0"/>
    <n v="1070"/>
    <n v="0.55000000000000004"/>
    <n v="588.5"/>
    <x v="2"/>
    <x v="71"/>
    <s v="Schedule a Meeting"/>
    <m/>
  </r>
  <r>
    <d v="2015-02-11T00:00:00"/>
    <x v="19"/>
    <x v="487"/>
    <x v="9"/>
    <x v="4"/>
    <n v="420"/>
    <n v="0.8"/>
    <n v="336"/>
    <x v="3"/>
    <x v="117"/>
    <m/>
    <m/>
  </r>
  <r>
    <d v="2015-02-11T00:00:00"/>
    <x v="0"/>
    <x v="488"/>
    <x v="8"/>
    <x v="1"/>
    <n v="380"/>
    <n v="0.6"/>
    <n v="228"/>
    <x v="2"/>
    <x v="43"/>
    <s v="Follow up on call"/>
    <m/>
  </r>
  <r>
    <d v="2015-02-11T00:00:00"/>
    <x v="12"/>
    <x v="489"/>
    <x v="8"/>
    <x v="2"/>
    <n v="420"/>
    <n v="0.85"/>
    <n v="357"/>
    <x v="2"/>
    <x v="19"/>
    <s v="Schedule a Meeting"/>
    <m/>
  </r>
  <r>
    <d v="2015-02-11T00:00:00"/>
    <x v="11"/>
    <x v="490"/>
    <x v="1"/>
    <x v="1"/>
    <n v="3750"/>
    <n v="0.8"/>
    <n v="3000"/>
    <x v="0"/>
    <x v="69"/>
    <s v="No Response"/>
    <m/>
  </r>
  <r>
    <d v="2015-02-12T00:00:00"/>
    <x v="17"/>
    <x v="491"/>
    <x v="1"/>
    <x v="0"/>
    <n v="3640"/>
    <n v="0.7"/>
    <n v="2548"/>
    <x v="0"/>
    <x v="0"/>
    <s v="Follow up on call"/>
    <m/>
  </r>
  <r>
    <d v="2015-02-12T00:00:00"/>
    <x v="10"/>
    <x v="492"/>
    <x v="5"/>
    <x v="3"/>
    <n v="2530"/>
    <n v="0.7"/>
    <n v="1771"/>
    <x v="2"/>
    <x v="32"/>
    <s v="No Response"/>
    <m/>
  </r>
  <r>
    <d v="2015-02-12T00:00:00"/>
    <x v="1"/>
    <x v="493"/>
    <x v="7"/>
    <x v="0"/>
    <n v="2230"/>
    <n v="0.55000000000000004"/>
    <n v="1226.5"/>
    <x v="2"/>
    <x v="80"/>
    <s v="Schedule a Meeting"/>
    <m/>
  </r>
  <r>
    <d v="2015-02-12T00:00:00"/>
    <x v="6"/>
    <x v="494"/>
    <x v="5"/>
    <x v="2"/>
    <n v="220"/>
    <n v="0.65"/>
    <n v="143"/>
    <x v="3"/>
    <x v="108"/>
    <s v="Schedule a Meeting"/>
    <m/>
  </r>
  <r>
    <d v="2015-02-12T00:00:00"/>
    <x v="5"/>
    <x v="495"/>
    <x v="3"/>
    <x v="4"/>
    <n v="540"/>
    <n v="0.65"/>
    <n v="351"/>
    <x v="3"/>
    <x v="115"/>
    <m/>
    <m/>
  </r>
  <r>
    <d v="2015-02-12T00:00:00"/>
    <x v="11"/>
    <x v="496"/>
    <x v="5"/>
    <x v="0"/>
    <n v="1330"/>
    <n v="0.65"/>
    <n v="864.5"/>
    <x v="2"/>
    <x v="56"/>
    <s v="Follow up on call"/>
    <m/>
  </r>
  <r>
    <d v="2015-02-12T00:00:00"/>
    <x v="10"/>
    <x v="497"/>
    <x v="8"/>
    <x v="4"/>
    <n v="2080"/>
    <n v="0.65"/>
    <n v="1352"/>
    <x v="0"/>
    <x v="79"/>
    <m/>
    <m/>
  </r>
  <r>
    <d v="2015-02-12T00:00:00"/>
    <x v="19"/>
    <x v="498"/>
    <x v="3"/>
    <x v="0"/>
    <n v="2350"/>
    <n v="0.75"/>
    <n v="1762.5"/>
    <x v="0"/>
    <x v="100"/>
    <s v="Follow up on call"/>
    <m/>
  </r>
  <r>
    <d v="2015-02-12T00:00:00"/>
    <x v="15"/>
    <x v="499"/>
    <x v="5"/>
    <x v="1"/>
    <n v="1040"/>
    <n v="0.85"/>
    <n v="884"/>
    <x v="2"/>
    <x v="52"/>
    <s v="No Response"/>
    <m/>
  </r>
  <r>
    <d v="2015-02-12T00:00:00"/>
    <x v="2"/>
    <x v="500"/>
    <x v="9"/>
    <x v="0"/>
    <n v="2360"/>
    <n v="0.85"/>
    <n v="2006"/>
    <x v="2"/>
    <x v="53"/>
    <s v="Schedule a Meeting"/>
    <m/>
  </r>
  <r>
    <d v="2015-02-12T00:00:00"/>
    <x v="16"/>
    <x v="501"/>
    <x v="9"/>
    <x v="1"/>
    <n v="4740"/>
    <n v="0.75"/>
    <n v="3555"/>
    <x v="2"/>
    <x v="0"/>
    <s v="Follow up on call"/>
    <m/>
  </r>
  <r>
    <d v="2015-02-12T00:00:00"/>
    <x v="4"/>
    <x v="502"/>
    <x v="3"/>
    <x v="0"/>
    <n v="4860"/>
    <n v="0.75"/>
    <n v="3645"/>
    <x v="0"/>
    <x v="106"/>
    <s v="Schedule a Meeting"/>
    <m/>
  </r>
  <r>
    <d v="2015-02-12T00:00:00"/>
    <x v="12"/>
    <x v="503"/>
    <x v="1"/>
    <x v="0"/>
    <n v="1830"/>
    <n v="0.85"/>
    <n v="1555.5"/>
    <x v="1"/>
    <x v="41"/>
    <m/>
    <m/>
  </r>
  <r>
    <d v="2015-02-12T00:00:00"/>
    <x v="12"/>
    <x v="504"/>
    <x v="2"/>
    <x v="3"/>
    <n v="3540"/>
    <n v="0.6"/>
    <n v="2124"/>
    <x v="1"/>
    <x v="37"/>
    <s v="No Response"/>
    <m/>
  </r>
  <r>
    <d v="2015-02-12T00:00:00"/>
    <x v="5"/>
    <x v="505"/>
    <x v="1"/>
    <x v="1"/>
    <n v="4450"/>
    <n v="0.85"/>
    <n v="3782.5"/>
    <x v="2"/>
    <x v="38"/>
    <s v="Schedule a Meeting"/>
    <m/>
  </r>
  <r>
    <d v="2015-02-13T00:00:00"/>
    <x v="13"/>
    <x v="506"/>
    <x v="6"/>
    <x v="3"/>
    <n v="2440"/>
    <n v="0.85"/>
    <n v="2074"/>
    <x v="2"/>
    <x v="95"/>
    <s v="No Response"/>
    <m/>
  </r>
  <r>
    <d v="2015-02-13T00:00:00"/>
    <x v="1"/>
    <x v="507"/>
    <x v="8"/>
    <x v="3"/>
    <n v="1290"/>
    <n v="0.85"/>
    <n v="1096.5"/>
    <x v="2"/>
    <x v="35"/>
    <s v="Send Email"/>
    <m/>
  </r>
  <r>
    <d v="2015-02-13T00:00:00"/>
    <x v="6"/>
    <x v="508"/>
    <x v="6"/>
    <x v="0"/>
    <n v="4790"/>
    <n v="0.7"/>
    <n v="3353"/>
    <x v="0"/>
    <x v="3"/>
    <s v="Send Email"/>
    <m/>
  </r>
  <r>
    <d v="2015-02-13T00:00:00"/>
    <x v="8"/>
    <x v="509"/>
    <x v="8"/>
    <x v="1"/>
    <n v="1810"/>
    <n v="0.7"/>
    <n v="1267"/>
    <x v="2"/>
    <x v="39"/>
    <s v="Follow up on call"/>
    <m/>
  </r>
  <r>
    <d v="2015-02-13T00:00:00"/>
    <x v="19"/>
    <x v="510"/>
    <x v="5"/>
    <x v="0"/>
    <n v="1270"/>
    <n v="0.75"/>
    <n v="952.5"/>
    <x v="1"/>
    <x v="69"/>
    <s v="Follow up on call"/>
    <m/>
  </r>
  <r>
    <d v="2015-02-13T00:00:00"/>
    <x v="7"/>
    <x v="511"/>
    <x v="3"/>
    <x v="3"/>
    <n v="4580"/>
    <n v="0.75"/>
    <n v="3435"/>
    <x v="2"/>
    <x v="35"/>
    <s v="Schedule a Meeting"/>
    <m/>
  </r>
  <r>
    <d v="2015-02-13T00:00:00"/>
    <x v="12"/>
    <x v="512"/>
    <x v="7"/>
    <x v="1"/>
    <n v="3560"/>
    <n v="0.75"/>
    <n v="2670"/>
    <x v="0"/>
    <x v="26"/>
    <s v="Send Email"/>
    <m/>
  </r>
  <r>
    <d v="2015-02-13T00:00:00"/>
    <x v="1"/>
    <x v="513"/>
    <x v="2"/>
    <x v="2"/>
    <n v="880"/>
    <n v="0.6"/>
    <n v="528"/>
    <x v="2"/>
    <x v="98"/>
    <s v="Schedule a Meeting"/>
    <m/>
  </r>
  <r>
    <d v="2015-02-13T00:00:00"/>
    <x v="7"/>
    <x v="514"/>
    <x v="4"/>
    <x v="1"/>
    <n v="1480"/>
    <n v="0.7"/>
    <n v="1036"/>
    <x v="2"/>
    <x v="12"/>
    <s v="No Response"/>
    <m/>
  </r>
  <r>
    <d v="2015-02-14T00:00:00"/>
    <x v="6"/>
    <x v="515"/>
    <x v="1"/>
    <x v="2"/>
    <n v="700"/>
    <n v="0.6"/>
    <n v="420"/>
    <x v="1"/>
    <x v="75"/>
    <s v="Send Email"/>
    <m/>
  </r>
  <r>
    <d v="2015-02-14T00:00:00"/>
    <x v="1"/>
    <x v="516"/>
    <x v="9"/>
    <x v="1"/>
    <n v="990"/>
    <n v="0.65"/>
    <n v="643.5"/>
    <x v="0"/>
    <x v="31"/>
    <s v="Follow up on call"/>
    <m/>
  </r>
  <r>
    <d v="2015-02-14T00:00:00"/>
    <x v="12"/>
    <x v="517"/>
    <x v="3"/>
    <x v="3"/>
    <n v="2930"/>
    <n v="0.75"/>
    <n v="2197.5"/>
    <x v="2"/>
    <x v="84"/>
    <s v="No Response"/>
    <m/>
  </r>
  <r>
    <d v="2015-02-14T00:00:00"/>
    <x v="8"/>
    <x v="518"/>
    <x v="5"/>
    <x v="0"/>
    <n v="3140"/>
    <n v="0.8"/>
    <n v="2512"/>
    <x v="2"/>
    <x v="43"/>
    <s v="Follow up on call"/>
    <m/>
  </r>
  <r>
    <d v="2015-02-14T00:00:00"/>
    <x v="11"/>
    <x v="519"/>
    <x v="8"/>
    <x v="0"/>
    <n v="2550"/>
    <n v="0.85"/>
    <n v="2167.5"/>
    <x v="2"/>
    <x v="11"/>
    <s v="No Response"/>
    <m/>
  </r>
  <r>
    <d v="2015-02-14T00:00:00"/>
    <x v="16"/>
    <x v="520"/>
    <x v="0"/>
    <x v="3"/>
    <n v="4390"/>
    <n v="0.8"/>
    <n v="3512"/>
    <x v="2"/>
    <x v="65"/>
    <s v="Follow up on call"/>
    <m/>
  </r>
  <r>
    <d v="2015-02-14T00:00:00"/>
    <x v="5"/>
    <x v="521"/>
    <x v="9"/>
    <x v="3"/>
    <n v="2990"/>
    <n v="0.6"/>
    <n v="1794"/>
    <x v="2"/>
    <x v="108"/>
    <s v="Schedule a Meeting"/>
    <m/>
  </r>
  <r>
    <d v="2015-02-14T00:00:00"/>
    <x v="13"/>
    <x v="522"/>
    <x v="8"/>
    <x v="2"/>
    <n v="3570"/>
    <n v="0.85"/>
    <n v="3034.5"/>
    <x v="2"/>
    <x v="26"/>
    <s v="No Response"/>
    <m/>
  </r>
  <r>
    <d v="2015-02-15T00:00:00"/>
    <x v="17"/>
    <x v="523"/>
    <x v="8"/>
    <x v="0"/>
    <n v="3910"/>
    <n v="0.75"/>
    <n v="2932.5"/>
    <x v="0"/>
    <x v="49"/>
    <s v="Follow up on call"/>
    <m/>
  </r>
  <r>
    <d v="2015-02-15T00:00:00"/>
    <x v="5"/>
    <x v="524"/>
    <x v="9"/>
    <x v="0"/>
    <n v="600"/>
    <n v="0.65"/>
    <n v="390"/>
    <x v="1"/>
    <x v="48"/>
    <s v="Send Email"/>
    <m/>
  </r>
  <r>
    <d v="2015-02-15T00:00:00"/>
    <x v="9"/>
    <x v="525"/>
    <x v="1"/>
    <x v="3"/>
    <n v="660"/>
    <n v="0.75"/>
    <n v="495"/>
    <x v="2"/>
    <x v="98"/>
    <s v="Send Email"/>
    <m/>
  </r>
  <r>
    <d v="2015-02-15T00:00:00"/>
    <x v="16"/>
    <x v="526"/>
    <x v="9"/>
    <x v="1"/>
    <n v="3320"/>
    <n v="0.75"/>
    <n v="2490"/>
    <x v="2"/>
    <x v="13"/>
    <s v="Follow up on call"/>
    <m/>
  </r>
  <r>
    <d v="2015-02-15T00:00:00"/>
    <x v="5"/>
    <x v="527"/>
    <x v="4"/>
    <x v="2"/>
    <n v="1470"/>
    <n v="0.75"/>
    <n v="1102.5"/>
    <x v="1"/>
    <x v="94"/>
    <s v="No Response"/>
    <m/>
  </r>
  <r>
    <d v="2015-02-15T00:00:00"/>
    <x v="3"/>
    <x v="528"/>
    <x v="2"/>
    <x v="0"/>
    <n v="3640"/>
    <n v="0.65"/>
    <n v="2366"/>
    <x v="0"/>
    <x v="66"/>
    <s v="No Response"/>
    <m/>
  </r>
  <r>
    <d v="2015-02-16T00:00:00"/>
    <x v="3"/>
    <x v="529"/>
    <x v="8"/>
    <x v="3"/>
    <n v="1100"/>
    <n v="0.8"/>
    <n v="880"/>
    <x v="2"/>
    <x v="40"/>
    <s v="Follow up on call"/>
    <m/>
  </r>
  <r>
    <d v="2015-02-16T00:00:00"/>
    <x v="15"/>
    <x v="530"/>
    <x v="0"/>
    <x v="3"/>
    <n v="2060"/>
    <n v="0.7"/>
    <n v="1442"/>
    <x v="0"/>
    <x v="66"/>
    <m/>
    <m/>
  </r>
  <r>
    <d v="2015-02-16T00:00:00"/>
    <x v="13"/>
    <x v="531"/>
    <x v="4"/>
    <x v="1"/>
    <n v="4020"/>
    <n v="0.7"/>
    <n v="2814"/>
    <x v="2"/>
    <x v="65"/>
    <s v="Follow up on call"/>
    <m/>
  </r>
  <r>
    <d v="2015-02-16T00:00:00"/>
    <x v="0"/>
    <x v="532"/>
    <x v="3"/>
    <x v="0"/>
    <n v="3720"/>
    <n v="0.75"/>
    <n v="2790"/>
    <x v="2"/>
    <x v="95"/>
    <s v="Schedule a Meeting"/>
    <m/>
  </r>
  <r>
    <d v="2015-02-16T00:00:00"/>
    <x v="14"/>
    <x v="533"/>
    <x v="4"/>
    <x v="0"/>
    <n v="970"/>
    <n v="0.65"/>
    <n v="630.5"/>
    <x v="2"/>
    <x v="32"/>
    <s v="Schedule a Meeting"/>
    <m/>
  </r>
  <r>
    <d v="2015-02-16T00:00:00"/>
    <x v="4"/>
    <x v="534"/>
    <x v="5"/>
    <x v="1"/>
    <n v="1800"/>
    <n v="0.5"/>
    <n v="900"/>
    <x v="0"/>
    <x v="5"/>
    <m/>
    <m/>
  </r>
  <r>
    <d v="2015-02-16T00:00:00"/>
    <x v="0"/>
    <x v="535"/>
    <x v="5"/>
    <x v="4"/>
    <n v="4830"/>
    <n v="0.8"/>
    <n v="3864"/>
    <x v="2"/>
    <x v="118"/>
    <m/>
    <m/>
  </r>
  <r>
    <d v="2015-02-17T00:00:00"/>
    <x v="5"/>
    <x v="536"/>
    <x v="4"/>
    <x v="0"/>
    <n v="1080"/>
    <n v="0.55000000000000004"/>
    <n v="594"/>
    <x v="2"/>
    <x v="88"/>
    <m/>
    <m/>
  </r>
  <r>
    <d v="2015-02-17T00:00:00"/>
    <x v="3"/>
    <x v="537"/>
    <x v="1"/>
    <x v="0"/>
    <n v="1760"/>
    <n v="0.75"/>
    <n v="1320"/>
    <x v="0"/>
    <x v="8"/>
    <s v="No Response"/>
    <m/>
  </r>
  <r>
    <d v="2015-02-17T00:00:00"/>
    <x v="3"/>
    <x v="538"/>
    <x v="1"/>
    <x v="1"/>
    <n v="1220"/>
    <n v="0.6"/>
    <n v="732"/>
    <x v="2"/>
    <x v="44"/>
    <s v="Send Email"/>
    <m/>
  </r>
  <r>
    <d v="2015-02-17T00:00:00"/>
    <x v="16"/>
    <x v="539"/>
    <x v="9"/>
    <x v="4"/>
    <n v="2250"/>
    <n v="0.75"/>
    <n v="1687.5"/>
    <x v="1"/>
    <x v="89"/>
    <m/>
    <m/>
  </r>
  <r>
    <d v="2015-02-17T00:00:00"/>
    <x v="19"/>
    <x v="540"/>
    <x v="4"/>
    <x v="3"/>
    <n v="3490"/>
    <n v="0.75"/>
    <n v="2617.5"/>
    <x v="0"/>
    <x v="23"/>
    <s v="No Response"/>
    <m/>
  </r>
  <r>
    <d v="2015-02-17T00:00:00"/>
    <x v="18"/>
    <x v="541"/>
    <x v="1"/>
    <x v="0"/>
    <n v="2410"/>
    <n v="0.55000000000000004"/>
    <n v="1325.5"/>
    <x v="1"/>
    <x v="15"/>
    <s v="Follow up on call"/>
    <m/>
  </r>
  <r>
    <d v="2015-02-17T00:00:00"/>
    <x v="17"/>
    <x v="542"/>
    <x v="3"/>
    <x v="4"/>
    <n v="770"/>
    <n v="0.65"/>
    <n v="500.5"/>
    <x v="0"/>
    <x v="119"/>
    <m/>
    <m/>
  </r>
  <r>
    <d v="2015-02-17T00:00:00"/>
    <x v="19"/>
    <x v="543"/>
    <x v="1"/>
    <x v="0"/>
    <n v="390"/>
    <n v="0.85"/>
    <n v="331.5"/>
    <x v="3"/>
    <x v="4"/>
    <s v="Send Email"/>
    <m/>
  </r>
  <r>
    <d v="2015-02-18T00:00:00"/>
    <x v="8"/>
    <x v="544"/>
    <x v="6"/>
    <x v="0"/>
    <n v="2500"/>
    <n v="0.55000000000000004"/>
    <n v="1375"/>
    <x v="0"/>
    <x v="8"/>
    <s v="Follow up on call"/>
    <m/>
  </r>
  <r>
    <d v="2015-02-18T00:00:00"/>
    <x v="12"/>
    <x v="545"/>
    <x v="2"/>
    <x v="2"/>
    <n v="2990"/>
    <n v="0.55000000000000004"/>
    <n v="1644.5000000000002"/>
    <x v="2"/>
    <x v="94"/>
    <s v="Schedule a Meeting"/>
    <m/>
  </r>
  <r>
    <d v="2015-02-18T00:00:00"/>
    <x v="2"/>
    <x v="546"/>
    <x v="7"/>
    <x v="2"/>
    <n v="990"/>
    <n v="0.8"/>
    <n v="792"/>
    <x v="1"/>
    <x v="72"/>
    <s v="Schedule a Meeting"/>
    <m/>
  </r>
  <r>
    <d v="2015-02-18T00:00:00"/>
    <x v="16"/>
    <x v="547"/>
    <x v="4"/>
    <x v="1"/>
    <n v="4940"/>
    <n v="0.6"/>
    <n v="2964"/>
    <x v="2"/>
    <x v="39"/>
    <s v="No Response"/>
    <m/>
  </r>
  <r>
    <d v="2015-02-18T00:00:00"/>
    <x v="16"/>
    <x v="548"/>
    <x v="7"/>
    <x v="3"/>
    <n v="3990"/>
    <n v="0.8"/>
    <n v="3192"/>
    <x v="2"/>
    <x v="50"/>
    <s v="Follow up on call"/>
    <m/>
  </r>
  <r>
    <d v="2015-02-18T00:00:00"/>
    <x v="7"/>
    <x v="549"/>
    <x v="5"/>
    <x v="3"/>
    <n v="1680"/>
    <n v="0.85"/>
    <n v="1428"/>
    <x v="2"/>
    <x v="70"/>
    <s v="Follow up on call"/>
    <m/>
  </r>
  <r>
    <d v="2015-02-18T00:00:00"/>
    <x v="15"/>
    <x v="550"/>
    <x v="1"/>
    <x v="2"/>
    <n v="2920"/>
    <n v="0.8"/>
    <n v="2336"/>
    <x v="2"/>
    <x v="44"/>
    <m/>
    <m/>
  </r>
  <r>
    <d v="2015-02-18T00:00:00"/>
    <x v="3"/>
    <x v="551"/>
    <x v="0"/>
    <x v="0"/>
    <n v="3670"/>
    <n v="0.65"/>
    <n v="2385.5"/>
    <x v="2"/>
    <x v="63"/>
    <s v="Schedule a Meeting"/>
    <m/>
  </r>
  <r>
    <d v="2015-02-18T00:00:00"/>
    <x v="12"/>
    <x v="552"/>
    <x v="1"/>
    <x v="1"/>
    <n v="3100"/>
    <n v="0.8"/>
    <n v="2480"/>
    <x v="0"/>
    <x v="68"/>
    <s v="Follow up on call"/>
    <m/>
  </r>
  <r>
    <d v="2015-02-18T00:00:00"/>
    <x v="8"/>
    <x v="553"/>
    <x v="1"/>
    <x v="3"/>
    <n v="3950"/>
    <n v="0.65"/>
    <n v="2567.5"/>
    <x v="0"/>
    <x v="46"/>
    <s v="Schedule a Meeting"/>
    <m/>
  </r>
  <r>
    <d v="2015-02-18T00:00:00"/>
    <x v="10"/>
    <x v="554"/>
    <x v="6"/>
    <x v="2"/>
    <n v="2060"/>
    <n v="0.7"/>
    <n v="1442"/>
    <x v="0"/>
    <x v="4"/>
    <s v="Schedule a Meeting"/>
    <m/>
  </r>
  <r>
    <d v="2015-02-19T00:00:00"/>
    <x v="18"/>
    <x v="555"/>
    <x v="3"/>
    <x v="0"/>
    <n v="4120"/>
    <n v="0.55000000000000004"/>
    <n v="2266"/>
    <x v="1"/>
    <x v="66"/>
    <m/>
    <m/>
  </r>
  <r>
    <d v="2015-02-19T00:00:00"/>
    <x v="13"/>
    <x v="556"/>
    <x v="8"/>
    <x v="1"/>
    <n v="240"/>
    <n v="0.55000000000000004"/>
    <n v="132"/>
    <x v="3"/>
    <x v="38"/>
    <m/>
    <m/>
  </r>
  <r>
    <d v="2015-02-19T00:00:00"/>
    <x v="18"/>
    <x v="557"/>
    <x v="5"/>
    <x v="0"/>
    <n v="3410"/>
    <n v="0.75"/>
    <n v="2557.5"/>
    <x v="0"/>
    <x v="98"/>
    <s v="Follow up on call"/>
    <m/>
  </r>
  <r>
    <d v="2015-02-19T00:00:00"/>
    <x v="9"/>
    <x v="558"/>
    <x v="8"/>
    <x v="0"/>
    <n v="4140"/>
    <n v="0.85"/>
    <n v="3519"/>
    <x v="1"/>
    <x v="4"/>
    <s v="Follow up on call"/>
    <m/>
  </r>
  <r>
    <d v="2015-02-19T00:00:00"/>
    <x v="10"/>
    <x v="559"/>
    <x v="9"/>
    <x v="3"/>
    <n v="4220"/>
    <n v="0.55000000000000004"/>
    <n v="2321"/>
    <x v="0"/>
    <x v="29"/>
    <s v="Follow up on call"/>
    <m/>
  </r>
  <r>
    <d v="2015-02-19T00:00:00"/>
    <x v="6"/>
    <x v="560"/>
    <x v="2"/>
    <x v="3"/>
    <n v="4370"/>
    <n v="0.85"/>
    <n v="3714.5"/>
    <x v="0"/>
    <x v="5"/>
    <s v="Follow up on call"/>
    <m/>
  </r>
  <r>
    <d v="2015-02-19T00:00:00"/>
    <x v="2"/>
    <x v="561"/>
    <x v="0"/>
    <x v="2"/>
    <n v="1530"/>
    <n v="0.6"/>
    <n v="918"/>
    <x v="2"/>
    <x v="17"/>
    <s v="Follow up on call"/>
    <m/>
  </r>
  <r>
    <d v="2015-02-19T00:00:00"/>
    <x v="6"/>
    <x v="562"/>
    <x v="8"/>
    <x v="5"/>
    <n v="970"/>
    <n v="0.65"/>
    <n v="630.5"/>
    <x v="2"/>
    <x v="77"/>
    <m/>
    <m/>
  </r>
  <r>
    <d v="2015-02-19T00:00:00"/>
    <x v="11"/>
    <x v="563"/>
    <x v="3"/>
    <x v="1"/>
    <n v="4920"/>
    <n v="0.7"/>
    <n v="3444"/>
    <x v="2"/>
    <x v="45"/>
    <s v="Schedule a Meeting"/>
    <m/>
  </r>
  <r>
    <d v="2015-02-20T00:00:00"/>
    <x v="11"/>
    <x v="564"/>
    <x v="8"/>
    <x v="2"/>
    <n v="2200"/>
    <n v="0.8"/>
    <n v="1760"/>
    <x v="1"/>
    <x v="71"/>
    <s v="No Response"/>
    <m/>
  </r>
  <r>
    <d v="2015-02-20T00:00:00"/>
    <x v="0"/>
    <x v="565"/>
    <x v="8"/>
    <x v="3"/>
    <n v="530"/>
    <n v="0.85"/>
    <n v="450.5"/>
    <x v="2"/>
    <x v="51"/>
    <s v="Schedule a Meeting"/>
    <m/>
  </r>
  <r>
    <d v="2015-02-20T00:00:00"/>
    <x v="7"/>
    <x v="566"/>
    <x v="1"/>
    <x v="1"/>
    <n v="3130"/>
    <n v="0.55000000000000004"/>
    <n v="1721.5000000000002"/>
    <x v="2"/>
    <x v="15"/>
    <s v="Follow up on call"/>
    <m/>
  </r>
  <r>
    <d v="2015-02-20T00:00:00"/>
    <x v="6"/>
    <x v="567"/>
    <x v="2"/>
    <x v="0"/>
    <n v="1640"/>
    <n v="0.7"/>
    <n v="1148"/>
    <x v="1"/>
    <x v="48"/>
    <s v="Follow up on call"/>
    <m/>
  </r>
  <r>
    <d v="2015-02-20T00:00:00"/>
    <x v="7"/>
    <x v="568"/>
    <x v="7"/>
    <x v="2"/>
    <n v="4160"/>
    <n v="0.85"/>
    <n v="3536"/>
    <x v="0"/>
    <x v="68"/>
    <m/>
    <m/>
  </r>
  <r>
    <d v="2015-02-20T00:00:00"/>
    <x v="12"/>
    <x v="569"/>
    <x v="5"/>
    <x v="4"/>
    <n v="4950"/>
    <n v="0.55000000000000004"/>
    <n v="2722.5"/>
    <x v="1"/>
    <x v="120"/>
    <m/>
    <m/>
  </r>
  <r>
    <d v="2015-02-20T00:00:00"/>
    <x v="6"/>
    <x v="570"/>
    <x v="8"/>
    <x v="2"/>
    <n v="3930"/>
    <n v="0.7"/>
    <n v="2751"/>
    <x v="1"/>
    <x v="15"/>
    <s v="Schedule a Meeting"/>
    <m/>
  </r>
  <r>
    <d v="2015-02-20T00:00:00"/>
    <x v="7"/>
    <x v="571"/>
    <x v="9"/>
    <x v="4"/>
    <n v="3410"/>
    <n v="0.75"/>
    <n v="2557.5"/>
    <x v="2"/>
    <x v="92"/>
    <m/>
    <m/>
  </r>
  <r>
    <d v="2015-02-20T00:00:00"/>
    <x v="9"/>
    <x v="572"/>
    <x v="2"/>
    <x v="4"/>
    <n v="500"/>
    <n v="0.75"/>
    <n v="375"/>
    <x v="1"/>
    <x v="92"/>
    <m/>
    <m/>
  </r>
  <r>
    <d v="2015-02-20T00:00:00"/>
    <x v="12"/>
    <x v="573"/>
    <x v="1"/>
    <x v="0"/>
    <n v="3460"/>
    <n v="0.8"/>
    <n v="2768"/>
    <x v="2"/>
    <x v="43"/>
    <s v="Follow up on call"/>
    <m/>
  </r>
  <r>
    <d v="2015-02-20T00:00:00"/>
    <x v="6"/>
    <x v="574"/>
    <x v="5"/>
    <x v="1"/>
    <n v="460"/>
    <n v="0.85"/>
    <n v="391"/>
    <x v="3"/>
    <x v="24"/>
    <s v="Follow up on call"/>
    <m/>
  </r>
  <r>
    <d v="2015-02-20T00:00:00"/>
    <x v="6"/>
    <x v="575"/>
    <x v="9"/>
    <x v="0"/>
    <n v="3310"/>
    <n v="0.85"/>
    <n v="2813.5"/>
    <x v="0"/>
    <x v="52"/>
    <s v="Schedule a Meeting"/>
    <m/>
  </r>
  <r>
    <d v="2015-02-20T00:00:00"/>
    <x v="3"/>
    <x v="576"/>
    <x v="4"/>
    <x v="4"/>
    <n v="2000"/>
    <n v="0.6"/>
    <n v="1200"/>
    <x v="0"/>
    <x v="103"/>
    <m/>
    <m/>
  </r>
  <r>
    <d v="2015-02-20T00:00:00"/>
    <x v="0"/>
    <x v="577"/>
    <x v="2"/>
    <x v="3"/>
    <n v="560"/>
    <n v="0.65"/>
    <n v="364"/>
    <x v="0"/>
    <x v="100"/>
    <s v="Send Email"/>
    <m/>
  </r>
  <r>
    <d v="2015-02-21T00:00:00"/>
    <x v="17"/>
    <x v="578"/>
    <x v="9"/>
    <x v="3"/>
    <n v="2290"/>
    <n v="0.6"/>
    <n v="1374"/>
    <x v="2"/>
    <x v="105"/>
    <s v="Send Email"/>
    <m/>
  </r>
  <r>
    <d v="2015-02-21T00:00:00"/>
    <x v="9"/>
    <x v="579"/>
    <x v="3"/>
    <x v="2"/>
    <n v="850"/>
    <n v="0.6"/>
    <n v="510"/>
    <x v="2"/>
    <x v="94"/>
    <s v="Schedule a Meeting"/>
    <m/>
  </r>
  <r>
    <d v="2015-02-21T00:00:00"/>
    <x v="14"/>
    <x v="580"/>
    <x v="2"/>
    <x v="1"/>
    <n v="3540"/>
    <n v="0.75"/>
    <n v="2655"/>
    <x v="1"/>
    <x v="56"/>
    <s v="Schedule a Meeting"/>
    <m/>
  </r>
  <r>
    <d v="2015-02-21T00:00:00"/>
    <x v="11"/>
    <x v="581"/>
    <x v="3"/>
    <x v="0"/>
    <n v="2960"/>
    <n v="0.75"/>
    <n v="2220"/>
    <x v="0"/>
    <x v="19"/>
    <s v="Schedule a Meeting"/>
    <m/>
  </r>
  <r>
    <d v="2015-02-21T00:00:00"/>
    <x v="19"/>
    <x v="582"/>
    <x v="9"/>
    <x v="3"/>
    <n v="1420"/>
    <n v="0.75"/>
    <n v="1065"/>
    <x v="1"/>
    <x v="36"/>
    <s v="Follow up on call"/>
    <m/>
  </r>
  <r>
    <d v="2015-02-22T00:00:00"/>
    <x v="4"/>
    <x v="583"/>
    <x v="0"/>
    <x v="0"/>
    <n v="3450"/>
    <n v="0.65"/>
    <n v="2242.5"/>
    <x v="2"/>
    <x v="63"/>
    <s v="Send Email"/>
    <m/>
  </r>
  <r>
    <d v="2015-02-22T00:00:00"/>
    <x v="5"/>
    <x v="584"/>
    <x v="2"/>
    <x v="1"/>
    <n v="3530"/>
    <n v="0.65"/>
    <n v="2294.5"/>
    <x v="0"/>
    <x v="84"/>
    <s v="Follow up on call"/>
    <m/>
  </r>
  <r>
    <d v="2015-02-22T00:00:00"/>
    <x v="5"/>
    <x v="585"/>
    <x v="5"/>
    <x v="0"/>
    <n v="1260"/>
    <n v="0.85"/>
    <n v="1071"/>
    <x v="2"/>
    <x v="108"/>
    <s v="Send Email"/>
    <m/>
  </r>
  <r>
    <d v="2015-02-22T00:00:00"/>
    <x v="0"/>
    <x v="586"/>
    <x v="7"/>
    <x v="0"/>
    <n v="4980"/>
    <n v="0.55000000000000004"/>
    <n v="2739"/>
    <x v="1"/>
    <x v="99"/>
    <s v="No Response"/>
    <m/>
  </r>
  <r>
    <d v="2015-02-22T00:00:00"/>
    <x v="5"/>
    <x v="587"/>
    <x v="5"/>
    <x v="1"/>
    <n v="3440"/>
    <n v="0.8"/>
    <n v="2752"/>
    <x v="1"/>
    <x v="72"/>
    <m/>
    <m/>
  </r>
  <r>
    <d v="2015-02-22T00:00:00"/>
    <x v="7"/>
    <x v="588"/>
    <x v="1"/>
    <x v="3"/>
    <n v="2350"/>
    <n v="0.8"/>
    <n v="1880"/>
    <x v="2"/>
    <x v="71"/>
    <s v="No Response"/>
    <m/>
  </r>
  <r>
    <d v="2015-02-22T00:00:00"/>
    <x v="15"/>
    <x v="589"/>
    <x v="2"/>
    <x v="3"/>
    <n v="890"/>
    <n v="0.85"/>
    <n v="756.5"/>
    <x v="2"/>
    <x v="55"/>
    <s v="Schedule a Meeting"/>
    <m/>
  </r>
  <r>
    <d v="2015-02-22T00:00:00"/>
    <x v="7"/>
    <x v="590"/>
    <x v="0"/>
    <x v="3"/>
    <n v="3460"/>
    <n v="0.6"/>
    <n v="2076"/>
    <x v="0"/>
    <x v="2"/>
    <s v="No Response"/>
    <m/>
  </r>
  <r>
    <d v="2015-02-23T00:00:00"/>
    <x v="3"/>
    <x v="591"/>
    <x v="7"/>
    <x v="2"/>
    <n v="2600"/>
    <n v="0.7"/>
    <n v="1819.9999999999998"/>
    <x v="2"/>
    <x v="52"/>
    <s v="Send Email"/>
    <m/>
  </r>
  <r>
    <d v="2015-02-23T00:00:00"/>
    <x v="2"/>
    <x v="592"/>
    <x v="8"/>
    <x v="2"/>
    <n v="3800"/>
    <n v="0.7"/>
    <n v="2660"/>
    <x v="2"/>
    <x v="69"/>
    <s v="Schedule a Meeting"/>
    <m/>
  </r>
  <r>
    <d v="2015-02-23T00:00:00"/>
    <x v="9"/>
    <x v="593"/>
    <x v="4"/>
    <x v="1"/>
    <n v="4700"/>
    <n v="0.85"/>
    <n v="3995"/>
    <x v="1"/>
    <x v="68"/>
    <s v="Schedule a Meeting"/>
    <m/>
  </r>
  <r>
    <d v="2015-02-23T00:00:00"/>
    <x v="5"/>
    <x v="594"/>
    <x v="5"/>
    <x v="3"/>
    <n v="1100"/>
    <n v="0.8"/>
    <n v="880"/>
    <x v="1"/>
    <x v="63"/>
    <s v="Schedule a Meeting"/>
    <m/>
  </r>
  <r>
    <d v="2015-02-23T00:00:00"/>
    <x v="19"/>
    <x v="595"/>
    <x v="1"/>
    <x v="0"/>
    <n v="2480"/>
    <n v="0.7"/>
    <n v="1736"/>
    <x v="1"/>
    <x v="34"/>
    <s v="Follow up on call"/>
    <m/>
  </r>
  <r>
    <d v="2015-02-23T00:00:00"/>
    <x v="10"/>
    <x v="596"/>
    <x v="7"/>
    <x v="0"/>
    <n v="1090"/>
    <n v="0.8"/>
    <n v="872"/>
    <x v="2"/>
    <x v="42"/>
    <s v="Send Email"/>
    <m/>
  </r>
  <r>
    <d v="2015-02-23T00:00:00"/>
    <x v="13"/>
    <x v="597"/>
    <x v="9"/>
    <x v="0"/>
    <n v="4550"/>
    <n v="0.85"/>
    <n v="3867.5"/>
    <x v="2"/>
    <x v="80"/>
    <s v="No Response"/>
    <m/>
  </r>
  <r>
    <d v="2015-02-23T00:00:00"/>
    <x v="13"/>
    <x v="598"/>
    <x v="0"/>
    <x v="3"/>
    <n v="4530"/>
    <n v="0.55000000000000004"/>
    <n v="2491.5"/>
    <x v="2"/>
    <x v="48"/>
    <s v="No Response"/>
    <m/>
  </r>
  <r>
    <d v="2015-02-23T00:00:00"/>
    <x v="19"/>
    <x v="599"/>
    <x v="2"/>
    <x v="3"/>
    <n v="4550"/>
    <n v="0.8"/>
    <n v="3640"/>
    <x v="2"/>
    <x v="43"/>
    <s v="Schedule a Meeting"/>
    <m/>
  </r>
  <r>
    <d v="2015-02-24T00:00:00"/>
    <x v="1"/>
    <x v="600"/>
    <x v="4"/>
    <x v="1"/>
    <n v="3470"/>
    <n v="0.55000000000000004"/>
    <n v="1908.5000000000002"/>
    <x v="1"/>
    <x v="56"/>
    <s v="No Response"/>
    <m/>
  </r>
  <r>
    <d v="2015-02-24T00:00:00"/>
    <x v="12"/>
    <x v="601"/>
    <x v="3"/>
    <x v="5"/>
    <n v="4870"/>
    <n v="0.6"/>
    <n v="2922"/>
    <x v="0"/>
    <x v="37"/>
    <m/>
    <m/>
  </r>
  <r>
    <d v="2015-02-24T00:00:00"/>
    <x v="7"/>
    <x v="602"/>
    <x v="7"/>
    <x v="0"/>
    <n v="3160"/>
    <n v="0.85"/>
    <n v="2686"/>
    <x v="2"/>
    <x v="66"/>
    <s v="Schedule a Meeting"/>
    <m/>
  </r>
  <r>
    <d v="2015-02-24T00:00:00"/>
    <x v="9"/>
    <x v="603"/>
    <x v="3"/>
    <x v="3"/>
    <n v="4890"/>
    <n v="0.7"/>
    <n v="3423"/>
    <x v="2"/>
    <x v="80"/>
    <s v="No Response"/>
    <m/>
  </r>
  <r>
    <d v="2015-02-24T00:00:00"/>
    <x v="4"/>
    <x v="604"/>
    <x v="4"/>
    <x v="2"/>
    <n v="3110"/>
    <n v="0.85"/>
    <n v="2643.5"/>
    <x v="0"/>
    <x v="68"/>
    <s v="Send Email"/>
    <m/>
  </r>
  <r>
    <d v="2015-02-24T00:00:00"/>
    <x v="14"/>
    <x v="605"/>
    <x v="1"/>
    <x v="0"/>
    <n v="610"/>
    <n v="0.75"/>
    <n v="457.5"/>
    <x v="2"/>
    <x v="36"/>
    <s v="Schedule a Meeting"/>
    <m/>
  </r>
  <r>
    <d v="2015-02-24T00:00:00"/>
    <x v="18"/>
    <x v="606"/>
    <x v="0"/>
    <x v="3"/>
    <n v="4990"/>
    <n v="0.7"/>
    <n v="3493"/>
    <x v="0"/>
    <x v="94"/>
    <s v="No Response"/>
    <m/>
  </r>
  <r>
    <d v="2015-02-24T00:00:00"/>
    <x v="8"/>
    <x v="607"/>
    <x v="7"/>
    <x v="3"/>
    <n v="4950"/>
    <n v="0.6"/>
    <n v="2970"/>
    <x v="2"/>
    <x v="37"/>
    <s v="Schedule a Meeting"/>
    <m/>
  </r>
  <r>
    <d v="2015-02-24T00:00:00"/>
    <x v="10"/>
    <x v="608"/>
    <x v="4"/>
    <x v="0"/>
    <n v="1580"/>
    <n v="0.65"/>
    <n v="1027"/>
    <x v="2"/>
    <x v="93"/>
    <s v="Schedule a Meeting"/>
    <m/>
  </r>
  <r>
    <d v="2015-02-24T00:00:00"/>
    <x v="7"/>
    <x v="609"/>
    <x v="1"/>
    <x v="3"/>
    <n v="2670"/>
    <n v="0.55000000000000004"/>
    <n v="1468.5000000000002"/>
    <x v="2"/>
    <x v="8"/>
    <s v="Follow up on call"/>
    <m/>
  </r>
  <r>
    <d v="2015-02-24T00:00:00"/>
    <x v="6"/>
    <x v="610"/>
    <x v="7"/>
    <x v="0"/>
    <n v="4700"/>
    <n v="0.85"/>
    <n v="3995"/>
    <x v="1"/>
    <x v="8"/>
    <s v="No Response"/>
    <m/>
  </r>
  <r>
    <d v="2015-02-24T00:00:00"/>
    <x v="6"/>
    <x v="611"/>
    <x v="2"/>
    <x v="4"/>
    <n v="1120"/>
    <n v="0.6"/>
    <n v="672"/>
    <x v="3"/>
    <x v="92"/>
    <m/>
    <m/>
  </r>
  <r>
    <d v="2015-02-25T00:00:00"/>
    <x v="19"/>
    <x v="612"/>
    <x v="7"/>
    <x v="3"/>
    <n v="4490"/>
    <n v="0.55000000000000004"/>
    <n v="2469.5"/>
    <x v="1"/>
    <x v="51"/>
    <s v="No Response"/>
    <m/>
  </r>
  <r>
    <d v="2015-02-25T00:00:00"/>
    <x v="2"/>
    <x v="613"/>
    <x v="3"/>
    <x v="1"/>
    <n v="4650"/>
    <n v="0.65"/>
    <n v="3022.5"/>
    <x v="2"/>
    <x v="69"/>
    <s v="Schedule a Meeting"/>
    <m/>
  </r>
  <r>
    <d v="2015-02-25T00:00:00"/>
    <x v="7"/>
    <x v="614"/>
    <x v="7"/>
    <x v="2"/>
    <n v="2080"/>
    <n v="0.6"/>
    <n v="1248"/>
    <x v="1"/>
    <x v="93"/>
    <s v="Schedule a Meeting"/>
    <m/>
  </r>
  <r>
    <d v="2015-02-25T00:00:00"/>
    <x v="0"/>
    <x v="615"/>
    <x v="2"/>
    <x v="2"/>
    <n v="4600"/>
    <n v="0.65"/>
    <n v="2990"/>
    <x v="2"/>
    <x v="65"/>
    <s v="No Response"/>
    <m/>
  </r>
  <r>
    <d v="2015-02-25T00:00:00"/>
    <x v="15"/>
    <x v="616"/>
    <x v="3"/>
    <x v="0"/>
    <n v="2460"/>
    <n v="0.8"/>
    <n v="1968"/>
    <x v="0"/>
    <x v="24"/>
    <m/>
    <m/>
  </r>
  <r>
    <d v="2015-02-25T00:00:00"/>
    <x v="12"/>
    <x v="617"/>
    <x v="1"/>
    <x v="0"/>
    <n v="2610"/>
    <n v="0.7"/>
    <n v="1826.9999999999998"/>
    <x v="2"/>
    <x v="4"/>
    <s v="Send Email"/>
    <m/>
  </r>
  <r>
    <d v="2015-02-26T00:00:00"/>
    <x v="5"/>
    <x v="618"/>
    <x v="4"/>
    <x v="3"/>
    <n v="3820"/>
    <n v="0.6"/>
    <n v="2292"/>
    <x v="1"/>
    <x v="107"/>
    <s v="No Response"/>
    <m/>
  </r>
  <r>
    <d v="2015-02-26T00:00:00"/>
    <x v="4"/>
    <x v="619"/>
    <x v="2"/>
    <x v="1"/>
    <n v="3020"/>
    <n v="0.75"/>
    <n v="2265"/>
    <x v="2"/>
    <x v="33"/>
    <s v="Follow up on call"/>
    <m/>
  </r>
  <r>
    <d v="2015-02-26T00:00:00"/>
    <x v="0"/>
    <x v="620"/>
    <x v="6"/>
    <x v="1"/>
    <n v="250"/>
    <n v="0.6"/>
    <n v="150"/>
    <x v="3"/>
    <x v="70"/>
    <s v="Follow up on call"/>
    <m/>
  </r>
  <r>
    <d v="2015-02-26T00:00:00"/>
    <x v="18"/>
    <x v="621"/>
    <x v="4"/>
    <x v="1"/>
    <n v="440"/>
    <n v="0.7"/>
    <n v="308"/>
    <x v="3"/>
    <x v="88"/>
    <s v="Follow up on call"/>
    <m/>
  </r>
  <r>
    <d v="2015-02-26T00:00:00"/>
    <x v="18"/>
    <x v="622"/>
    <x v="2"/>
    <x v="1"/>
    <n v="3660"/>
    <n v="0.75"/>
    <n v="2745"/>
    <x v="2"/>
    <x v="40"/>
    <s v="Send Email"/>
    <m/>
  </r>
  <r>
    <d v="2015-02-26T00:00:00"/>
    <x v="19"/>
    <x v="623"/>
    <x v="1"/>
    <x v="0"/>
    <n v="3080"/>
    <n v="0.7"/>
    <n v="2156"/>
    <x v="2"/>
    <x v="37"/>
    <m/>
    <m/>
  </r>
  <r>
    <d v="2015-02-26T00:00:00"/>
    <x v="19"/>
    <x v="624"/>
    <x v="2"/>
    <x v="2"/>
    <n v="1620"/>
    <n v="0.85"/>
    <n v="1377"/>
    <x v="1"/>
    <x v="11"/>
    <m/>
    <m/>
  </r>
  <r>
    <d v="2015-02-26T00:00:00"/>
    <x v="11"/>
    <x v="625"/>
    <x v="1"/>
    <x v="1"/>
    <n v="1860"/>
    <n v="0.6"/>
    <n v="1116"/>
    <x v="1"/>
    <x v="53"/>
    <s v="Follow up on call"/>
    <m/>
  </r>
  <r>
    <d v="2015-02-27T00:00:00"/>
    <x v="19"/>
    <x v="626"/>
    <x v="6"/>
    <x v="3"/>
    <n v="4290"/>
    <n v="0.75"/>
    <n v="3217.5"/>
    <x v="1"/>
    <x v="3"/>
    <s v="Follow up on call"/>
    <m/>
  </r>
  <r>
    <d v="2015-02-27T00:00:00"/>
    <x v="9"/>
    <x v="627"/>
    <x v="2"/>
    <x v="0"/>
    <n v="220"/>
    <n v="0.65"/>
    <n v="143"/>
    <x v="0"/>
    <x v="83"/>
    <s v="Schedule a Meeting"/>
    <m/>
  </r>
  <r>
    <d v="2015-02-27T00:00:00"/>
    <x v="1"/>
    <x v="628"/>
    <x v="7"/>
    <x v="3"/>
    <n v="4260"/>
    <n v="0.6"/>
    <n v="2556"/>
    <x v="2"/>
    <x v="105"/>
    <s v="Send Email"/>
    <m/>
  </r>
  <r>
    <d v="2015-02-27T00:00:00"/>
    <x v="2"/>
    <x v="629"/>
    <x v="9"/>
    <x v="3"/>
    <n v="1990"/>
    <n v="0.65"/>
    <n v="1293.5"/>
    <x v="2"/>
    <x v="38"/>
    <s v="Schedule a Meeting"/>
    <m/>
  </r>
  <r>
    <d v="2015-02-27T00:00:00"/>
    <x v="0"/>
    <x v="630"/>
    <x v="3"/>
    <x v="0"/>
    <n v="2030"/>
    <n v="0.75"/>
    <n v="1522.5"/>
    <x v="2"/>
    <x v="0"/>
    <s v="Send Email"/>
    <m/>
  </r>
  <r>
    <d v="2015-02-27T00:00:00"/>
    <x v="2"/>
    <x v="631"/>
    <x v="2"/>
    <x v="1"/>
    <n v="3890"/>
    <n v="0.6"/>
    <n v="2334"/>
    <x v="0"/>
    <x v="3"/>
    <s v="Schedule a Meeting"/>
    <m/>
  </r>
  <r>
    <d v="2015-02-27T00:00:00"/>
    <x v="13"/>
    <x v="632"/>
    <x v="0"/>
    <x v="1"/>
    <n v="5000"/>
    <n v="0.8"/>
    <n v="4000"/>
    <x v="2"/>
    <x v="48"/>
    <s v="Schedule a Meeting"/>
    <m/>
  </r>
  <r>
    <d v="2015-02-27T00:00:00"/>
    <x v="18"/>
    <x v="633"/>
    <x v="1"/>
    <x v="0"/>
    <n v="4450"/>
    <n v="0.6"/>
    <n v="2670"/>
    <x v="2"/>
    <x v="6"/>
    <m/>
    <m/>
  </r>
  <r>
    <d v="2015-02-27T00:00:00"/>
    <x v="11"/>
    <x v="634"/>
    <x v="9"/>
    <x v="2"/>
    <n v="1890"/>
    <n v="0.85"/>
    <n v="1606.5"/>
    <x v="2"/>
    <x v="42"/>
    <s v="No Response"/>
    <m/>
  </r>
  <r>
    <d v="2015-02-27T00:00:00"/>
    <x v="2"/>
    <x v="635"/>
    <x v="1"/>
    <x v="0"/>
    <n v="2070"/>
    <n v="0.7"/>
    <n v="1449"/>
    <x v="2"/>
    <x v="15"/>
    <s v="Follow up on call"/>
    <m/>
  </r>
  <r>
    <d v="2015-02-27T00:00:00"/>
    <x v="9"/>
    <x v="636"/>
    <x v="3"/>
    <x v="0"/>
    <n v="1250"/>
    <n v="0.55000000000000004"/>
    <n v="687.5"/>
    <x v="1"/>
    <x v="70"/>
    <m/>
    <m/>
  </r>
  <r>
    <d v="2015-02-27T00:00:00"/>
    <x v="7"/>
    <x v="637"/>
    <x v="5"/>
    <x v="2"/>
    <n v="560"/>
    <n v="0.75"/>
    <n v="420"/>
    <x v="1"/>
    <x v="68"/>
    <s v="Follow up on call"/>
    <m/>
  </r>
  <r>
    <d v="2015-02-27T00:00:00"/>
    <x v="19"/>
    <x v="638"/>
    <x v="7"/>
    <x v="1"/>
    <n v="2230"/>
    <n v="0.5"/>
    <n v="1115"/>
    <x v="2"/>
    <x v="21"/>
    <s v="Send Email"/>
    <m/>
  </r>
  <r>
    <d v="2015-02-27T00:00:00"/>
    <x v="6"/>
    <x v="639"/>
    <x v="1"/>
    <x v="1"/>
    <n v="4430"/>
    <n v="0.65"/>
    <n v="2879.5"/>
    <x v="2"/>
    <x v="81"/>
    <s v="Send Email"/>
    <m/>
  </r>
  <r>
    <d v="2015-02-27T00:00:00"/>
    <x v="0"/>
    <x v="640"/>
    <x v="4"/>
    <x v="2"/>
    <n v="3080"/>
    <n v="0.75"/>
    <n v="2310"/>
    <x v="1"/>
    <x v="42"/>
    <s v="Schedule a Meeting"/>
    <m/>
  </r>
  <r>
    <d v="2015-02-27T00:00:00"/>
    <x v="19"/>
    <x v="641"/>
    <x v="9"/>
    <x v="0"/>
    <n v="2880"/>
    <n v="0.55000000000000004"/>
    <n v="1584.0000000000002"/>
    <x v="2"/>
    <x v="2"/>
    <s v="Send Email"/>
    <m/>
  </r>
  <r>
    <d v="2015-02-28T00:00:00"/>
    <x v="0"/>
    <x v="642"/>
    <x v="0"/>
    <x v="4"/>
    <n v="2160"/>
    <n v="0.65"/>
    <n v="1404"/>
    <x v="2"/>
    <x v="118"/>
    <m/>
    <m/>
  </r>
  <r>
    <d v="2015-02-28T00:00:00"/>
    <x v="8"/>
    <x v="643"/>
    <x v="8"/>
    <x v="3"/>
    <n v="3450"/>
    <n v="0.8"/>
    <n v="2760"/>
    <x v="0"/>
    <x v="21"/>
    <s v="Schedule a Meeting"/>
    <m/>
  </r>
  <r>
    <d v="2015-02-28T00:00:00"/>
    <x v="7"/>
    <x v="644"/>
    <x v="0"/>
    <x v="3"/>
    <n v="4630"/>
    <n v="0.6"/>
    <n v="2778"/>
    <x v="2"/>
    <x v="39"/>
    <s v="Schedule a Meeting"/>
    <m/>
  </r>
  <r>
    <d v="2015-02-28T00:00:00"/>
    <x v="7"/>
    <x v="645"/>
    <x v="3"/>
    <x v="1"/>
    <n v="4910"/>
    <n v="0.85"/>
    <n v="4173.5"/>
    <x v="2"/>
    <x v="94"/>
    <s v="Follow up on call"/>
    <m/>
  </r>
  <r>
    <d v="2015-02-28T00:00:00"/>
    <x v="0"/>
    <x v="646"/>
    <x v="7"/>
    <x v="0"/>
    <n v="1550"/>
    <n v="0.7"/>
    <n v="1085"/>
    <x v="0"/>
    <x v="13"/>
    <s v="Follow up on call"/>
    <m/>
  </r>
  <r>
    <d v="2015-02-28T00:00:00"/>
    <x v="10"/>
    <x v="647"/>
    <x v="8"/>
    <x v="0"/>
    <n v="1820"/>
    <n v="0.6"/>
    <n v="1092"/>
    <x v="2"/>
    <x v="50"/>
    <s v="Schedule a Meeting"/>
    <m/>
  </r>
  <r>
    <d v="2015-02-28T00:00:00"/>
    <x v="5"/>
    <x v="648"/>
    <x v="2"/>
    <x v="4"/>
    <n v="4040"/>
    <n v="0.8"/>
    <n v="3232"/>
    <x v="1"/>
    <x v="121"/>
    <m/>
    <m/>
  </r>
  <r>
    <d v="2015-02-28T00:00:00"/>
    <x v="5"/>
    <x v="649"/>
    <x v="2"/>
    <x v="0"/>
    <n v="1580"/>
    <n v="0.6"/>
    <n v="948"/>
    <x v="2"/>
    <x v="23"/>
    <s v="Send Email"/>
    <m/>
  </r>
  <r>
    <d v="2015-02-28T00:00:00"/>
    <x v="18"/>
    <x v="650"/>
    <x v="4"/>
    <x v="5"/>
    <n v="260"/>
    <n v="0.75"/>
    <n v="195"/>
    <x v="1"/>
    <x v="22"/>
    <m/>
    <m/>
  </r>
  <r>
    <d v="2015-02-28T00:00:00"/>
    <x v="4"/>
    <x v="651"/>
    <x v="1"/>
    <x v="3"/>
    <n v="4030"/>
    <n v="0.85"/>
    <n v="3425.5"/>
    <x v="2"/>
    <x v="56"/>
    <s v="Send Email"/>
    <m/>
  </r>
  <r>
    <d v="2015-02-28T00:00:00"/>
    <x v="3"/>
    <x v="652"/>
    <x v="8"/>
    <x v="3"/>
    <n v="1630"/>
    <n v="0.8"/>
    <n v="1304"/>
    <x v="2"/>
    <x v="40"/>
    <s v="Schedule a Meeting"/>
    <m/>
  </r>
  <r>
    <d v="2015-02-28T00:00:00"/>
    <x v="13"/>
    <x v="653"/>
    <x v="8"/>
    <x v="0"/>
    <n v="2510"/>
    <n v="0.75"/>
    <n v="1882.5"/>
    <x v="2"/>
    <x v="6"/>
    <s v="Send Email"/>
    <m/>
  </r>
  <r>
    <d v="2015-02-28T00:00:00"/>
    <x v="2"/>
    <x v="654"/>
    <x v="5"/>
    <x v="1"/>
    <n v="3770"/>
    <n v="0.6"/>
    <n v="2262"/>
    <x v="1"/>
    <x v="8"/>
    <s v="Schedule a Meeting"/>
    <m/>
  </r>
  <r>
    <d v="2015-03-01T00:00:00"/>
    <x v="18"/>
    <x v="655"/>
    <x v="7"/>
    <x v="1"/>
    <n v="1500"/>
    <n v="0.6"/>
    <n v="900"/>
    <x v="0"/>
    <x v="106"/>
    <s v="Schedule a Meeting"/>
    <m/>
  </r>
  <r>
    <d v="2015-03-01T00:00:00"/>
    <x v="7"/>
    <x v="656"/>
    <x v="8"/>
    <x v="0"/>
    <n v="2070"/>
    <n v="0.85"/>
    <n v="1759.5"/>
    <x v="2"/>
    <x v="12"/>
    <s v="Send Email"/>
    <m/>
  </r>
  <r>
    <d v="2015-03-01T00:00:00"/>
    <x v="13"/>
    <x v="657"/>
    <x v="0"/>
    <x v="3"/>
    <n v="440"/>
    <n v="0.6"/>
    <n v="264"/>
    <x v="2"/>
    <x v="45"/>
    <s v="Send Email"/>
    <m/>
  </r>
  <r>
    <d v="2015-03-01T00:00:00"/>
    <x v="17"/>
    <x v="658"/>
    <x v="5"/>
    <x v="1"/>
    <n v="4010"/>
    <n v="0.55000000000000004"/>
    <n v="2205.5"/>
    <x v="2"/>
    <x v="53"/>
    <s v="Schedule a Meeting"/>
    <m/>
  </r>
  <r>
    <d v="2015-03-01T00:00:00"/>
    <x v="8"/>
    <x v="659"/>
    <x v="8"/>
    <x v="3"/>
    <n v="1390"/>
    <n v="0.8"/>
    <n v="1112"/>
    <x v="2"/>
    <x v="15"/>
    <s v="Send Email"/>
    <m/>
  </r>
  <r>
    <d v="2015-03-01T00:00:00"/>
    <x v="1"/>
    <x v="660"/>
    <x v="9"/>
    <x v="1"/>
    <n v="3550"/>
    <n v="0.85"/>
    <n v="3017.5"/>
    <x v="0"/>
    <x v="62"/>
    <s v="Schedule a Meeting"/>
    <m/>
  </r>
  <r>
    <d v="2015-03-01T00:00:00"/>
    <x v="19"/>
    <x v="661"/>
    <x v="7"/>
    <x v="0"/>
    <n v="240"/>
    <n v="0.65"/>
    <n v="156"/>
    <x v="1"/>
    <x v="41"/>
    <s v="Follow up on call"/>
    <m/>
  </r>
  <r>
    <d v="2015-03-01T00:00:00"/>
    <x v="19"/>
    <x v="662"/>
    <x v="8"/>
    <x v="2"/>
    <n v="860"/>
    <n v="0.65"/>
    <n v="559"/>
    <x v="2"/>
    <x v="67"/>
    <s v="Follow up on call"/>
    <m/>
  </r>
  <r>
    <d v="2015-03-01T00:00:00"/>
    <x v="16"/>
    <x v="663"/>
    <x v="0"/>
    <x v="1"/>
    <n v="2620"/>
    <n v="0.65"/>
    <n v="1703"/>
    <x v="0"/>
    <x v="70"/>
    <s v="Schedule a Meeting"/>
    <m/>
  </r>
  <r>
    <d v="2015-03-01T00:00:00"/>
    <x v="2"/>
    <x v="664"/>
    <x v="6"/>
    <x v="3"/>
    <n v="2630"/>
    <n v="0.8"/>
    <n v="2104"/>
    <x v="2"/>
    <x v="43"/>
    <s v="Follow up on call"/>
    <m/>
  </r>
  <r>
    <d v="2015-03-02T00:00:00"/>
    <x v="3"/>
    <x v="665"/>
    <x v="0"/>
    <x v="3"/>
    <n v="920"/>
    <n v="0.55000000000000004"/>
    <n v="506.00000000000006"/>
    <x v="2"/>
    <x v="36"/>
    <s v="No Response"/>
    <m/>
  </r>
  <r>
    <d v="2015-03-02T00:00:00"/>
    <x v="1"/>
    <x v="666"/>
    <x v="2"/>
    <x v="0"/>
    <n v="4340"/>
    <n v="0.8"/>
    <n v="3472"/>
    <x v="1"/>
    <x v="98"/>
    <s v="Schedule a Meeting"/>
    <m/>
  </r>
  <r>
    <d v="2015-03-02T00:00:00"/>
    <x v="9"/>
    <x v="667"/>
    <x v="9"/>
    <x v="2"/>
    <n v="1190"/>
    <n v="0.85"/>
    <n v="1011.5"/>
    <x v="1"/>
    <x v="108"/>
    <s v="Schedule a Meeting"/>
    <m/>
  </r>
  <r>
    <d v="2015-03-02T00:00:00"/>
    <x v="10"/>
    <x v="668"/>
    <x v="0"/>
    <x v="0"/>
    <n v="550"/>
    <n v="0.65"/>
    <n v="357.5"/>
    <x v="0"/>
    <x v="99"/>
    <s v="Schedule a Meeting"/>
    <m/>
  </r>
  <r>
    <d v="2015-03-02T00:00:00"/>
    <x v="1"/>
    <x v="669"/>
    <x v="6"/>
    <x v="0"/>
    <n v="2610"/>
    <n v="0.6"/>
    <n v="1566"/>
    <x v="2"/>
    <x v="77"/>
    <s v="Schedule a Meeting"/>
    <m/>
  </r>
  <r>
    <d v="2015-03-02T00:00:00"/>
    <x v="16"/>
    <x v="670"/>
    <x v="2"/>
    <x v="2"/>
    <n v="1210"/>
    <n v="0.7"/>
    <n v="847"/>
    <x v="2"/>
    <x v="102"/>
    <s v="Schedule a Meeting"/>
    <m/>
  </r>
  <r>
    <d v="2015-03-02T00:00:00"/>
    <x v="16"/>
    <x v="671"/>
    <x v="8"/>
    <x v="1"/>
    <n v="1190"/>
    <n v="0.75"/>
    <n v="892.5"/>
    <x v="1"/>
    <x v="3"/>
    <s v="Follow up on call"/>
    <m/>
  </r>
  <r>
    <d v="2015-03-02T00:00:00"/>
    <x v="5"/>
    <x v="672"/>
    <x v="0"/>
    <x v="3"/>
    <n v="600"/>
    <n v="0.65"/>
    <n v="390"/>
    <x v="0"/>
    <x v="12"/>
    <s v="Schedule a Meeting"/>
    <m/>
  </r>
  <r>
    <d v="2015-03-02T00:00:00"/>
    <x v="1"/>
    <x v="673"/>
    <x v="9"/>
    <x v="3"/>
    <n v="1730"/>
    <n v="0.55000000000000004"/>
    <n v="951.50000000000011"/>
    <x v="1"/>
    <x v="72"/>
    <s v="Schedule a Meeting"/>
    <m/>
  </r>
  <r>
    <d v="2015-03-02T00:00:00"/>
    <x v="10"/>
    <x v="674"/>
    <x v="3"/>
    <x v="0"/>
    <n v="110"/>
    <n v="0.75"/>
    <n v="82.5"/>
    <x v="1"/>
    <x v="66"/>
    <s v="Follow up on call"/>
    <m/>
  </r>
  <r>
    <d v="2015-03-02T00:00:00"/>
    <x v="0"/>
    <x v="675"/>
    <x v="4"/>
    <x v="1"/>
    <n v="3000"/>
    <n v="0.6"/>
    <n v="1800"/>
    <x v="1"/>
    <x v="40"/>
    <s v="Follow up on call"/>
    <m/>
  </r>
  <r>
    <d v="2015-03-02T00:00:00"/>
    <x v="18"/>
    <x v="676"/>
    <x v="2"/>
    <x v="1"/>
    <n v="1740"/>
    <n v="0.65"/>
    <n v="1131"/>
    <x v="2"/>
    <x v="32"/>
    <s v="Follow up on call"/>
    <m/>
  </r>
  <r>
    <d v="2015-03-03T00:00:00"/>
    <x v="2"/>
    <x v="677"/>
    <x v="9"/>
    <x v="0"/>
    <n v="1830"/>
    <n v="0.75"/>
    <n v="1372.5"/>
    <x v="1"/>
    <x v="80"/>
    <s v="No Response"/>
    <m/>
  </r>
  <r>
    <d v="2015-03-03T00:00:00"/>
    <x v="5"/>
    <x v="678"/>
    <x v="1"/>
    <x v="5"/>
    <n v="1470"/>
    <n v="0.55000000000000004"/>
    <n v="808.50000000000011"/>
    <x v="1"/>
    <x v="4"/>
    <m/>
    <m/>
  </r>
  <r>
    <d v="2015-03-03T00:00:00"/>
    <x v="8"/>
    <x v="679"/>
    <x v="9"/>
    <x v="0"/>
    <n v="1560"/>
    <n v="0.65"/>
    <n v="1014"/>
    <x v="0"/>
    <x v="44"/>
    <s v="Schedule a Meeting"/>
    <m/>
  </r>
  <r>
    <d v="2015-03-03T00:00:00"/>
    <x v="11"/>
    <x v="680"/>
    <x v="3"/>
    <x v="2"/>
    <n v="1790"/>
    <n v="0.5"/>
    <n v="895"/>
    <x v="2"/>
    <x v="37"/>
    <s v="Schedule a Meeting"/>
    <m/>
  </r>
  <r>
    <d v="2015-03-03T00:00:00"/>
    <x v="17"/>
    <x v="681"/>
    <x v="4"/>
    <x v="0"/>
    <n v="540"/>
    <n v="0.75"/>
    <n v="405"/>
    <x v="2"/>
    <x v="57"/>
    <s v="Schedule a Meeting"/>
    <m/>
  </r>
  <r>
    <d v="2015-03-03T00:00:00"/>
    <x v="1"/>
    <x v="682"/>
    <x v="5"/>
    <x v="5"/>
    <n v="1190"/>
    <n v="0.7"/>
    <n v="833"/>
    <x v="2"/>
    <x v="4"/>
    <m/>
    <m/>
  </r>
  <r>
    <d v="2015-03-03T00:00:00"/>
    <x v="17"/>
    <x v="683"/>
    <x v="6"/>
    <x v="2"/>
    <n v="3100"/>
    <n v="0.85"/>
    <n v="2635"/>
    <x v="2"/>
    <x v="28"/>
    <s v="Follow up on call"/>
    <m/>
  </r>
  <r>
    <d v="2015-03-03T00:00:00"/>
    <x v="19"/>
    <x v="684"/>
    <x v="5"/>
    <x v="1"/>
    <n v="1950"/>
    <n v="0.85"/>
    <n v="1657.5"/>
    <x v="1"/>
    <x v="7"/>
    <s v="No Response"/>
    <m/>
  </r>
  <r>
    <d v="2015-03-03T00:00:00"/>
    <x v="15"/>
    <x v="685"/>
    <x v="4"/>
    <x v="0"/>
    <n v="4030"/>
    <n v="0.55000000000000004"/>
    <n v="2216.5"/>
    <x v="0"/>
    <x v="38"/>
    <s v="Schedule a Meeting"/>
    <m/>
  </r>
  <r>
    <d v="2015-03-03T00:00:00"/>
    <x v="4"/>
    <x v="686"/>
    <x v="5"/>
    <x v="3"/>
    <n v="1910"/>
    <n v="0.85"/>
    <n v="1623.5"/>
    <x v="2"/>
    <x v="71"/>
    <m/>
    <m/>
  </r>
  <r>
    <d v="2015-03-03T00:00:00"/>
    <x v="13"/>
    <x v="687"/>
    <x v="1"/>
    <x v="0"/>
    <n v="620"/>
    <n v="0.65"/>
    <n v="403"/>
    <x v="1"/>
    <x v="7"/>
    <s v="No Response"/>
    <m/>
  </r>
  <r>
    <d v="2015-03-04T00:00:00"/>
    <x v="9"/>
    <x v="688"/>
    <x v="8"/>
    <x v="5"/>
    <n v="4310"/>
    <n v="0.85"/>
    <n v="3663.5"/>
    <x v="2"/>
    <x v="63"/>
    <m/>
    <m/>
  </r>
  <r>
    <d v="2015-03-04T00:00:00"/>
    <x v="12"/>
    <x v="689"/>
    <x v="7"/>
    <x v="2"/>
    <n v="1890"/>
    <n v="0.6"/>
    <n v="1134"/>
    <x v="2"/>
    <x v="12"/>
    <s v="Follow up on call"/>
    <m/>
  </r>
  <r>
    <d v="2015-03-04T00:00:00"/>
    <x v="16"/>
    <x v="690"/>
    <x v="6"/>
    <x v="2"/>
    <n v="1380"/>
    <n v="0.65"/>
    <n v="897"/>
    <x v="2"/>
    <x v="75"/>
    <s v="No Response"/>
    <m/>
  </r>
  <r>
    <d v="2015-03-04T00:00:00"/>
    <x v="15"/>
    <x v="691"/>
    <x v="0"/>
    <x v="2"/>
    <n v="1170"/>
    <n v="0.65"/>
    <n v="760.5"/>
    <x v="2"/>
    <x v="57"/>
    <s v="Schedule a Meeting"/>
    <m/>
  </r>
  <r>
    <d v="2015-03-04T00:00:00"/>
    <x v="1"/>
    <x v="692"/>
    <x v="1"/>
    <x v="2"/>
    <n v="3960"/>
    <n v="0.65"/>
    <n v="2574"/>
    <x v="2"/>
    <x v="77"/>
    <s v="Send Email"/>
    <m/>
  </r>
  <r>
    <d v="2015-03-04T00:00:00"/>
    <x v="18"/>
    <x v="693"/>
    <x v="4"/>
    <x v="3"/>
    <n v="4300"/>
    <n v="0.5"/>
    <n v="2150"/>
    <x v="2"/>
    <x v="106"/>
    <s v="Follow up on call"/>
    <m/>
  </r>
  <r>
    <d v="2015-03-04T00:00:00"/>
    <x v="6"/>
    <x v="694"/>
    <x v="6"/>
    <x v="1"/>
    <n v="1460"/>
    <n v="0.85"/>
    <n v="1241"/>
    <x v="2"/>
    <x v="108"/>
    <s v="Follow up on call"/>
    <m/>
  </r>
  <r>
    <d v="2015-03-04T00:00:00"/>
    <x v="10"/>
    <x v="695"/>
    <x v="0"/>
    <x v="0"/>
    <n v="490"/>
    <n v="0.85"/>
    <n v="416.5"/>
    <x v="3"/>
    <x v="37"/>
    <s v="Follow up on call"/>
    <m/>
  </r>
  <r>
    <d v="2015-03-04T00:00:00"/>
    <x v="16"/>
    <x v="696"/>
    <x v="6"/>
    <x v="0"/>
    <n v="1310"/>
    <n v="0.7"/>
    <n v="916.99999999999989"/>
    <x v="2"/>
    <x v="63"/>
    <s v="Follow up on call"/>
    <m/>
  </r>
  <r>
    <d v="2015-03-04T00:00:00"/>
    <x v="1"/>
    <x v="697"/>
    <x v="5"/>
    <x v="1"/>
    <n v="3460"/>
    <n v="0.7"/>
    <n v="2422"/>
    <x v="2"/>
    <x v="57"/>
    <s v="No Response"/>
    <m/>
  </r>
  <r>
    <d v="2015-03-04T00:00:00"/>
    <x v="15"/>
    <x v="698"/>
    <x v="6"/>
    <x v="3"/>
    <n v="2690"/>
    <n v="0.65"/>
    <n v="1748.5"/>
    <x v="0"/>
    <x v="48"/>
    <s v="Send Email"/>
    <m/>
  </r>
  <r>
    <d v="2015-03-04T00:00:00"/>
    <x v="17"/>
    <x v="699"/>
    <x v="1"/>
    <x v="1"/>
    <n v="1600"/>
    <n v="0.8"/>
    <n v="1280"/>
    <x v="1"/>
    <x v="28"/>
    <s v="Schedule a Meeting"/>
    <m/>
  </r>
  <r>
    <d v="2015-03-05T00:00:00"/>
    <x v="1"/>
    <x v="700"/>
    <x v="7"/>
    <x v="0"/>
    <n v="4960"/>
    <n v="0.55000000000000004"/>
    <n v="2728"/>
    <x v="0"/>
    <x v="88"/>
    <s v="Schedule a Meeting"/>
    <m/>
  </r>
  <r>
    <d v="2015-03-05T00:00:00"/>
    <x v="19"/>
    <x v="701"/>
    <x v="4"/>
    <x v="0"/>
    <n v="2050"/>
    <n v="0.6"/>
    <n v="1230"/>
    <x v="1"/>
    <x v="14"/>
    <s v="Schedule a Meeting"/>
    <m/>
  </r>
  <r>
    <d v="2015-03-05T00:00:00"/>
    <x v="5"/>
    <x v="702"/>
    <x v="1"/>
    <x v="3"/>
    <n v="4800"/>
    <n v="0.55000000000000004"/>
    <n v="2640"/>
    <x v="0"/>
    <x v="57"/>
    <s v="Schedule a Meeting"/>
    <m/>
  </r>
  <r>
    <d v="2015-03-05T00:00:00"/>
    <x v="9"/>
    <x v="703"/>
    <x v="8"/>
    <x v="0"/>
    <n v="790"/>
    <n v="0.7"/>
    <n v="553"/>
    <x v="0"/>
    <x v="75"/>
    <s v="Follow up on call"/>
    <m/>
  </r>
  <r>
    <d v="2015-03-05T00:00:00"/>
    <x v="13"/>
    <x v="704"/>
    <x v="2"/>
    <x v="1"/>
    <n v="4540"/>
    <n v="0.6"/>
    <n v="2724"/>
    <x v="1"/>
    <x v="67"/>
    <s v="No Response"/>
    <m/>
  </r>
  <r>
    <d v="2015-03-05T00:00:00"/>
    <x v="2"/>
    <x v="705"/>
    <x v="4"/>
    <x v="0"/>
    <n v="1290"/>
    <n v="0.7"/>
    <n v="902.99999999999989"/>
    <x v="1"/>
    <x v="46"/>
    <m/>
    <m/>
  </r>
  <r>
    <d v="2015-03-05T00:00:00"/>
    <x v="16"/>
    <x v="706"/>
    <x v="1"/>
    <x v="3"/>
    <n v="3180"/>
    <n v="0.55000000000000004"/>
    <n v="1749.0000000000002"/>
    <x v="2"/>
    <x v="45"/>
    <s v="Follow up on call"/>
    <m/>
  </r>
  <r>
    <d v="2015-03-05T00:00:00"/>
    <x v="0"/>
    <x v="707"/>
    <x v="0"/>
    <x v="0"/>
    <n v="2360"/>
    <n v="0.7"/>
    <n v="1652"/>
    <x v="2"/>
    <x v="52"/>
    <m/>
    <m/>
  </r>
  <r>
    <d v="2015-03-05T00:00:00"/>
    <x v="9"/>
    <x v="708"/>
    <x v="0"/>
    <x v="1"/>
    <n v="4500"/>
    <n v="0.6"/>
    <n v="2700"/>
    <x v="1"/>
    <x v="33"/>
    <s v="Follow up on call"/>
    <m/>
  </r>
  <r>
    <d v="2015-03-05T00:00:00"/>
    <x v="13"/>
    <x v="709"/>
    <x v="7"/>
    <x v="0"/>
    <n v="3670"/>
    <n v="0.6"/>
    <n v="2202"/>
    <x v="2"/>
    <x v="26"/>
    <s v="Follow up on call"/>
    <m/>
  </r>
  <r>
    <d v="2015-03-05T00:00:00"/>
    <x v="13"/>
    <x v="710"/>
    <x v="9"/>
    <x v="0"/>
    <n v="3600"/>
    <n v="0.8"/>
    <n v="2880"/>
    <x v="1"/>
    <x v="1"/>
    <m/>
    <m/>
  </r>
  <r>
    <d v="2015-03-05T00:00:00"/>
    <x v="19"/>
    <x v="711"/>
    <x v="7"/>
    <x v="3"/>
    <n v="3370"/>
    <n v="0.7"/>
    <n v="2359"/>
    <x v="2"/>
    <x v="3"/>
    <s v="No Response"/>
    <m/>
  </r>
  <r>
    <d v="2015-03-05T00:00:00"/>
    <x v="4"/>
    <x v="712"/>
    <x v="4"/>
    <x v="0"/>
    <n v="2510"/>
    <n v="0.7"/>
    <n v="1757"/>
    <x v="1"/>
    <x v="60"/>
    <s v="Follow up on call"/>
    <m/>
  </r>
  <r>
    <d v="2015-03-05T00:00:00"/>
    <x v="13"/>
    <x v="713"/>
    <x v="3"/>
    <x v="0"/>
    <n v="3600"/>
    <n v="0.65"/>
    <n v="2340"/>
    <x v="2"/>
    <x v="75"/>
    <s v="Schedule a Meeting"/>
    <m/>
  </r>
  <r>
    <d v="2015-03-05T00:00:00"/>
    <x v="4"/>
    <x v="714"/>
    <x v="3"/>
    <x v="3"/>
    <n v="110"/>
    <n v="0.85"/>
    <n v="93.5"/>
    <x v="1"/>
    <x v="21"/>
    <m/>
    <m/>
  </r>
  <r>
    <d v="2015-03-05T00:00:00"/>
    <x v="8"/>
    <x v="715"/>
    <x v="0"/>
    <x v="1"/>
    <n v="870"/>
    <n v="0.85"/>
    <n v="739.5"/>
    <x v="0"/>
    <x v="7"/>
    <s v="Schedule a Meeting"/>
    <m/>
  </r>
  <r>
    <d v="2015-03-05T00:00:00"/>
    <x v="19"/>
    <x v="716"/>
    <x v="8"/>
    <x v="3"/>
    <n v="1500"/>
    <n v="0.85"/>
    <n v="1275"/>
    <x v="1"/>
    <x v="88"/>
    <s v="Schedule a Meeting"/>
    <m/>
  </r>
  <r>
    <d v="2015-03-05T00:00:00"/>
    <x v="9"/>
    <x v="717"/>
    <x v="6"/>
    <x v="0"/>
    <n v="1830"/>
    <n v="0.65"/>
    <n v="1189.5"/>
    <x v="1"/>
    <x v="12"/>
    <m/>
    <m/>
  </r>
  <r>
    <d v="2015-03-06T00:00:00"/>
    <x v="2"/>
    <x v="718"/>
    <x v="0"/>
    <x v="4"/>
    <n v="1630"/>
    <n v="0.7"/>
    <n v="1141"/>
    <x v="2"/>
    <x v="96"/>
    <m/>
    <m/>
  </r>
  <r>
    <d v="2015-03-06T00:00:00"/>
    <x v="6"/>
    <x v="719"/>
    <x v="1"/>
    <x v="3"/>
    <n v="1990"/>
    <n v="0.6"/>
    <n v="1194"/>
    <x v="0"/>
    <x v="66"/>
    <s v="Schedule a Meeting"/>
    <m/>
  </r>
  <r>
    <d v="2015-03-06T00:00:00"/>
    <x v="18"/>
    <x v="720"/>
    <x v="0"/>
    <x v="0"/>
    <n v="4270"/>
    <n v="0.5"/>
    <n v="2135"/>
    <x v="2"/>
    <x v="93"/>
    <s v="No Response"/>
    <m/>
  </r>
  <r>
    <d v="2015-03-06T00:00:00"/>
    <x v="5"/>
    <x v="721"/>
    <x v="7"/>
    <x v="1"/>
    <n v="4320"/>
    <n v="0.55000000000000004"/>
    <n v="2376"/>
    <x v="2"/>
    <x v="54"/>
    <s v="Send Email"/>
    <m/>
  </r>
  <r>
    <d v="2015-03-06T00:00:00"/>
    <x v="4"/>
    <x v="722"/>
    <x v="1"/>
    <x v="0"/>
    <n v="590"/>
    <n v="0.65"/>
    <n v="383.5"/>
    <x v="0"/>
    <x v="37"/>
    <s v="No Response"/>
    <m/>
  </r>
  <r>
    <d v="2015-03-06T00:00:00"/>
    <x v="11"/>
    <x v="723"/>
    <x v="8"/>
    <x v="0"/>
    <n v="1200"/>
    <n v="0.85"/>
    <n v="1020"/>
    <x v="2"/>
    <x v="40"/>
    <s v="Schedule a Meeting"/>
    <m/>
  </r>
  <r>
    <d v="2015-03-06T00:00:00"/>
    <x v="17"/>
    <x v="724"/>
    <x v="3"/>
    <x v="1"/>
    <n v="1920"/>
    <n v="0.55000000000000004"/>
    <n v="1056"/>
    <x v="0"/>
    <x v="16"/>
    <s v="No Response"/>
    <m/>
  </r>
  <r>
    <d v="2015-03-06T00:00:00"/>
    <x v="13"/>
    <x v="725"/>
    <x v="5"/>
    <x v="3"/>
    <n v="250"/>
    <n v="0.6"/>
    <n v="150"/>
    <x v="2"/>
    <x v="70"/>
    <s v="Schedule a Meeting"/>
    <m/>
  </r>
  <r>
    <d v="2015-03-06T00:00:00"/>
    <x v="5"/>
    <x v="726"/>
    <x v="9"/>
    <x v="1"/>
    <n v="3360"/>
    <n v="0.8"/>
    <n v="2688"/>
    <x v="2"/>
    <x v="1"/>
    <s v="Follow up on call"/>
    <m/>
  </r>
  <r>
    <d v="2015-03-06T00:00:00"/>
    <x v="10"/>
    <x v="727"/>
    <x v="3"/>
    <x v="2"/>
    <n v="4450"/>
    <n v="0.75"/>
    <n v="3337.5"/>
    <x v="0"/>
    <x v="35"/>
    <s v="Follow up on call"/>
    <m/>
  </r>
  <r>
    <d v="2015-03-07T00:00:00"/>
    <x v="0"/>
    <x v="728"/>
    <x v="1"/>
    <x v="4"/>
    <n v="4050"/>
    <n v="0.7"/>
    <n v="2835"/>
    <x v="1"/>
    <x v="9"/>
    <m/>
    <m/>
  </r>
  <r>
    <d v="2015-03-07T00:00:00"/>
    <x v="8"/>
    <x v="729"/>
    <x v="6"/>
    <x v="0"/>
    <n v="3430"/>
    <n v="0.85"/>
    <n v="2915.5"/>
    <x v="2"/>
    <x v="26"/>
    <s v="Send Email"/>
    <m/>
  </r>
  <r>
    <d v="2015-03-07T00:00:00"/>
    <x v="14"/>
    <x v="730"/>
    <x v="9"/>
    <x v="1"/>
    <n v="4310"/>
    <n v="0.55000000000000004"/>
    <n v="2370.5"/>
    <x v="0"/>
    <x v="61"/>
    <s v="Send Email"/>
    <m/>
  </r>
  <r>
    <d v="2015-03-07T00:00:00"/>
    <x v="3"/>
    <x v="731"/>
    <x v="5"/>
    <x v="3"/>
    <n v="1740"/>
    <n v="0.55000000000000004"/>
    <n v="957.00000000000011"/>
    <x v="0"/>
    <x v="32"/>
    <s v="Send Email"/>
    <m/>
  </r>
  <r>
    <d v="2015-03-07T00:00:00"/>
    <x v="3"/>
    <x v="732"/>
    <x v="4"/>
    <x v="2"/>
    <n v="1960"/>
    <n v="0.5"/>
    <n v="980"/>
    <x v="0"/>
    <x v="48"/>
    <s v="Follow up on call"/>
    <m/>
  </r>
  <r>
    <d v="2015-03-07T00:00:00"/>
    <x v="4"/>
    <x v="733"/>
    <x v="5"/>
    <x v="0"/>
    <n v="1640"/>
    <n v="0.6"/>
    <n v="984"/>
    <x v="1"/>
    <x v="122"/>
    <m/>
    <m/>
  </r>
  <r>
    <d v="2015-03-07T00:00:00"/>
    <x v="1"/>
    <x v="734"/>
    <x v="0"/>
    <x v="3"/>
    <n v="1720"/>
    <n v="0.65"/>
    <n v="1118"/>
    <x v="0"/>
    <x v="77"/>
    <s v="Schedule a Meeting"/>
    <m/>
  </r>
  <r>
    <d v="2015-03-07T00:00:00"/>
    <x v="7"/>
    <x v="735"/>
    <x v="4"/>
    <x v="0"/>
    <n v="1600"/>
    <n v="0.6"/>
    <n v="960"/>
    <x v="0"/>
    <x v="55"/>
    <s v="No Response"/>
    <m/>
  </r>
  <r>
    <d v="2015-03-07T00:00:00"/>
    <x v="18"/>
    <x v="736"/>
    <x v="8"/>
    <x v="1"/>
    <n v="3400"/>
    <n v="0.8"/>
    <n v="2720"/>
    <x v="0"/>
    <x v="73"/>
    <m/>
    <m/>
  </r>
  <r>
    <d v="2015-03-07T00:00:00"/>
    <x v="11"/>
    <x v="737"/>
    <x v="3"/>
    <x v="2"/>
    <n v="1750"/>
    <n v="0.65"/>
    <n v="1137.5"/>
    <x v="0"/>
    <x v="73"/>
    <s v="Follow up on call"/>
    <m/>
  </r>
  <r>
    <d v="2015-03-07T00:00:00"/>
    <x v="0"/>
    <x v="738"/>
    <x v="2"/>
    <x v="0"/>
    <n v="900"/>
    <n v="0.8"/>
    <n v="720"/>
    <x v="2"/>
    <x v="37"/>
    <s v="Follow up on call"/>
    <m/>
  </r>
  <r>
    <d v="2015-03-07T00:00:00"/>
    <x v="18"/>
    <x v="739"/>
    <x v="1"/>
    <x v="5"/>
    <n v="2030"/>
    <n v="0.75"/>
    <n v="1522.5"/>
    <x v="1"/>
    <x v="40"/>
    <m/>
    <m/>
  </r>
  <r>
    <d v="2015-03-08T00:00:00"/>
    <x v="2"/>
    <x v="740"/>
    <x v="6"/>
    <x v="1"/>
    <n v="4480"/>
    <n v="0.7"/>
    <n v="3136"/>
    <x v="2"/>
    <x v="5"/>
    <s v="Schedule a Meeting"/>
    <m/>
  </r>
  <r>
    <d v="2015-03-08T00:00:00"/>
    <x v="17"/>
    <x v="741"/>
    <x v="6"/>
    <x v="0"/>
    <n v="4510"/>
    <n v="0.65"/>
    <n v="2931.5"/>
    <x v="0"/>
    <x v="60"/>
    <s v="Follow up on call"/>
    <m/>
  </r>
  <r>
    <d v="2015-03-08T00:00:00"/>
    <x v="4"/>
    <x v="742"/>
    <x v="1"/>
    <x v="3"/>
    <n v="1370"/>
    <n v="0.85"/>
    <n v="1164.5"/>
    <x v="2"/>
    <x v="15"/>
    <s v="Schedule a Meeting"/>
    <m/>
  </r>
  <r>
    <d v="2015-03-08T00:00:00"/>
    <x v="18"/>
    <x v="743"/>
    <x v="5"/>
    <x v="0"/>
    <n v="2730"/>
    <n v="0.8"/>
    <n v="2184"/>
    <x v="1"/>
    <x v="66"/>
    <s v="Send Email"/>
    <m/>
  </r>
  <r>
    <d v="2015-03-08T00:00:00"/>
    <x v="6"/>
    <x v="744"/>
    <x v="6"/>
    <x v="3"/>
    <n v="2900"/>
    <n v="0.65"/>
    <n v="1885"/>
    <x v="1"/>
    <x v="57"/>
    <s v="Follow up on call"/>
    <m/>
  </r>
  <r>
    <d v="2015-03-08T00:00:00"/>
    <x v="13"/>
    <x v="745"/>
    <x v="9"/>
    <x v="1"/>
    <n v="2360"/>
    <n v="0.7"/>
    <n v="1652"/>
    <x v="1"/>
    <x v="99"/>
    <s v="Schedule a Meeting"/>
    <m/>
  </r>
  <r>
    <d v="2015-03-08T00:00:00"/>
    <x v="5"/>
    <x v="746"/>
    <x v="1"/>
    <x v="0"/>
    <n v="4290"/>
    <n v="0.85"/>
    <n v="3646.5"/>
    <x v="2"/>
    <x v="46"/>
    <s v="Schedule a Meeting"/>
    <m/>
  </r>
  <r>
    <d v="2015-03-08T00:00:00"/>
    <x v="13"/>
    <x v="747"/>
    <x v="0"/>
    <x v="0"/>
    <n v="770"/>
    <n v="0.75"/>
    <n v="577.5"/>
    <x v="0"/>
    <x v="81"/>
    <s v="No Response"/>
    <m/>
  </r>
  <r>
    <d v="2015-03-08T00:00:00"/>
    <x v="12"/>
    <x v="748"/>
    <x v="7"/>
    <x v="0"/>
    <n v="710"/>
    <n v="0.6"/>
    <n v="426"/>
    <x v="1"/>
    <x v="12"/>
    <s v="Follow up on call"/>
    <m/>
  </r>
  <r>
    <d v="2015-03-08T00:00:00"/>
    <x v="10"/>
    <x v="749"/>
    <x v="0"/>
    <x v="0"/>
    <n v="750"/>
    <n v="0.8"/>
    <n v="600"/>
    <x v="2"/>
    <x v="13"/>
    <s v="Follow up on call"/>
    <m/>
  </r>
  <r>
    <d v="2015-03-09T00:00:00"/>
    <x v="1"/>
    <x v="750"/>
    <x v="3"/>
    <x v="1"/>
    <n v="4490"/>
    <n v="0.55000000000000004"/>
    <n v="2469.5"/>
    <x v="2"/>
    <x v="36"/>
    <s v="Schedule a Meeting"/>
    <m/>
  </r>
  <r>
    <d v="2015-03-09T00:00:00"/>
    <x v="1"/>
    <x v="751"/>
    <x v="0"/>
    <x v="2"/>
    <n v="3660"/>
    <n v="0.8"/>
    <n v="2928"/>
    <x v="0"/>
    <x v="2"/>
    <s v="Follow up on call"/>
    <m/>
  </r>
  <r>
    <d v="2015-03-09T00:00:00"/>
    <x v="18"/>
    <x v="752"/>
    <x v="4"/>
    <x v="2"/>
    <n v="1260"/>
    <n v="0.6"/>
    <n v="756"/>
    <x v="2"/>
    <x v="25"/>
    <m/>
    <m/>
  </r>
  <r>
    <d v="2015-03-09T00:00:00"/>
    <x v="13"/>
    <x v="753"/>
    <x v="4"/>
    <x v="1"/>
    <n v="3030"/>
    <n v="0.75"/>
    <n v="2272.5"/>
    <x v="1"/>
    <x v="15"/>
    <s v="Follow up on call"/>
    <m/>
  </r>
  <r>
    <d v="2015-03-09T00:00:00"/>
    <x v="3"/>
    <x v="754"/>
    <x v="2"/>
    <x v="3"/>
    <n v="2670"/>
    <n v="0.8"/>
    <n v="2136"/>
    <x v="1"/>
    <x v="27"/>
    <s v="Send Email"/>
    <m/>
  </r>
  <r>
    <d v="2015-03-09T00:00:00"/>
    <x v="17"/>
    <x v="755"/>
    <x v="1"/>
    <x v="1"/>
    <n v="3570"/>
    <n v="0.75"/>
    <n v="2677.5"/>
    <x v="1"/>
    <x v="14"/>
    <m/>
    <m/>
  </r>
  <r>
    <d v="2015-03-09T00:00:00"/>
    <x v="19"/>
    <x v="756"/>
    <x v="5"/>
    <x v="2"/>
    <n v="1770"/>
    <n v="0.85"/>
    <n v="1504.5"/>
    <x v="1"/>
    <x v="21"/>
    <s v="No Response"/>
    <m/>
  </r>
  <r>
    <d v="2015-03-09T00:00:00"/>
    <x v="6"/>
    <x v="757"/>
    <x v="7"/>
    <x v="3"/>
    <n v="2650"/>
    <n v="0.6"/>
    <n v="1590"/>
    <x v="2"/>
    <x v="54"/>
    <s v="Send Email"/>
    <m/>
  </r>
  <r>
    <d v="2015-03-09T00:00:00"/>
    <x v="5"/>
    <x v="758"/>
    <x v="2"/>
    <x v="0"/>
    <n v="390"/>
    <n v="0.7"/>
    <n v="273"/>
    <x v="3"/>
    <x v="106"/>
    <s v="Send Email"/>
    <m/>
  </r>
  <r>
    <d v="2015-03-09T00:00:00"/>
    <x v="1"/>
    <x v="759"/>
    <x v="1"/>
    <x v="0"/>
    <n v="3150"/>
    <n v="0.65"/>
    <n v="2047.5"/>
    <x v="1"/>
    <x v="14"/>
    <s v="Schedule a Meeting"/>
    <m/>
  </r>
  <r>
    <d v="2015-03-10T00:00:00"/>
    <x v="4"/>
    <x v="760"/>
    <x v="3"/>
    <x v="1"/>
    <n v="3650"/>
    <n v="0.5"/>
    <n v="1825"/>
    <x v="2"/>
    <x v="29"/>
    <m/>
    <m/>
  </r>
  <r>
    <d v="2015-03-10T00:00:00"/>
    <x v="18"/>
    <x v="761"/>
    <x v="9"/>
    <x v="0"/>
    <n v="1280"/>
    <n v="0.75"/>
    <n v="960"/>
    <x v="2"/>
    <x v="42"/>
    <s v="No Response"/>
    <m/>
  </r>
  <r>
    <d v="2015-03-10T00:00:00"/>
    <x v="19"/>
    <x v="762"/>
    <x v="6"/>
    <x v="0"/>
    <n v="2260"/>
    <n v="0.65"/>
    <n v="1469"/>
    <x v="2"/>
    <x v="50"/>
    <s v="Follow up on call"/>
    <m/>
  </r>
  <r>
    <d v="2015-03-10T00:00:00"/>
    <x v="0"/>
    <x v="763"/>
    <x v="6"/>
    <x v="1"/>
    <n v="4390"/>
    <n v="0.6"/>
    <n v="2634"/>
    <x v="1"/>
    <x v="61"/>
    <s v="Send Email"/>
    <m/>
  </r>
  <r>
    <d v="2015-03-10T00:00:00"/>
    <x v="5"/>
    <x v="764"/>
    <x v="5"/>
    <x v="1"/>
    <n v="3120"/>
    <n v="0.75"/>
    <n v="2340"/>
    <x v="1"/>
    <x v="17"/>
    <s v="Follow up on call"/>
    <m/>
  </r>
  <r>
    <d v="2015-03-10T00:00:00"/>
    <x v="14"/>
    <x v="765"/>
    <x v="8"/>
    <x v="0"/>
    <n v="1450"/>
    <n v="0.7"/>
    <n v="1014.9999999999999"/>
    <x v="0"/>
    <x v="37"/>
    <s v="Schedule a Meeting"/>
    <m/>
  </r>
  <r>
    <d v="2015-03-10T00:00:00"/>
    <x v="7"/>
    <x v="766"/>
    <x v="2"/>
    <x v="2"/>
    <n v="4920"/>
    <n v="0.75"/>
    <n v="3690"/>
    <x v="1"/>
    <x v="36"/>
    <s v="Schedule a Meeting"/>
    <m/>
  </r>
  <r>
    <d v="2015-03-10T00:00:00"/>
    <x v="2"/>
    <x v="767"/>
    <x v="4"/>
    <x v="0"/>
    <n v="930"/>
    <n v="0.7"/>
    <n v="651"/>
    <x v="2"/>
    <x v="54"/>
    <s v="Send Email"/>
    <m/>
  </r>
  <r>
    <d v="2015-03-10T00:00:00"/>
    <x v="3"/>
    <x v="768"/>
    <x v="4"/>
    <x v="0"/>
    <n v="4180"/>
    <n v="0.7"/>
    <n v="2926"/>
    <x v="0"/>
    <x v="35"/>
    <s v="Send Email"/>
    <m/>
  </r>
  <r>
    <d v="2015-03-10T00:00:00"/>
    <x v="19"/>
    <x v="769"/>
    <x v="6"/>
    <x v="3"/>
    <n v="4820"/>
    <n v="0.6"/>
    <n v="2892"/>
    <x v="2"/>
    <x v="18"/>
    <s v="Schedule a Meeting"/>
    <m/>
  </r>
  <r>
    <d v="2015-03-10T00:00:00"/>
    <x v="0"/>
    <x v="770"/>
    <x v="5"/>
    <x v="5"/>
    <n v="4650"/>
    <n v="0.8"/>
    <n v="3720"/>
    <x v="2"/>
    <x v="42"/>
    <m/>
    <m/>
  </r>
  <r>
    <d v="2015-03-10T00:00:00"/>
    <x v="10"/>
    <x v="771"/>
    <x v="6"/>
    <x v="0"/>
    <n v="1600"/>
    <n v="0.55000000000000004"/>
    <n v="880.00000000000011"/>
    <x v="2"/>
    <x v="95"/>
    <s v="No Response"/>
    <m/>
  </r>
  <r>
    <d v="2015-03-11T00:00:00"/>
    <x v="7"/>
    <x v="772"/>
    <x v="7"/>
    <x v="3"/>
    <n v="4310"/>
    <n v="0.85"/>
    <n v="3663.5"/>
    <x v="2"/>
    <x v="17"/>
    <s v="Schedule a Meeting"/>
    <m/>
  </r>
  <r>
    <d v="2015-03-11T00:00:00"/>
    <x v="15"/>
    <x v="773"/>
    <x v="9"/>
    <x v="0"/>
    <n v="1490"/>
    <n v="0.6"/>
    <n v="894"/>
    <x v="1"/>
    <x v="71"/>
    <s v="Follow up on call"/>
    <m/>
  </r>
  <r>
    <d v="2015-03-11T00:00:00"/>
    <x v="1"/>
    <x v="774"/>
    <x v="4"/>
    <x v="0"/>
    <n v="2530"/>
    <n v="0.75"/>
    <n v="1897.5"/>
    <x v="2"/>
    <x v="30"/>
    <s v="Follow up on call"/>
    <m/>
  </r>
  <r>
    <d v="2015-03-11T00:00:00"/>
    <x v="13"/>
    <x v="775"/>
    <x v="9"/>
    <x v="0"/>
    <n v="430"/>
    <n v="0.55000000000000004"/>
    <n v="236.50000000000003"/>
    <x v="1"/>
    <x v="66"/>
    <m/>
    <m/>
  </r>
  <r>
    <d v="2015-03-11T00:00:00"/>
    <x v="15"/>
    <x v="776"/>
    <x v="1"/>
    <x v="0"/>
    <n v="4790"/>
    <n v="0.75"/>
    <n v="3592.5"/>
    <x v="0"/>
    <x v="36"/>
    <s v="Follow up on call"/>
    <m/>
  </r>
  <r>
    <d v="2015-03-11T00:00:00"/>
    <x v="0"/>
    <x v="777"/>
    <x v="3"/>
    <x v="0"/>
    <n v="3980"/>
    <n v="0.65"/>
    <n v="2587"/>
    <x v="1"/>
    <x v="57"/>
    <s v="Schedule a Meeting"/>
    <m/>
  </r>
  <r>
    <d v="2015-03-12T00:00:00"/>
    <x v="8"/>
    <x v="778"/>
    <x v="6"/>
    <x v="0"/>
    <n v="820"/>
    <n v="0.75"/>
    <n v="615"/>
    <x v="2"/>
    <x v="68"/>
    <s v="Schedule a Meeting"/>
    <m/>
  </r>
  <r>
    <d v="2015-03-12T00:00:00"/>
    <x v="16"/>
    <x v="779"/>
    <x v="9"/>
    <x v="0"/>
    <n v="750"/>
    <n v="0.55000000000000004"/>
    <n v="412.50000000000006"/>
    <x v="2"/>
    <x v="5"/>
    <s v="No Response"/>
    <m/>
  </r>
  <r>
    <d v="2015-03-12T00:00:00"/>
    <x v="10"/>
    <x v="780"/>
    <x v="4"/>
    <x v="1"/>
    <n v="2560"/>
    <n v="0.7"/>
    <n v="1792"/>
    <x v="0"/>
    <x v="35"/>
    <s v="Send Email"/>
    <m/>
  </r>
  <r>
    <d v="2015-03-12T00:00:00"/>
    <x v="17"/>
    <x v="781"/>
    <x v="3"/>
    <x v="1"/>
    <n v="1370"/>
    <n v="0.7"/>
    <n v="958.99999999999989"/>
    <x v="2"/>
    <x v="99"/>
    <s v="Schedule a Meeting"/>
    <m/>
  </r>
  <r>
    <d v="2015-03-12T00:00:00"/>
    <x v="18"/>
    <x v="782"/>
    <x v="6"/>
    <x v="1"/>
    <n v="4250"/>
    <n v="0.6"/>
    <n v="2550"/>
    <x v="1"/>
    <x v="46"/>
    <s v="No Response"/>
    <m/>
  </r>
  <r>
    <d v="2015-03-12T00:00:00"/>
    <x v="11"/>
    <x v="783"/>
    <x v="4"/>
    <x v="0"/>
    <n v="3730"/>
    <n v="0.75"/>
    <n v="2797.5"/>
    <x v="2"/>
    <x v="71"/>
    <s v="Follow up on call"/>
    <m/>
  </r>
  <r>
    <d v="2015-03-12T00:00:00"/>
    <x v="0"/>
    <x v="784"/>
    <x v="3"/>
    <x v="1"/>
    <n v="2380"/>
    <n v="0.5"/>
    <n v="1190"/>
    <x v="0"/>
    <x v="1"/>
    <s v="Schedule a Meeting"/>
    <m/>
  </r>
  <r>
    <d v="2015-03-12T00:00:00"/>
    <x v="4"/>
    <x v="785"/>
    <x v="1"/>
    <x v="0"/>
    <n v="330"/>
    <n v="0.8"/>
    <n v="264"/>
    <x v="3"/>
    <x v="21"/>
    <m/>
    <m/>
  </r>
  <r>
    <d v="2015-03-12T00:00:00"/>
    <x v="19"/>
    <x v="786"/>
    <x v="4"/>
    <x v="1"/>
    <n v="1060"/>
    <n v="0.85"/>
    <n v="901"/>
    <x v="0"/>
    <x v="123"/>
    <m/>
    <m/>
  </r>
  <r>
    <d v="2015-03-12T00:00:00"/>
    <x v="16"/>
    <x v="787"/>
    <x v="6"/>
    <x v="4"/>
    <n v="3910"/>
    <n v="0.8"/>
    <n v="3128"/>
    <x v="2"/>
    <x v="124"/>
    <m/>
    <m/>
  </r>
  <r>
    <d v="2015-03-12T00:00:00"/>
    <x v="11"/>
    <x v="788"/>
    <x v="4"/>
    <x v="0"/>
    <n v="2390"/>
    <n v="0.65"/>
    <n v="1553.5"/>
    <x v="2"/>
    <x v="49"/>
    <m/>
    <m/>
  </r>
  <r>
    <d v="2015-03-12T00:00:00"/>
    <x v="7"/>
    <x v="789"/>
    <x v="3"/>
    <x v="3"/>
    <n v="1500"/>
    <n v="0.85"/>
    <n v="1275"/>
    <x v="2"/>
    <x v="125"/>
    <m/>
    <m/>
  </r>
  <r>
    <d v="2015-03-12T00:00:00"/>
    <x v="19"/>
    <x v="790"/>
    <x v="5"/>
    <x v="1"/>
    <n v="1630"/>
    <n v="0.6"/>
    <n v="978"/>
    <x v="2"/>
    <x v="73"/>
    <s v="Schedule a Meeting"/>
    <m/>
  </r>
  <r>
    <d v="2015-03-12T00:00:00"/>
    <x v="17"/>
    <x v="791"/>
    <x v="1"/>
    <x v="1"/>
    <n v="3550"/>
    <n v="0.6"/>
    <n v="2130"/>
    <x v="2"/>
    <x v="83"/>
    <s v="No Response"/>
    <m/>
  </r>
  <r>
    <d v="2015-03-12T00:00:00"/>
    <x v="18"/>
    <x v="792"/>
    <x v="2"/>
    <x v="0"/>
    <n v="3160"/>
    <n v="0.8"/>
    <n v="2528"/>
    <x v="1"/>
    <x v="12"/>
    <s v="No Response"/>
    <m/>
  </r>
  <r>
    <d v="2015-03-12T00:00:00"/>
    <x v="7"/>
    <x v="793"/>
    <x v="0"/>
    <x v="1"/>
    <n v="2850"/>
    <n v="0.65"/>
    <n v="1852.5"/>
    <x v="1"/>
    <x v="40"/>
    <s v="Send Email"/>
    <m/>
  </r>
  <r>
    <d v="2015-03-12T00:00:00"/>
    <x v="5"/>
    <x v="794"/>
    <x v="2"/>
    <x v="0"/>
    <n v="2760"/>
    <n v="0.8"/>
    <n v="2208"/>
    <x v="2"/>
    <x v="18"/>
    <s v="Send Email"/>
    <m/>
  </r>
  <r>
    <d v="2015-03-13T00:00:00"/>
    <x v="0"/>
    <x v="795"/>
    <x v="8"/>
    <x v="0"/>
    <n v="230"/>
    <n v="0.75"/>
    <n v="172.5"/>
    <x v="3"/>
    <x v="10"/>
    <s v="Schedule a Meeting"/>
    <m/>
  </r>
  <r>
    <d v="2015-03-13T00:00:00"/>
    <x v="4"/>
    <x v="796"/>
    <x v="4"/>
    <x v="1"/>
    <n v="1720"/>
    <n v="0.55000000000000004"/>
    <n v="946.00000000000011"/>
    <x v="0"/>
    <x v="0"/>
    <s v="Follow up on call"/>
    <m/>
  </r>
  <r>
    <d v="2015-03-13T00:00:00"/>
    <x v="12"/>
    <x v="797"/>
    <x v="6"/>
    <x v="2"/>
    <n v="2060"/>
    <n v="0.7"/>
    <n v="1442"/>
    <x v="0"/>
    <x v="63"/>
    <s v="Follow up on call"/>
    <m/>
  </r>
  <r>
    <d v="2015-03-13T00:00:00"/>
    <x v="10"/>
    <x v="798"/>
    <x v="9"/>
    <x v="1"/>
    <n v="2260"/>
    <n v="0.8"/>
    <n v="1808"/>
    <x v="1"/>
    <x v="48"/>
    <m/>
    <m/>
  </r>
  <r>
    <d v="2015-03-13T00:00:00"/>
    <x v="2"/>
    <x v="799"/>
    <x v="4"/>
    <x v="0"/>
    <n v="4680"/>
    <n v="0.55000000000000004"/>
    <n v="2574"/>
    <x v="2"/>
    <x v="19"/>
    <s v="Follow up on call"/>
    <m/>
  </r>
  <r>
    <d v="2015-03-13T00:00:00"/>
    <x v="3"/>
    <x v="800"/>
    <x v="2"/>
    <x v="5"/>
    <n v="580"/>
    <n v="0.65"/>
    <n v="377"/>
    <x v="0"/>
    <x v="19"/>
    <m/>
    <m/>
  </r>
  <r>
    <d v="2015-03-13T00:00:00"/>
    <x v="12"/>
    <x v="801"/>
    <x v="2"/>
    <x v="0"/>
    <n v="4820"/>
    <n v="0.75"/>
    <n v="3615"/>
    <x v="2"/>
    <x v="2"/>
    <s v="Send Email"/>
    <m/>
  </r>
  <r>
    <d v="2015-03-13T00:00:00"/>
    <x v="5"/>
    <x v="802"/>
    <x v="8"/>
    <x v="3"/>
    <n v="2800"/>
    <n v="0.55000000000000004"/>
    <n v="1540.0000000000002"/>
    <x v="0"/>
    <x v="42"/>
    <m/>
    <m/>
  </r>
  <r>
    <d v="2015-03-13T00:00:00"/>
    <x v="16"/>
    <x v="803"/>
    <x v="4"/>
    <x v="3"/>
    <n v="3320"/>
    <n v="0.55000000000000004"/>
    <n v="1826.0000000000002"/>
    <x v="0"/>
    <x v="21"/>
    <s v="Follow up on call"/>
    <m/>
  </r>
  <r>
    <d v="2015-03-13T00:00:00"/>
    <x v="12"/>
    <x v="804"/>
    <x v="0"/>
    <x v="3"/>
    <n v="2070"/>
    <n v="0.65"/>
    <n v="1345.5"/>
    <x v="2"/>
    <x v="75"/>
    <s v="No Response"/>
    <m/>
  </r>
  <r>
    <d v="2015-03-13T00:00:00"/>
    <x v="4"/>
    <x v="805"/>
    <x v="0"/>
    <x v="1"/>
    <n v="730"/>
    <n v="0.65"/>
    <n v="474.5"/>
    <x v="1"/>
    <x v="71"/>
    <s v="No Response"/>
    <m/>
  </r>
  <r>
    <d v="2015-03-13T00:00:00"/>
    <x v="16"/>
    <x v="806"/>
    <x v="7"/>
    <x v="0"/>
    <n v="2240"/>
    <n v="0.6"/>
    <n v="1344"/>
    <x v="2"/>
    <x v="60"/>
    <s v="Follow up on call"/>
    <m/>
  </r>
  <r>
    <d v="2015-03-14T00:00:00"/>
    <x v="12"/>
    <x v="807"/>
    <x v="6"/>
    <x v="4"/>
    <n v="1210"/>
    <n v="0.6"/>
    <n v="726"/>
    <x v="1"/>
    <x v="89"/>
    <m/>
    <m/>
  </r>
  <r>
    <d v="2015-03-14T00:00:00"/>
    <x v="17"/>
    <x v="808"/>
    <x v="7"/>
    <x v="2"/>
    <n v="3670"/>
    <n v="0.7"/>
    <n v="2569"/>
    <x v="2"/>
    <x v="80"/>
    <s v="Follow up on call"/>
    <m/>
  </r>
  <r>
    <d v="2015-03-14T00:00:00"/>
    <x v="14"/>
    <x v="809"/>
    <x v="5"/>
    <x v="2"/>
    <n v="2750"/>
    <n v="0.8"/>
    <n v="2200"/>
    <x v="1"/>
    <x v="3"/>
    <s v="Schedule a Meeting"/>
    <m/>
  </r>
  <r>
    <d v="2015-03-14T00:00:00"/>
    <x v="8"/>
    <x v="810"/>
    <x v="5"/>
    <x v="1"/>
    <n v="1480"/>
    <n v="0.65"/>
    <n v="962"/>
    <x v="0"/>
    <x v="102"/>
    <s v="Send Email"/>
    <m/>
  </r>
  <r>
    <d v="2015-03-14T00:00:00"/>
    <x v="14"/>
    <x v="811"/>
    <x v="2"/>
    <x v="3"/>
    <n v="1480"/>
    <n v="0.7"/>
    <n v="1036"/>
    <x v="2"/>
    <x v="58"/>
    <s v="Follow up on call"/>
    <m/>
  </r>
  <r>
    <d v="2015-03-14T00:00:00"/>
    <x v="14"/>
    <x v="812"/>
    <x v="9"/>
    <x v="1"/>
    <n v="1630"/>
    <n v="0.7"/>
    <n v="1141"/>
    <x v="2"/>
    <x v="10"/>
    <s v="Send Email"/>
    <m/>
  </r>
  <r>
    <d v="2015-03-14T00:00:00"/>
    <x v="10"/>
    <x v="813"/>
    <x v="8"/>
    <x v="0"/>
    <n v="2740"/>
    <n v="0.8"/>
    <n v="2192"/>
    <x v="1"/>
    <x v="15"/>
    <s v="Send Email"/>
    <m/>
  </r>
  <r>
    <d v="2015-03-14T00:00:00"/>
    <x v="2"/>
    <x v="814"/>
    <x v="9"/>
    <x v="0"/>
    <n v="3450"/>
    <n v="0.8"/>
    <n v="2760"/>
    <x v="2"/>
    <x v="75"/>
    <s v="Schedule a Meeting"/>
    <m/>
  </r>
  <r>
    <d v="2015-03-15T00:00:00"/>
    <x v="18"/>
    <x v="815"/>
    <x v="2"/>
    <x v="0"/>
    <n v="4830"/>
    <n v="0.8"/>
    <n v="3864"/>
    <x v="2"/>
    <x v="23"/>
    <s v="Send Email"/>
    <m/>
  </r>
  <r>
    <d v="2015-03-15T00:00:00"/>
    <x v="0"/>
    <x v="816"/>
    <x v="7"/>
    <x v="2"/>
    <n v="4090"/>
    <n v="0.7"/>
    <n v="2863"/>
    <x v="0"/>
    <x v="23"/>
    <s v="No Response"/>
    <m/>
  </r>
  <r>
    <d v="2015-03-15T00:00:00"/>
    <x v="0"/>
    <x v="817"/>
    <x v="4"/>
    <x v="0"/>
    <n v="350"/>
    <n v="0.65"/>
    <n v="227.5"/>
    <x v="3"/>
    <x v="40"/>
    <s v="No Response"/>
    <m/>
  </r>
  <r>
    <d v="2015-03-15T00:00:00"/>
    <x v="10"/>
    <x v="818"/>
    <x v="2"/>
    <x v="2"/>
    <n v="3930"/>
    <n v="0.6"/>
    <n v="2358"/>
    <x v="2"/>
    <x v="94"/>
    <s v="Send Email"/>
    <m/>
  </r>
  <r>
    <d v="2015-03-15T00:00:00"/>
    <x v="4"/>
    <x v="819"/>
    <x v="6"/>
    <x v="3"/>
    <n v="2200"/>
    <n v="0.7"/>
    <n v="1540"/>
    <x v="0"/>
    <x v="67"/>
    <s v="No Response"/>
    <m/>
  </r>
  <r>
    <d v="2015-03-15T00:00:00"/>
    <x v="8"/>
    <x v="820"/>
    <x v="7"/>
    <x v="3"/>
    <n v="2560"/>
    <n v="0.55000000000000004"/>
    <n v="1408"/>
    <x v="2"/>
    <x v="105"/>
    <s v="Follow up on call"/>
    <m/>
  </r>
  <r>
    <d v="2015-03-15T00:00:00"/>
    <x v="9"/>
    <x v="821"/>
    <x v="3"/>
    <x v="2"/>
    <n v="3360"/>
    <n v="0.7"/>
    <n v="2352"/>
    <x v="0"/>
    <x v="50"/>
    <s v="Follow up on call"/>
    <m/>
  </r>
  <r>
    <d v="2015-03-15T00:00:00"/>
    <x v="9"/>
    <x v="822"/>
    <x v="5"/>
    <x v="3"/>
    <n v="3780"/>
    <n v="0.85"/>
    <n v="3213"/>
    <x v="2"/>
    <x v="126"/>
    <m/>
    <m/>
  </r>
  <r>
    <d v="2015-03-15T00:00:00"/>
    <x v="0"/>
    <x v="823"/>
    <x v="2"/>
    <x v="3"/>
    <n v="3990"/>
    <n v="0.75"/>
    <n v="2992.5"/>
    <x v="0"/>
    <x v="0"/>
    <s v="Schedule a Meeting"/>
    <m/>
  </r>
  <r>
    <d v="2015-03-16T00:00:00"/>
    <x v="1"/>
    <x v="824"/>
    <x v="6"/>
    <x v="0"/>
    <n v="4900"/>
    <n v="0.75"/>
    <n v="3675"/>
    <x v="2"/>
    <x v="77"/>
    <s v="Schedule a Meeting"/>
    <m/>
  </r>
  <r>
    <d v="2015-03-16T00:00:00"/>
    <x v="19"/>
    <x v="825"/>
    <x v="1"/>
    <x v="0"/>
    <n v="2650"/>
    <n v="0.5"/>
    <n v="1325"/>
    <x v="1"/>
    <x v="127"/>
    <m/>
    <m/>
  </r>
  <r>
    <d v="2015-03-16T00:00:00"/>
    <x v="3"/>
    <x v="826"/>
    <x v="6"/>
    <x v="0"/>
    <n v="2920"/>
    <n v="0.55000000000000004"/>
    <n v="1606.0000000000002"/>
    <x v="2"/>
    <x v="48"/>
    <s v="No Response"/>
    <m/>
  </r>
  <r>
    <d v="2015-03-16T00:00:00"/>
    <x v="3"/>
    <x v="827"/>
    <x v="9"/>
    <x v="0"/>
    <n v="4010"/>
    <n v="0.65"/>
    <n v="2606.5"/>
    <x v="1"/>
    <x v="40"/>
    <s v="Schedule a Meeting"/>
    <m/>
  </r>
  <r>
    <d v="2015-03-16T00:00:00"/>
    <x v="15"/>
    <x v="828"/>
    <x v="0"/>
    <x v="1"/>
    <n v="1460"/>
    <n v="0.85"/>
    <n v="1241"/>
    <x v="1"/>
    <x v="53"/>
    <s v="Follow up on call"/>
    <m/>
  </r>
  <r>
    <d v="2015-03-16T00:00:00"/>
    <x v="11"/>
    <x v="829"/>
    <x v="3"/>
    <x v="2"/>
    <n v="4620"/>
    <n v="0.85"/>
    <n v="3927"/>
    <x v="2"/>
    <x v="31"/>
    <s v="Follow up on call"/>
    <m/>
  </r>
  <r>
    <d v="2015-03-17T00:00:00"/>
    <x v="0"/>
    <x v="830"/>
    <x v="1"/>
    <x v="3"/>
    <n v="1420"/>
    <n v="0.75"/>
    <n v="1065"/>
    <x v="0"/>
    <x v="107"/>
    <s v="Schedule a Meeting"/>
    <m/>
  </r>
  <r>
    <d v="2015-03-17T00:00:00"/>
    <x v="14"/>
    <x v="831"/>
    <x v="0"/>
    <x v="1"/>
    <n v="4280"/>
    <n v="0.85"/>
    <n v="3638"/>
    <x v="2"/>
    <x v="30"/>
    <s v="Follow up on call"/>
    <m/>
  </r>
  <r>
    <d v="2015-03-17T00:00:00"/>
    <x v="1"/>
    <x v="832"/>
    <x v="3"/>
    <x v="3"/>
    <n v="1370"/>
    <n v="0.55000000000000004"/>
    <n v="753.50000000000011"/>
    <x v="1"/>
    <x v="49"/>
    <s v="Send Email"/>
    <m/>
  </r>
  <r>
    <d v="2015-03-17T00:00:00"/>
    <x v="14"/>
    <x v="833"/>
    <x v="0"/>
    <x v="0"/>
    <n v="3250"/>
    <n v="0.85"/>
    <n v="2762.5"/>
    <x v="2"/>
    <x v="65"/>
    <s v="Schedule a Meeting"/>
    <m/>
  </r>
  <r>
    <d v="2015-03-17T00:00:00"/>
    <x v="4"/>
    <x v="834"/>
    <x v="8"/>
    <x v="0"/>
    <n v="4950"/>
    <n v="0.55000000000000004"/>
    <n v="2722.5"/>
    <x v="0"/>
    <x v="19"/>
    <s v="Schedule a Meeting"/>
    <m/>
  </r>
  <r>
    <d v="2015-03-17T00:00:00"/>
    <x v="1"/>
    <x v="835"/>
    <x v="8"/>
    <x v="0"/>
    <n v="1740"/>
    <n v="0.65"/>
    <n v="1131"/>
    <x v="2"/>
    <x v="54"/>
    <s v="Follow up on call"/>
    <m/>
  </r>
  <r>
    <d v="2015-03-17T00:00:00"/>
    <x v="7"/>
    <x v="836"/>
    <x v="3"/>
    <x v="0"/>
    <n v="1170"/>
    <n v="0.7"/>
    <n v="819"/>
    <x v="2"/>
    <x v="18"/>
    <s v="Schedule a Meeting"/>
    <m/>
  </r>
  <r>
    <d v="2015-03-17T00:00:00"/>
    <x v="13"/>
    <x v="837"/>
    <x v="4"/>
    <x v="0"/>
    <n v="4870"/>
    <n v="0.6"/>
    <n v="2922"/>
    <x v="1"/>
    <x v="31"/>
    <s v="No Response"/>
    <m/>
  </r>
  <r>
    <d v="2015-03-17T00:00:00"/>
    <x v="14"/>
    <x v="838"/>
    <x v="0"/>
    <x v="0"/>
    <n v="1630"/>
    <n v="0.75"/>
    <n v="1222.5"/>
    <x v="2"/>
    <x v="67"/>
    <s v="Schedule a Meeting"/>
    <m/>
  </r>
  <r>
    <d v="2015-03-17T00:00:00"/>
    <x v="1"/>
    <x v="839"/>
    <x v="0"/>
    <x v="2"/>
    <n v="4540"/>
    <n v="0.75"/>
    <n v="3405"/>
    <x v="2"/>
    <x v="6"/>
    <s v="Send Email"/>
    <m/>
  </r>
  <r>
    <d v="2015-03-17T00:00:00"/>
    <x v="8"/>
    <x v="840"/>
    <x v="1"/>
    <x v="3"/>
    <n v="3200"/>
    <n v="0.65"/>
    <n v="2080"/>
    <x v="1"/>
    <x v="7"/>
    <s v="No Response"/>
    <m/>
  </r>
  <r>
    <d v="2015-03-18T00:00:00"/>
    <x v="10"/>
    <x v="841"/>
    <x v="3"/>
    <x v="0"/>
    <n v="940"/>
    <n v="0.75"/>
    <n v="705"/>
    <x v="2"/>
    <x v="65"/>
    <s v="No Response"/>
    <m/>
  </r>
  <r>
    <d v="2015-03-18T00:00:00"/>
    <x v="16"/>
    <x v="842"/>
    <x v="6"/>
    <x v="1"/>
    <n v="1100"/>
    <n v="0.8"/>
    <n v="880"/>
    <x v="1"/>
    <x v="94"/>
    <s v="Follow up on call"/>
    <m/>
  </r>
  <r>
    <d v="2015-03-18T00:00:00"/>
    <x v="17"/>
    <x v="843"/>
    <x v="6"/>
    <x v="1"/>
    <n v="4190"/>
    <n v="0.85"/>
    <n v="3561.5"/>
    <x v="0"/>
    <x v="102"/>
    <s v="Follow up on call"/>
    <m/>
  </r>
  <r>
    <d v="2015-03-18T00:00:00"/>
    <x v="4"/>
    <x v="844"/>
    <x v="9"/>
    <x v="1"/>
    <n v="120"/>
    <n v="0.65"/>
    <n v="78"/>
    <x v="2"/>
    <x v="14"/>
    <s v="Follow up on call"/>
    <m/>
  </r>
  <r>
    <d v="2015-03-18T00:00:00"/>
    <x v="8"/>
    <x v="845"/>
    <x v="1"/>
    <x v="2"/>
    <n v="4090"/>
    <n v="0.8"/>
    <n v="3272"/>
    <x v="1"/>
    <x v="75"/>
    <m/>
    <m/>
  </r>
  <r>
    <d v="2015-03-18T00:00:00"/>
    <x v="5"/>
    <x v="846"/>
    <x v="8"/>
    <x v="1"/>
    <n v="3840"/>
    <n v="0.75"/>
    <n v="2880"/>
    <x v="1"/>
    <x v="65"/>
    <s v="Schedule a Meeting"/>
    <m/>
  </r>
  <r>
    <d v="2015-03-18T00:00:00"/>
    <x v="6"/>
    <x v="847"/>
    <x v="2"/>
    <x v="3"/>
    <n v="370"/>
    <n v="0.6"/>
    <n v="222"/>
    <x v="3"/>
    <x v="75"/>
    <s v="Follow up on call"/>
    <m/>
  </r>
  <r>
    <d v="2015-03-18T00:00:00"/>
    <x v="19"/>
    <x v="848"/>
    <x v="8"/>
    <x v="0"/>
    <n v="2430"/>
    <n v="0.65"/>
    <n v="1579.5"/>
    <x v="2"/>
    <x v="34"/>
    <s v="No Response"/>
    <m/>
  </r>
  <r>
    <d v="2015-03-18T00:00:00"/>
    <x v="3"/>
    <x v="849"/>
    <x v="8"/>
    <x v="1"/>
    <n v="460"/>
    <n v="0.65"/>
    <n v="299"/>
    <x v="3"/>
    <x v="6"/>
    <s v="Follow up on call"/>
    <m/>
  </r>
  <r>
    <d v="2015-03-18T00:00:00"/>
    <x v="17"/>
    <x v="850"/>
    <x v="3"/>
    <x v="2"/>
    <n v="4300"/>
    <n v="0.8"/>
    <n v="3440"/>
    <x v="2"/>
    <x v="13"/>
    <s v="Send Email"/>
    <m/>
  </r>
  <r>
    <d v="2015-03-18T00:00:00"/>
    <x v="18"/>
    <x v="851"/>
    <x v="8"/>
    <x v="0"/>
    <n v="390"/>
    <n v="0.7"/>
    <n v="273"/>
    <x v="3"/>
    <x v="33"/>
    <s v="Schedule a Meeting"/>
    <m/>
  </r>
  <r>
    <d v="2015-03-18T00:00:00"/>
    <x v="0"/>
    <x v="852"/>
    <x v="5"/>
    <x v="1"/>
    <n v="4930"/>
    <n v="0.55000000000000004"/>
    <n v="2711.5"/>
    <x v="2"/>
    <x v="24"/>
    <s v="Follow up on call"/>
    <m/>
  </r>
  <r>
    <d v="2015-03-18T00:00:00"/>
    <x v="16"/>
    <x v="853"/>
    <x v="7"/>
    <x v="1"/>
    <n v="4850"/>
    <n v="0.7"/>
    <n v="3395"/>
    <x v="2"/>
    <x v="71"/>
    <s v="Send Email"/>
    <m/>
  </r>
  <r>
    <d v="2015-03-18T00:00:00"/>
    <x v="3"/>
    <x v="854"/>
    <x v="4"/>
    <x v="0"/>
    <n v="3610"/>
    <n v="0.7"/>
    <n v="2527"/>
    <x v="2"/>
    <x v="95"/>
    <m/>
    <m/>
  </r>
  <r>
    <d v="2015-03-18T00:00:00"/>
    <x v="4"/>
    <x v="855"/>
    <x v="2"/>
    <x v="0"/>
    <n v="760"/>
    <n v="0.75"/>
    <n v="570"/>
    <x v="1"/>
    <x v="11"/>
    <s v="Schedule a Meeting"/>
    <m/>
  </r>
  <r>
    <d v="2015-03-18T00:00:00"/>
    <x v="12"/>
    <x v="856"/>
    <x v="2"/>
    <x v="2"/>
    <n v="2490"/>
    <n v="0.85"/>
    <n v="2116.5"/>
    <x v="1"/>
    <x v="28"/>
    <s v="Schedule a Meeting"/>
    <m/>
  </r>
  <r>
    <d v="2015-03-18T00:00:00"/>
    <x v="18"/>
    <x v="857"/>
    <x v="1"/>
    <x v="1"/>
    <n v="1320"/>
    <n v="0.7"/>
    <n v="923.99999999999989"/>
    <x v="0"/>
    <x v="106"/>
    <m/>
    <m/>
  </r>
  <r>
    <d v="2015-03-18T00:00:00"/>
    <x v="19"/>
    <x v="858"/>
    <x v="0"/>
    <x v="1"/>
    <n v="2460"/>
    <n v="0.7"/>
    <n v="1722"/>
    <x v="2"/>
    <x v="67"/>
    <s v="Follow up on call"/>
    <m/>
  </r>
  <r>
    <d v="2015-03-19T00:00:00"/>
    <x v="13"/>
    <x v="859"/>
    <x v="2"/>
    <x v="3"/>
    <n v="430"/>
    <n v="0.55000000000000004"/>
    <n v="236.50000000000003"/>
    <x v="3"/>
    <x v="94"/>
    <s v="Schedule a Meeting"/>
    <m/>
  </r>
  <r>
    <d v="2015-03-19T00:00:00"/>
    <x v="19"/>
    <x v="860"/>
    <x v="4"/>
    <x v="3"/>
    <n v="2180"/>
    <n v="0.5"/>
    <n v="1090"/>
    <x v="2"/>
    <x v="99"/>
    <s v="Follow up on call"/>
    <m/>
  </r>
  <r>
    <d v="2015-03-19T00:00:00"/>
    <x v="17"/>
    <x v="861"/>
    <x v="1"/>
    <x v="0"/>
    <n v="1780"/>
    <n v="0.65"/>
    <n v="1157"/>
    <x v="0"/>
    <x v="21"/>
    <s v="Schedule a Meeting"/>
    <m/>
  </r>
  <r>
    <d v="2015-03-19T00:00:00"/>
    <x v="19"/>
    <x v="862"/>
    <x v="6"/>
    <x v="0"/>
    <n v="710"/>
    <n v="0.7"/>
    <n v="496.99999999999994"/>
    <x v="2"/>
    <x v="25"/>
    <s v="Schedule a Meeting"/>
    <m/>
  </r>
  <r>
    <d v="2015-03-19T00:00:00"/>
    <x v="14"/>
    <x v="863"/>
    <x v="7"/>
    <x v="0"/>
    <n v="3520"/>
    <n v="0.8"/>
    <n v="2816"/>
    <x v="2"/>
    <x v="71"/>
    <s v="Schedule a Meeting"/>
    <m/>
  </r>
  <r>
    <d v="2015-03-19T00:00:00"/>
    <x v="18"/>
    <x v="864"/>
    <x v="2"/>
    <x v="3"/>
    <n v="3710"/>
    <n v="0.55000000000000004"/>
    <n v="2040.5000000000002"/>
    <x v="2"/>
    <x v="11"/>
    <s v="No Response"/>
    <m/>
  </r>
  <r>
    <d v="2015-03-19T00:00:00"/>
    <x v="1"/>
    <x v="865"/>
    <x v="7"/>
    <x v="0"/>
    <n v="3780"/>
    <n v="0.85"/>
    <n v="3213"/>
    <x v="1"/>
    <x v="30"/>
    <s v="No Response"/>
    <m/>
  </r>
  <r>
    <d v="2015-03-19T00:00:00"/>
    <x v="13"/>
    <x v="866"/>
    <x v="4"/>
    <x v="0"/>
    <n v="270"/>
    <n v="0.7"/>
    <n v="189"/>
    <x v="3"/>
    <x v="3"/>
    <s v="Schedule a Meeting"/>
    <m/>
  </r>
  <r>
    <d v="2015-03-20T00:00:00"/>
    <x v="15"/>
    <x v="867"/>
    <x v="5"/>
    <x v="2"/>
    <n v="1890"/>
    <n v="0.6"/>
    <n v="1134"/>
    <x v="2"/>
    <x v="105"/>
    <s v="No Response"/>
    <m/>
  </r>
  <r>
    <d v="2015-03-20T00:00:00"/>
    <x v="15"/>
    <x v="868"/>
    <x v="4"/>
    <x v="2"/>
    <n v="4980"/>
    <n v="0.8"/>
    <n v="3984"/>
    <x v="2"/>
    <x v="107"/>
    <s v="Schedule a Meeting"/>
    <m/>
  </r>
  <r>
    <d v="2015-03-20T00:00:00"/>
    <x v="17"/>
    <x v="869"/>
    <x v="4"/>
    <x v="0"/>
    <n v="760"/>
    <n v="0.85"/>
    <n v="646"/>
    <x v="0"/>
    <x v="65"/>
    <s v="Follow up on call"/>
    <m/>
  </r>
  <r>
    <d v="2015-03-20T00:00:00"/>
    <x v="11"/>
    <x v="870"/>
    <x v="4"/>
    <x v="3"/>
    <n v="2130"/>
    <n v="0.5"/>
    <n v="1065"/>
    <x v="2"/>
    <x v="23"/>
    <s v="Follow up on call"/>
    <m/>
  </r>
  <r>
    <d v="2015-03-20T00:00:00"/>
    <x v="13"/>
    <x v="871"/>
    <x v="3"/>
    <x v="1"/>
    <n v="540"/>
    <n v="0.8"/>
    <n v="432"/>
    <x v="2"/>
    <x v="34"/>
    <s v="Schedule a Meeting"/>
    <m/>
  </r>
  <r>
    <d v="2015-03-20T00:00:00"/>
    <x v="14"/>
    <x v="872"/>
    <x v="6"/>
    <x v="0"/>
    <n v="2770"/>
    <n v="0.75"/>
    <n v="2077.5"/>
    <x v="0"/>
    <x v="42"/>
    <s v="Follow up on call"/>
    <m/>
  </r>
  <r>
    <d v="2015-03-21T00:00:00"/>
    <x v="19"/>
    <x v="873"/>
    <x v="2"/>
    <x v="3"/>
    <n v="3890"/>
    <n v="0.65"/>
    <n v="2528.5"/>
    <x v="1"/>
    <x v="7"/>
    <s v="Schedule a Meeting"/>
    <m/>
  </r>
  <r>
    <d v="2015-03-21T00:00:00"/>
    <x v="3"/>
    <x v="874"/>
    <x v="8"/>
    <x v="0"/>
    <n v="4280"/>
    <n v="0.7"/>
    <n v="2996"/>
    <x v="2"/>
    <x v="128"/>
    <m/>
    <m/>
  </r>
  <r>
    <d v="2015-03-21T00:00:00"/>
    <x v="15"/>
    <x v="875"/>
    <x v="5"/>
    <x v="1"/>
    <n v="3710"/>
    <n v="0.8"/>
    <n v="2968"/>
    <x v="0"/>
    <x v="30"/>
    <s v="Schedule a Meeting"/>
    <m/>
  </r>
  <r>
    <d v="2015-03-21T00:00:00"/>
    <x v="6"/>
    <x v="876"/>
    <x v="2"/>
    <x v="0"/>
    <n v="860"/>
    <n v="0.7"/>
    <n v="602"/>
    <x v="2"/>
    <x v="83"/>
    <s v="Follow up on call"/>
    <m/>
  </r>
  <r>
    <d v="2015-03-21T00:00:00"/>
    <x v="12"/>
    <x v="877"/>
    <x v="0"/>
    <x v="0"/>
    <n v="920"/>
    <n v="0.8"/>
    <n v="736"/>
    <x v="1"/>
    <x v="3"/>
    <s v="No Response"/>
    <m/>
  </r>
  <r>
    <d v="2015-03-21T00:00:00"/>
    <x v="4"/>
    <x v="878"/>
    <x v="4"/>
    <x v="2"/>
    <n v="3570"/>
    <n v="0.55000000000000004"/>
    <n v="1963.5000000000002"/>
    <x v="0"/>
    <x v="54"/>
    <s v="Schedule a Meeting"/>
    <m/>
  </r>
  <r>
    <d v="2015-03-21T00:00:00"/>
    <x v="18"/>
    <x v="879"/>
    <x v="5"/>
    <x v="0"/>
    <n v="1850"/>
    <n v="0.55000000000000004"/>
    <n v="1017.5000000000001"/>
    <x v="2"/>
    <x v="56"/>
    <s v="Follow up on call"/>
    <m/>
  </r>
  <r>
    <d v="2015-03-21T00:00:00"/>
    <x v="9"/>
    <x v="880"/>
    <x v="5"/>
    <x v="3"/>
    <n v="3810"/>
    <n v="0.6"/>
    <n v="2286"/>
    <x v="0"/>
    <x v="52"/>
    <s v="Follow up on call"/>
    <m/>
  </r>
  <r>
    <d v="2015-03-21T00:00:00"/>
    <x v="11"/>
    <x v="881"/>
    <x v="1"/>
    <x v="5"/>
    <n v="2080"/>
    <n v="0.7"/>
    <n v="1456"/>
    <x v="1"/>
    <x v="16"/>
    <m/>
    <m/>
  </r>
  <r>
    <d v="2015-03-21T00:00:00"/>
    <x v="2"/>
    <x v="882"/>
    <x v="0"/>
    <x v="2"/>
    <n v="220"/>
    <n v="0.8"/>
    <n v="176"/>
    <x v="3"/>
    <x v="14"/>
    <s v="Schedule a Meeting"/>
    <m/>
  </r>
  <r>
    <d v="2015-03-21T00:00:00"/>
    <x v="17"/>
    <x v="883"/>
    <x v="6"/>
    <x v="2"/>
    <n v="3620"/>
    <n v="0.75"/>
    <n v="2715"/>
    <x v="1"/>
    <x v="66"/>
    <s v="Follow up on call"/>
    <m/>
  </r>
  <r>
    <d v="2015-03-21T00:00:00"/>
    <x v="7"/>
    <x v="884"/>
    <x v="5"/>
    <x v="3"/>
    <n v="800"/>
    <n v="0.7"/>
    <n v="560"/>
    <x v="1"/>
    <x v="107"/>
    <s v="Send Email"/>
    <m/>
  </r>
  <r>
    <d v="2015-03-21T00:00:00"/>
    <x v="12"/>
    <x v="885"/>
    <x v="6"/>
    <x v="0"/>
    <n v="290"/>
    <n v="0.6"/>
    <n v="174"/>
    <x v="1"/>
    <x v="29"/>
    <s v="Schedule a Meeting"/>
    <m/>
  </r>
  <r>
    <d v="2015-03-21T00:00:00"/>
    <x v="1"/>
    <x v="886"/>
    <x v="1"/>
    <x v="0"/>
    <n v="3360"/>
    <n v="0.7"/>
    <n v="2352"/>
    <x v="2"/>
    <x v="50"/>
    <s v="Send Email"/>
    <m/>
  </r>
  <r>
    <d v="2015-03-21T00:00:00"/>
    <x v="17"/>
    <x v="887"/>
    <x v="3"/>
    <x v="1"/>
    <n v="3870"/>
    <n v="0.7"/>
    <n v="2709"/>
    <x v="2"/>
    <x v="75"/>
    <s v="Follow up on call"/>
    <m/>
  </r>
  <r>
    <d v="2015-03-21T00:00:00"/>
    <x v="16"/>
    <x v="888"/>
    <x v="3"/>
    <x v="2"/>
    <n v="1030"/>
    <n v="0.75"/>
    <n v="772.5"/>
    <x v="0"/>
    <x v="71"/>
    <s v="Send Email"/>
    <m/>
  </r>
  <r>
    <d v="2015-03-22T00:00:00"/>
    <x v="3"/>
    <x v="889"/>
    <x v="4"/>
    <x v="5"/>
    <n v="4000"/>
    <n v="0.85"/>
    <n v="3400"/>
    <x v="2"/>
    <x v="5"/>
    <m/>
    <m/>
  </r>
  <r>
    <d v="2015-03-22T00:00:00"/>
    <x v="14"/>
    <x v="890"/>
    <x v="2"/>
    <x v="2"/>
    <n v="1100"/>
    <n v="0.55000000000000004"/>
    <n v="605"/>
    <x v="0"/>
    <x v="12"/>
    <s v="Send Email"/>
    <m/>
  </r>
  <r>
    <d v="2015-03-22T00:00:00"/>
    <x v="12"/>
    <x v="891"/>
    <x v="1"/>
    <x v="1"/>
    <n v="4680"/>
    <n v="0.8"/>
    <n v="3744"/>
    <x v="1"/>
    <x v="54"/>
    <m/>
    <m/>
  </r>
  <r>
    <d v="2015-03-22T00:00:00"/>
    <x v="5"/>
    <x v="892"/>
    <x v="4"/>
    <x v="2"/>
    <n v="1510"/>
    <n v="0.7"/>
    <n v="1057"/>
    <x v="1"/>
    <x v="40"/>
    <s v="Schedule a Meeting"/>
    <m/>
  </r>
  <r>
    <d v="2015-03-22T00:00:00"/>
    <x v="3"/>
    <x v="893"/>
    <x v="2"/>
    <x v="1"/>
    <n v="1800"/>
    <n v="0.85"/>
    <n v="1530"/>
    <x v="0"/>
    <x v="83"/>
    <s v="Schedule a Meeting"/>
    <m/>
  </r>
  <r>
    <d v="2015-03-22T00:00:00"/>
    <x v="12"/>
    <x v="894"/>
    <x v="9"/>
    <x v="1"/>
    <n v="4990"/>
    <n v="0.65"/>
    <n v="3243.5"/>
    <x v="2"/>
    <x v="1"/>
    <s v="Schedule a Meeting"/>
    <m/>
  </r>
  <r>
    <d v="2015-03-22T00:00:00"/>
    <x v="12"/>
    <x v="895"/>
    <x v="9"/>
    <x v="1"/>
    <n v="3200"/>
    <n v="0.8"/>
    <n v="2560"/>
    <x v="1"/>
    <x v="52"/>
    <s v="Schedule a Meeting"/>
    <m/>
  </r>
  <r>
    <d v="2015-03-22T00:00:00"/>
    <x v="12"/>
    <x v="896"/>
    <x v="0"/>
    <x v="3"/>
    <n v="880"/>
    <n v="0.7"/>
    <n v="616"/>
    <x v="2"/>
    <x v="58"/>
    <s v="No Response"/>
    <m/>
  </r>
  <r>
    <d v="2015-03-22T00:00:00"/>
    <x v="19"/>
    <x v="897"/>
    <x v="0"/>
    <x v="3"/>
    <n v="3730"/>
    <n v="0.85"/>
    <n v="3170.5"/>
    <x v="1"/>
    <x v="80"/>
    <s v="Schedule a Meeting"/>
    <m/>
  </r>
  <r>
    <d v="2015-03-22T00:00:00"/>
    <x v="9"/>
    <x v="898"/>
    <x v="1"/>
    <x v="0"/>
    <n v="3900"/>
    <n v="0.75"/>
    <n v="2925"/>
    <x v="1"/>
    <x v="13"/>
    <s v="Follow up on call"/>
    <m/>
  </r>
  <r>
    <d v="2015-03-22T00:00:00"/>
    <x v="3"/>
    <x v="899"/>
    <x v="3"/>
    <x v="0"/>
    <n v="920"/>
    <n v="0.7"/>
    <n v="644"/>
    <x v="1"/>
    <x v="3"/>
    <s v="Send Email"/>
    <m/>
  </r>
  <r>
    <d v="2015-03-23T00:00:00"/>
    <x v="14"/>
    <x v="900"/>
    <x v="6"/>
    <x v="2"/>
    <n v="1490"/>
    <n v="0.55000000000000004"/>
    <n v="819.50000000000011"/>
    <x v="1"/>
    <x v="39"/>
    <s v="Schedule a Meeting"/>
    <m/>
  </r>
  <r>
    <d v="2015-03-23T00:00:00"/>
    <x v="4"/>
    <x v="901"/>
    <x v="8"/>
    <x v="0"/>
    <n v="1810"/>
    <n v="0.8"/>
    <n v="1448"/>
    <x v="2"/>
    <x v="54"/>
    <m/>
    <m/>
  </r>
  <r>
    <d v="2015-03-23T00:00:00"/>
    <x v="11"/>
    <x v="902"/>
    <x v="4"/>
    <x v="3"/>
    <n v="1850"/>
    <n v="0.8"/>
    <n v="1480"/>
    <x v="2"/>
    <x v="5"/>
    <s v="Schedule a Meeting"/>
    <m/>
  </r>
  <r>
    <d v="2015-03-23T00:00:00"/>
    <x v="4"/>
    <x v="903"/>
    <x v="1"/>
    <x v="0"/>
    <n v="1440"/>
    <n v="0.65"/>
    <n v="936"/>
    <x v="1"/>
    <x v="8"/>
    <s v="Send Email"/>
    <m/>
  </r>
  <r>
    <d v="2015-03-23T00:00:00"/>
    <x v="9"/>
    <x v="904"/>
    <x v="4"/>
    <x v="3"/>
    <n v="3090"/>
    <n v="0.6"/>
    <n v="1854"/>
    <x v="1"/>
    <x v="55"/>
    <s v="Schedule a Meeting"/>
    <m/>
  </r>
  <r>
    <d v="2015-03-24T00:00:00"/>
    <x v="7"/>
    <x v="905"/>
    <x v="5"/>
    <x v="0"/>
    <n v="4850"/>
    <n v="0.65"/>
    <n v="3152.5"/>
    <x v="0"/>
    <x v="13"/>
    <s v="Follow up on call"/>
    <m/>
  </r>
  <r>
    <d v="2015-03-24T00:00:00"/>
    <x v="6"/>
    <x v="906"/>
    <x v="8"/>
    <x v="3"/>
    <n v="2610"/>
    <n v="0.65"/>
    <n v="1696.5"/>
    <x v="1"/>
    <x v="37"/>
    <s v="Follow up on call"/>
    <m/>
  </r>
  <r>
    <d v="2015-03-24T00:00:00"/>
    <x v="3"/>
    <x v="907"/>
    <x v="0"/>
    <x v="0"/>
    <n v="2100"/>
    <n v="0.8"/>
    <n v="1680"/>
    <x v="2"/>
    <x v="54"/>
    <s v="Follow up on call"/>
    <m/>
  </r>
  <r>
    <d v="2015-03-24T00:00:00"/>
    <x v="5"/>
    <x v="908"/>
    <x v="9"/>
    <x v="1"/>
    <n v="3270"/>
    <n v="0.75"/>
    <n v="2452.5"/>
    <x v="2"/>
    <x v="27"/>
    <s v="Send Email"/>
    <m/>
  </r>
  <r>
    <d v="2015-03-24T00:00:00"/>
    <x v="7"/>
    <x v="909"/>
    <x v="2"/>
    <x v="0"/>
    <n v="2480"/>
    <n v="0.55000000000000004"/>
    <n v="1364"/>
    <x v="2"/>
    <x v="42"/>
    <s v="Schedule a Meeting"/>
    <m/>
  </r>
  <r>
    <d v="2015-03-24T00:00:00"/>
    <x v="12"/>
    <x v="910"/>
    <x v="7"/>
    <x v="1"/>
    <n v="4440"/>
    <n v="0.8"/>
    <n v="3552"/>
    <x v="2"/>
    <x v="50"/>
    <s v="Follow up on call"/>
    <m/>
  </r>
  <r>
    <d v="2015-03-24T00:00:00"/>
    <x v="5"/>
    <x v="911"/>
    <x v="0"/>
    <x v="0"/>
    <n v="3970"/>
    <n v="0.65"/>
    <n v="2580.5"/>
    <x v="2"/>
    <x v="78"/>
    <s v="Schedule a Meeting"/>
    <m/>
  </r>
  <r>
    <d v="2015-03-24T00:00:00"/>
    <x v="15"/>
    <x v="912"/>
    <x v="6"/>
    <x v="2"/>
    <n v="4890"/>
    <n v="0.6"/>
    <n v="2934"/>
    <x v="1"/>
    <x v="24"/>
    <s v="Send Email"/>
    <m/>
  </r>
  <r>
    <d v="2015-03-25T00:00:00"/>
    <x v="2"/>
    <x v="913"/>
    <x v="3"/>
    <x v="0"/>
    <n v="3200"/>
    <n v="0.8"/>
    <n v="2560"/>
    <x v="2"/>
    <x v="7"/>
    <s v="Follow up on call"/>
    <m/>
  </r>
  <r>
    <d v="2015-03-25T00:00:00"/>
    <x v="0"/>
    <x v="914"/>
    <x v="4"/>
    <x v="2"/>
    <n v="4610"/>
    <n v="0.85"/>
    <n v="3918.5"/>
    <x v="2"/>
    <x v="81"/>
    <s v="Send Email"/>
    <m/>
  </r>
  <r>
    <d v="2015-03-25T00:00:00"/>
    <x v="16"/>
    <x v="915"/>
    <x v="3"/>
    <x v="0"/>
    <n v="4830"/>
    <n v="0.85"/>
    <n v="4105.5"/>
    <x v="2"/>
    <x v="94"/>
    <s v="Schedule a Meeting"/>
    <m/>
  </r>
  <r>
    <d v="2015-03-25T00:00:00"/>
    <x v="15"/>
    <x v="916"/>
    <x v="1"/>
    <x v="1"/>
    <n v="2340"/>
    <n v="0.55000000000000004"/>
    <n v="1287"/>
    <x v="1"/>
    <x v="28"/>
    <s v="Schedule a Meeting"/>
    <m/>
  </r>
  <r>
    <d v="2015-03-25T00:00:00"/>
    <x v="6"/>
    <x v="917"/>
    <x v="9"/>
    <x v="2"/>
    <n v="3940"/>
    <n v="0.7"/>
    <n v="2758"/>
    <x v="1"/>
    <x v="23"/>
    <s v="Schedule a Meeting"/>
    <m/>
  </r>
  <r>
    <d v="2015-03-25T00:00:00"/>
    <x v="19"/>
    <x v="918"/>
    <x v="9"/>
    <x v="0"/>
    <n v="4060"/>
    <n v="0.85"/>
    <n v="3451"/>
    <x v="2"/>
    <x v="32"/>
    <s v="Follow up on call"/>
    <m/>
  </r>
  <r>
    <d v="2015-03-25T00:00:00"/>
    <x v="13"/>
    <x v="919"/>
    <x v="3"/>
    <x v="0"/>
    <n v="4160"/>
    <n v="0.8"/>
    <n v="3328"/>
    <x v="2"/>
    <x v="62"/>
    <s v="Send Email"/>
    <m/>
  </r>
  <r>
    <d v="2015-03-25T00:00:00"/>
    <x v="15"/>
    <x v="920"/>
    <x v="5"/>
    <x v="2"/>
    <n v="3140"/>
    <n v="0.55000000000000004"/>
    <n v="1727.0000000000002"/>
    <x v="2"/>
    <x v="46"/>
    <m/>
    <m/>
  </r>
  <r>
    <d v="2015-03-25T00:00:00"/>
    <x v="6"/>
    <x v="921"/>
    <x v="6"/>
    <x v="3"/>
    <n v="3650"/>
    <n v="0.65"/>
    <n v="2372.5"/>
    <x v="2"/>
    <x v="43"/>
    <s v="Follow up on call"/>
    <m/>
  </r>
  <r>
    <d v="2015-03-25T00:00:00"/>
    <x v="9"/>
    <x v="922"/>
    <x v="5"/>
    <x v="2"/>
    <n v="580"/>
    <n v="0.75"/>
    <n v="435"/>
    <x v="2"/>
    <x v="75"/>
    <s v="Follow up on call"/>
    <m/>
  </r>
  <r>
    <d v="2015-03-25T00:00:00"/>
    <x v="12"/>
    <x v="923"/>
    <x v="2"/>
    <x v="1"/>
    <n v="4250"/>
    <n v="0.85"/>
    <n v="3612.5"/>
    <x v="2"/>
    <x v="12"/>
    <s v="Follow up on call"/>
    <m/>
  </r>
  <r>
    <d v="2015-03-25T00:00:00"/>
    <x v="7"/>
    <x v="924"/>
    <x v="4"/>
    <x v="0"/>
    <n v="890"/>
    <n v="0.75"/>
    <n v="667.5"/>
    <x v="1"/>
    <x v="94"/>
    <s v="Follow up on call"/>
    <m/>
  </r>
  <r>
    <d v="2015-03-25T00:00:00"/>
    <x v="13"/>
    <x v="925"/>
    <x v="5"/>
    <x v="0"/>
    <n v="380"/>
    <n v="0.7"/>
    <n v="266"/>
    <x v="1"/>
    <x v="67"/>
    <s v="Follow up on call"/>
    <m/>
  </r>
  <r>
    <d v="2015-03-25T00:00:00"/>
    <x v="1"/>
    <x v="926"/>
    <x v="3"/>
    <x v="0"/>
    <n v="1450"/>
    <n v="0.75"/>
    <n v="1087.5"/>
    <x v="1"/>
    <x v="67"/>
    <s v="Send Email"/>
    <m/>
  </r>
  <r>
    <d v="2015-03-26T00:00:00"/>
    <x v="15"/>
    <x v="927"/>
    <x v="3"/>
    <x v="0"/>
    <n v="2710"/>
    <n v="0.8"/>
    <n v="2168"/>
    <x v="1"/>
    <x v="75"/>
    <s v="Follow up on call"/>
    <m/>
  </r>
  <r>
    <d v="2015-03-26T00:00:00"/>
    <x v="4"/>
    <x v="928"/>
    <x v="0"/>
    <x v="1"/>
    <n v="3100"/>
    <n v="0.7"/>
    <n v="2170"/>
    <x v="0"/>
    <x v="54"/>
    <s v="Send Email"/>
    <m/>
  </r>
  <r>
    <d v="2015-03-26T00:00:00"/>
    <x v="19"/>
    <x v="929"/>
    <x v="0"/>
    <x v="1"/>
    <n v="2810"/>
    <n v="0.6"/>
    <n v="1686"/>
    <x v="2"/>
    <x v="7"/>
    <s v="Follow up on call"/>
    <m/>
  </r>
  <r>
    <d v="2015-03-26T00:00:00"/>
    <x v="15"/>
    <x v="930"/>
    <x v="9"/>
    <x v="2"/>
    <n v="4730"/>
    <n v="0.7"/>
    <n v="3311"/>
    <x v="2"/>
    <x v="48"/>
    <s v="Schedule a Meeting"/>
    <m/>
  </r>
  <r>
    <d v="2015-03-26T00:00:00"/>
    <x v="16"/>
    <x v="931"/>
    <x v="5"/>
    <x v="0"/>
    <n v="4630"/>
    <n v="0.7"/>
    <n v="3241"/>
    <x v="1"/>
    <x v="18"/>
    <s v="Schedule a Meeting"/>
    <m/>
  </r>
  <r>
    <d v="2015-03-26T00:00:00"/>
    <x v="11"/>
    <x v="932"/>
    <x v="4"/>
    <x v="1"/>
    <n v="4350"/>
    <n v="0.7"/>
    <n v="3045"/>
    <x v="0"/>
    <x v="22"/>
    <s v="Send Email"/>
    <m/>
  </r>
  <r>
    <d v="2015-03-26T00:00:00"/>
    <x v="4"/>
    <x v="933"/>
    <x v="4"/>
    <x v="0"/>
    <n v="1880"/>
    <n v="0.55000000000000004"/>
    <n v="1034"/>
    <x v="1"/>
    <x v="19"/>
    <s v="Follow up on call"/>
    <m/>
  </r>
  <r>
    <d v="2015-03-26T00:00:00"/>
    <x v="16"/>
    <x v="934"/>
    <x v="0"/>
    <x v="0"/>
    <n v="3220"/>
    <n v="0.85"/>
    <n v="2737"/>
    <x v="2"/>
    <x v="102"/>
    <s v="Follow up on call"/>
    <m/>
  </r>
  <r>
    <d v="2015-03-26T00:00:00"/>
    <x v="3"/>
    <x v="935"/>
    <x v="0"/>
    <x v="0"/>
    <n v="1600"/>
    <n v="0.8"/>
    <n v="1280"/>
    <x v="2"/>
    <x v="107"/>
    <s v="Follow up on call"/>
    <m/>
  </r>
  <r>
    <d v="2015-03-26T00:00:00"/>
    <x v="19"/>
    <x v="936"/>
    <x v="4"/>
    <x v="3"/>
    <n v="1740"/>
    <n v="0.75"/>
    <n v="1305"/>
    <x v="1"/>
    <x v="24"/>
    <s v="Send Email"/>
    <m/>
  </r>
  <r>
    <d v="2015-03-26T00:00:00"/>
    <x v="16"/>
    <x v="937"/>
    <x v="9"/>
    <x v="1"/>
    <n v="1420"/>
    <n v="0.75"/>
    <n v="1065"/>
    <x v="0"/>
    <x v="88"/>
    <s v="Schedule a Meeting"/>
    <m/>
  </r>
  <r>
    <d v="2015-03-26T00:00:00"/>
    <x v="4"/>
    <x v="938"/>
    <x v="6"/>
    <x v="0"/>
    <n v="3770"/>
    <n v="0.65"/>
    <n v="2450.5"/>
    <x v="2"/>
    <x v="105"/>
    <m/>
    <m/>
  </r>
  <r>
    <d v="2015-03-26T00:00:00"/>
    <x v="3"/>
    <x v="939"/>
    <x v="7"/>
    <x v="1"/>
    <n v="2630"/>
    <n v="0.6"/>
    <n v="1578"/>
    <x v="2"/>
    <x v="42"/>
    <s v="Schedule a Meeting"/>
    <m/>
  </r>
  <r>
    <d v="2015-03-26T00:00:00"/>
    <x v="7"/>
    <x v="940"/>
    <x v="7"/>
    <x v="3"/>
    <n v="2020"/>
    <n v="0.85"/>
    <n v="1717"/>
    <x v="2"/>
    <x v="33"/>
    <s v="No Response"/>
    <m/>
  </r>
  <r>
    <d v="2015-03-26T00:00:00"/>
    <x v="19"/>
    <x v="941"/>
    <x v="9"/>
    <x v="2"/>
    <n v="3630"/>
    <n v="0.55000000000000004"/>
    <n v="1996.5000000000002"/>
    <x v="2"/>
    <x v="49"/>
    <s v="Follow up on call"/>
    <m/>
  </r>
  <r>
    <d v="2015-03-26T00:00:00"/>
    <x v="16"/>
    <x v="942"/>
    <x v="9"/>
    <x v="0"/>
    <n v="3910"/>
    <n v="0.7"/>
    <n v="2737"/>
    <x v="1"/>
    <x v="71"/>
    <m/>
    <m/>
  </r>
  <r>
    <d v="2015-03-26T00:00:00"/>
    <x v="1"/>
    <x v="943"/>
    <x v="2"/>
    <x v="5"/>
    <n v="1620"/>
    <n v="0.8"/>
    <n v="1296"/>
    <x v="0"/>
    <x v="67"/>
    <m/>
    <m/>
  </r>
  <r>
    <d v="2015-03-27T00:00:00"/>
    <x v="9"/>
    <x v="944"/>
    <x v="6"/>
    <x v="3"/>
    <n v="290"/>
    <n v="0.75"/>
    <n v="217.5"/>
    <x v="0"/>
    <x v="2"/>
    <s v="Send Email"/>
    <m/>
  </r>
  <r>
    <d v="2015-03-27T00:00:00"/>
    <x v="19"/>
    <x v="945"/>
    <x v="0"/>
    <x v="0"/>
    <n v="3230"/>
    <n v="0.6"/>
    <n v="1938"/>
    <x v="2"/>
    <x v="32"/>
    <s v="No Response"/>
    <m/>
  </r>
  <r>
    <d v="2015-03-27T00:00:00"/>
    <x v="8"/>
    <x v="946"/>
    <x v="9"/>
    <x v="0"/>
    <n v="1290"/>
    <n v="0.5"/>
    <n v="645"/>
    <x v="0"/>
    <x v="129"/>
    <m/>
    <m/>
  </r>
  <r>
    <d v="2015-03-27T00:00:00"/>
    <x v="12"/>
    <x v="947"/>
    <x v="5"/>
    <x v="0"/>
    <n v="2420"/>
    <n v="0.65"/>
    <n v="1573"/>
    <x v="2"/>
    <x v="53"/>
    <s v="Follow up on call"/>
    <m/>
  </r>
  <r>
    <d v="2015-03-27T00:00:00"/>
    <x v="13"/>
    <x v="948"/>
    <x v="8"/>
    <x v="1"/>
    <n v="570"/>
    <n v="0.55000000000000004"/>
    <n v="313.5"/>
    <x v="2"/>
    <x v="61"/>
    <s v="Send Email"/>
    <m/>
  </r>
  <r>
    <d v="2015-03-27T00:00:00"/>
    <x v="9"/>
    <x v="949"/>
    <x v="5"/>
    <x v="0"/>
    <n v="1370"/>
    <n v="0.85"/>
    <n v="1164.5"/>
    <x v="2"/>
    <x v="54"/>
    <s v="No Response"/>
    <m/>
  </r>
  <r>
    <d v="2015-03-27T00:00:00"/>
    <x v="10"/>
    <x v="950"/>
    <x v="4"/>
    <x v="5"/>
    <n v="3540"/>
    <n v="0.6"/>
    <n v="2124"/>
    <x v="0"/>
    <x v="63"/>
    <m/>
    <m/>
  </r>
  <r>
    <d v="2015-03-27T00:00:00"/>
    <x v="5"/>
    <x v="951"/>
    <x v="7"/>
    <x v="1"/>
    <n v="990"/>
    <n v="0.7"/>
    <n v="693"/>
    <x v="0"/>
    <x v="45"/>
    <s v="Schedule a Meeting"/>
    <m/>
  </r>
  <r>
    <d v="2015-03-27T00:00:00"/>
    <x v="4"/>
    <x v="952"/>
    <x v="6"/>
    <x v="0"/>
    <n v="2770"/>
    <n v="0.7"/>
    <n v="1938.9999999999998"/>
    <x v="2"/>
    <x v="99"/>
    <s v="Schedule a Meeting"/>
    <m/>
  </r>
  <r>
    <d v="2015-03-27T00:00:00"/>
    <x v="15"/>
    <x v="953"/>
    <x v="4"/>
    <x v="0"/>
    <n v="3160"/>
    <n v="0.6"/>
    <n v="1896"/>
    <x v="1"/>
    <x v="83"/>
    <s v="Follow up on call"/>
    <m/>
  </r>
  <r>
    <d v="2015-03-28T00:00:00"/>
    <x v="17"/>
    <x v="954"/>
    <x v="4"/>
    <x v="3"/>
    <n v="2870"/>
    <n v="0.7"/>
    <n v="2008.9999999999998"/>
    <x v="2"/>
    <x v="39"/>
    <s v="Schedule a Meeting"/>
    <m/>
  </r>
  <r>
    <d v="2015-03-28T00:00:00"/>
    <x v="8"/>
    <x v="955"/>
    <x v="9"/>
    <x v="1"/>
    <n v="430"/>
    <n v="0.8"/>
    <n v="344"/>
    <x v="3"/>
    <x v="83"/>
    <s v="Follow up on call"/>
    <m/>
  </r>
  <r>
    <d v="2015-03-28T00:00:00"/>
    <x v="14"/>
    <x v="956"/>
    <x v="8"/>
    <x v="0"/>
    <n v="1170"/>
    <n v="0.6"/>
    <n v="702"/>
    <x v="2"/>
    <x v="75"/>
    <s v="Follow up on call"/>
    <m/>
  </r>
  <r>
    <d v="2015-03-28T00:00:00"/>
    <x v="11"/>
    <x v="957"/>
    <x v="2"/>
    <x v="0"/>
    <n v="2180"/>
    <n v="0.7"/>
    <n v="1526"/>
    <x v="2"/>
    <x v="98"/>
    <s v="Follow up on call"/>
    <m/>
  </r>
  <r>
    <d v="2015-03-28T00:00:00"/>
    <x v="19"/>
    <x v="958"/>
    <x v="5"/>
    <x v="3"/>
    <n v="2690"/>
    <n v="0.55000000000000004"/>
    <n v="1479.5000000000002"/>
    <x v="1"/>
    <x v="19"/>
    <s v="Schedule a Meeting"/>
    <m/>
  </r>
  <r>
    <d v="2015-03-28T00:00:00"/>
    <x v="8"/>
    <x v="959"/>
    <x v="5"/>
    <x v="3"/>
    <n v="3080"/>
    <n v="0.65"/>
    <n v="2002"/>
    <x v="2"/>
    <x v="102"/>
    <s v="Schedule a Meeting"/>
    <m/>
  </r>
  <r>
    <d v="2015-03-28T00:00:00"/>
    <x v="1"/>
    <x v="960"/>
    <x v="6"/>
    <x v="3"/>
    <n v="4270"/>
    <n v="0.5"/>
    <n v="2135"/>
    <x v="0"/>
    <x v="38"/>
    <s v="Send Email"/>
    <m/>
  </r>
  <r>
    <d v="2015-03-28T00:00:00"/>
    <x v="14"/>
    <x v="961"/>
    <x v="5"/>
    <x v="3"/>
    <n v="2880"/>
    <n v="0.6"/>
    <n v="1728"/>
    <x v="1"/>
    <x v="11"/>
    <s v="Follow up on call"/>
    <m/>
  </r>
  <r>
    <d v="2015-03-28T00:00:00"/>
    <x v="15"/>
    <x v="962"/>
    <x v="1"/>
    <x v="2"/>
    <n v="3660"/>
    <n v="0.6"/>
    <n v="2196"/>
    <x v="2"/>
    <x v="11"/>
    <m/>
    <m/>
  </r>
  <r>
    <d v="2015-03-29T00:00:00"/>
    <x v="12"/>
    <x v="963"/>
    <x v="6"/>
    <x v="1"/>
    <n v="970"/>
    <n v="0.6"/>
    <n v="582"/>
    <x v="1"/>
    <x v="83"/>
    <s v="Follow up on call"/>
    <m/>
  </r>
  <r>
    <d v="2015-03-29T00:00:00"/>
    <x v="18"/>
    <x v="964"/>
    <x v="6"/>
    <x v="0"/>
    <n v="3310"/>
    <n v="0.8"/>
    <n v="2648"/>
    <x v="1"/>
    <x v="50"/>
    <s v="No Response"/>
    <m/>
  </r>
  <r>
    <d v="2015-03-29T00:00:00"/>
    <x v="9"/>
    <x v="965"/>
    <x v="6"/>
    <x v="3"/>
    <n v="2610"/>
    <n v="0.75"/>
    <n v="1957.5"/>
    <x v="1"/>
    <x v="30"/>
    <s v="Schedule a Meeting"/>
    <m/>
  </r>
  <r>
    <d v="2015-03-29T00:00:00"/>
    <x v="6"/>
    <x v="966"/>
    <x v="3"/>
    <x v="1"/>
    <n v="1090"/>
    <n v="0.85"/>
    <n v="926.5"/>
    <x v="2"/>
    <x v="57"/>
    <s v="Follow up on call"/>
    <m/>
  </r>
  <r>
    <d v="2015-03-29T00:00:00"/>
    <x v="2"/>
    <x v="967"/>
    <x v="7"/>
    <x v="2"/>
    <n v="1360"/>
    <n v="0.7"/>
    <n v="951.99999999999989"/>
    <x v="0"/>
    <x v="39"/>
    <s v="Send Email"/>
    <m/>
  </r>
  <r>
    <d v="2015-03-29T00:00:00"/>
    <x v="9"/>
    <x v="968"/>
    <x v="5"/>
    <x v="0"/>
    <n v="4580"/>
    <n v="0.75"/>
    <n v="3435"/>
    <x v="2"/>
    <x v="107"/>
    <s v="Send Email"/>
    <m/>
  </r>
  <r>
    <d v="2015-03-29T00:00:00"/>
    <x v="0"/>
    <x v="969"/>
    <x v="7"/>
    <x v="5"/>
    <n v="4800"/>
    <n v="0.55000000000000004"/>
    <n v="2640"/>
    <x v="2"/>
    <x v="100"/>
    <m/>
    <m/>
  </r>
  <r>
    <d v="2015-03-29T00:00:00"/>
    <x v="12"/>
    <x v="970"/>
    <x v="4"/>
    <x v="1"/>
    <n v="560"/>
    <n v="0.8"/>
    <n v="448"/>
    <x v="2"/>
    <x v="26"/>
    <s v="No Response"/>
    <m/>
  </r>
  <r>
    <d v="2015-03-29T00:00:00"/>
    <x v="5"/>
    <x v="971"/>
    <x v="0"/>
    <x v="0"/>
    <n v="1960"/>
    <n v="0.75"/>
    <n v="1470"/>
    <x v="2"/>
    <x v="70"/>
    <s v="Schedule a Meeting"/>
    <m/>
  </r>
  <r>
    <d v="2015-03-29T00:00:00"/>
    <x v="7"/>
    <x v="972"/>
    <x v="3"/>
    <x v="3"/>
    <n v="760"/>
    <n v="0.7"/>
    <n v="532"/>
    <x v="2"/>
    <x v="16"/>
    <s v="No Response"/>
    <m/>
  </r>
  <r>
    <d v="2015-03-29T00:00:00"/>
    <x v="12"/>
    <x v="973"/>
    <x v="9"/>
    <x v="1"/>
    <n v="2640"/>
    <n v="0.8"/>
    <n v="2112"/>
    <x v="1"/>
    <x v="24"/>
    <s v="Schedule a Meeting"/>
    <m/>
  </r>
  <r>
    <d v="2015-03-30T00:00:00"/>
    <x v="7"/>
    <x v="974"/>
    <x v="1"/>
    <x v="1"/>
    <n v="3340"/>
    <n v="0.75"/>
    <n v="2505"/>
    <x v="1"/>
    <x v="32"/>
    <s v="Send Email"/>
    <m/>
  </r>
  <r>
    <d v="2015-03-30T00:00:00"/>
    <x v="17"/>
    <x v="975"/>
    <x v="5"/>
    <x v="0"/>
    <n v="2570"/>
    <n v="0.8"/>
    <n v="2056"/>
    <x v="0"/>
    <x v="3"/>
    <s v="No Response"/>
    <m/>
  </r>
  <r>
    <d v="2015-03-30T00:00:00"/>
    <x v="8"/>
    <x v="976"/>
    <x v="5"/>
    <x v="1"/>
    <n v="1190"/>
    <n v="0.65"/>
    <n v="773.5"/>
    <x v="1"/>
    <x v="64"/>
    <s v="Schedule a Meeting"/>
    <m/>
  </r>
  <r>
    <d v="2015-03-30T00:00:00"/>
    <x v="4"/>
    <x v="977"/>
    <x v="5"/>
    <x v="0"/>
    <n v="810"/>
    <n v="0.75"/>
    <n v="607.5"/>
    <x v="1"/>
    <x v="99"/>
    <m/>
    <m/>
  </r>
  <r>
    <d v="2015-03-30T00:00:00"/>
    <x v="8"/>
    <x v="978"/>
    <x v="3"/>
    <x v="3"/>
    <n v="1860"/>
    <n v="0.6"/>
    <n v="1116"/>
    <x v="2"/>
    <x v="80"/>
    <s v="Schedule a Meeting"/>
    <m/>
  </r>
  <r>
    <d v="2015-03-30T00:00:00"/>
    <x v="7"/>
    <x v="979"/>
    <x v="7"/>
    <x v="2"/>
    <n v="340"/>
    <n v="0.65"/>
    <n v="221"/>
    <x v="3"/>
    <x v="81"/>
    <s v="No Response"/>
    <m/>
  </r>
  <r>
    <d v="2015-03-30T00:00:00"/>
    <x v="19"/>
    <x v="980"/>
    <x v="5"/>
    <x v="3"/>
    <n v="2910"/>
    <n v="0.75"/>
    <n v="2182.5"/>
    <x v="2"/>
    <x v="12"/>
    <s v="Schedule a Meeting"/>
    <m/>
  </r>
  <r>
    <d v="2015-03-30T00:00:00"/>
    <x v="10"/>
    <x v="981"/>
    <x v="5"/>
    <x v="2"/>
    <n v="600"/>
    <n v="0.85"/>
    <n v="510"/>
    <x v="2"/>
    <x v="38"/>
    <s v="No Response"/>
    <m/>
  </r>
  <r>
    <d v="2015-03-30T00:00:00"/>
    <x v="5"/>
    <x v="982"/>
    <x v="7"/>
    <x v="3"/>
    <n v="4590"/>
    <n v="0.55000000000000004"/>
    <n v="2524.5"/>
    <x v="1"/>
    <x v="23"/>
    <s v="Send Email"/>
    <m/>
  </r>
  <r>
    <d v="2015-03-30T00:00:00"/>
    <x v="16"/>
    <x v="983"/>
    <x v="8"/>
    <x v="3"/>
    <n v="600"/>
    <n v="0.7"/>
    <n v="420"/>
    <x v="2"/>
    <x v="8"/>
    <s v="Follow up on call"/>
    <m/>
  </r>
  <r>
    <d v="2015-03-30T00:00:00"/>
    <x v="10"/>
    <x v="984"/>
    <x v="2"/>
    <x v="3"/>
    <n v="3390"/>
    <n v="0.75"/>
    <n v="2542.5"/>
    <x v="1"/>
    <x v="67"/>
    <s v="Schedule a Meeting"/>
    <m/>
  </r>
  <r>
    <d v="2015-03-30T00:00:00"/>
    <x v="16"/>
    <x v="985"/>
    <x v="7"/>
    <x v="2"/>
    <n v="3090"/>
    <n v="0.6"/>
    <n v="1854"/>
    <x v="0"/>
    <x v="39"/>
    <s v="Schedule a Meeting"/>
    <m/>
  </r>
  <r>
    <d v="2015-03-30T00:00:00"/>
    <x v="17"/>
    <x v="986"/>
    <x v="1"/>
    <x v="0"/>
    <n v="2150"/>
    <n v="0.75"/>
    <n v="1612.5"/>
    <x v="2"/>
    <x v="102"/>
    <s v="Follow up on call"/>
    <m/>
  </r>
  <r>
    <d v="2015-03-31T00:00:00"/>
    <x v="7"/>
    <x v="987"/>
    <x v="0"/>
    <x v="0"/>
    <n v="1730"/>
    <n v="0.8"/>
    <n v="1384"/>
    <x v="2"/>
    <x v="34"/>
    <s v="No Response"/>
    <m/>
  </r>
  <r>
    <d v="2015-03-31T00:00:00"/>
    <x v="7"/>
    <x v="988"/>
    <x v="4"/>
    <x v="1"/>
    <n v="2170"/>
    <n v="0.7"/>
    <n v="1519"/>
    <x v="2"/>
    <x v="27"/>
    <s v="Follow up on call"/>
    <m/>
  </r>
  <r>
    <d v="2015-03-31T00:00:00"/>
    <x v="13"/>
    <x v="989"/>
    <x v="0"/>
    <x v="2"/>
    <n v="400"/>
    <n v="0.65"/>
    <n v="260"/>
    <x v="3"/>
    <x v="81"/>
    <s v="Send Email"/>
    <m/>
  </r>
  <r>
    <d v="2015-03-31T00:00:00"/>
    <x v="17"/>
    <x v="990"/>
    <x v="4"/>
    <x v="0"/>
    <n v="1760"/>
    <n v="0.8"/>
    <n v="1408"/>
    <x v="0"/>
    <x v="105"/>
    <s v="Schedule a Meeting"/>
    <m/>
  </r>
  <r>
    <d v="2015-03-31T00:00:00"/>
    <x v="4"/>
    <x v="991"/>
    <x v="9"/>
    <x v="3"/>
    <n v="3250"/>
    <n v="0.75"/>
    <n v="2437.5"/>
    <x v="2"/>
    <x v="25"/>
    <s v="Schedule a Meeting"/>
    <m/>
  </r>
  <r>
    <d v="2015-03-31T00:00:00"/>
    <x v="15"/>
    <x v="992"/>
    <x v="6"/>
    <x v="2"/>
    <n v="3790"/>
    <n v="0.6"/>
    <n v="2274"/>
    <x v="2"/>
    <x v="61"/>
    <m/>
    <m/>
  </r>
  <r>
    <d v="2015-03-31T00:00:00"/>
    <x v="3"/>
    <x v="993"/>
    <x v="8"/>
    <x v="3"/>
    <n v="500"/>
    <n v="0.55000000000000004"/>
    <n v="275"/>
    <x v="0"/>
    <x v="58"/>
    <s v="Schedule a Meeting"/>
    <m/>
  </r>
  <r>
    <d v="2015-03-31T00:00:00"/>
    <x v="10"/>
    <x v="994"/>
    <x v="0"/>
    <x v="0"/>
    <n v="3790"/>
    <n v="0.7"/>
    <n v="2653"/>
    <x v="2"/>
    <x v="48"/>
    <m/>
    <m/>
  </r>
  <r>
    <d v="2015-03-31T00:00:00"/>
    <x v="1"/>
    <x v="995"/>
    <x v="2"/>
    <x v="1"/>
    <n v="2870"/>
    <n v="0.8"/>
    <n v="2296"/>
    <x v="2"/>
    <x v="45"/>
    <s v="Send Email"/>
    <m/>
  </r>
  <r>
    <d v="2015-03-31T00:00:00"/>
    <x v="4"/>
    <x v="996"/>
    <x v="8"/>
    <x v="0"/>
    <n v="3720"/>
    <n v="0.7"/>
    <n v="2604"/>
    <x v="2"/>
    <x v="30"/>
    <m/>
    <m/>
  </r>
  <r>
    <d v="2015-03-31T00:00:00"/>
    <x v="19"/>
    <x v="997"/>
    <x v="0"/>
    <x v="0"/>
    <n v="3240"/>
    <n v="0.6"/>
    <n v="1944"/>
    <x v="0"/>
    <x v="45"/>
    <s v="Follow up on call"/>
    <m/>
  </r>
  <r>
    <d v="2015-03-31T00:00:00"/>
    <x v="6"/>
    <x v="998"/>
    <x v="9"/>
    <x v="3"/>
    <n v="470"/>
    <n v="0.6"/>
    <n v="282"/>
    <x v="3"/>
    <x v="45"/>
    <s v="Follow up on call"/>
    <m/>
  </r>
  <r>
    <d v="2015-03-31T00:00:00"/>
    <x v="18"/>
    <x v="999"/>
    <x v="2"/>
    <x v="1"/>
    <n v="4520"/>
    <n v="0.75"/>
    <n v="3390"/>
    <x v="0"/>
    <x v="35"/>
    <s v="Follow up on call"/>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FCDF67-99DD-4D19-BB66-E0399393981E}"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Q4:AR23" firstHeaderRow="1" firstDataRow="1" firstDataCol="1" rowPageCount="2" colPageCount="1"/>
  <pivotFields count="13">
    <pivotField numFmtId="165" showAll="0"/>
    <pivotField showAll="0"/>
    <pivotField axis="axisRow"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11">
        <item x="1"/>
        <item x="6"/>
        <item x="0"/>
        <item x="2"/>
        <item x="8"/>
        <item x="4"/>
        <item x="9"/>
        <item x="5"/>
        <item x="7"/>
        <item x="3"/>
        <item t="default"/>
      </items>
    </pivotField>
    <pivotField axis="axisPage" showAll="0">
      <items count="7">
        <item x="0"/>
        <item x="5"/>
        <item x="2"/>
        <item x="3"/>
        <item x="1"/>
        <item x="4"/>
        <item t="default"/>
      </items>
    </pivotField>
    <pivotField dataField="1" showAll="0"/>
    <pivotField numFmtId="164" showAll="0"/>
    <pivotField showAll="0"/>
    <pivotField axis="axisPage" showAll="0">
      <items count="5">
        <item x="2"/>
        <item x="1"/>
        <item x="0"/>
        <item x="3"/>
        <item t="default"/>
      </items>
    </pivotField>
    <pivotField numFmtId="165" showAll="0"/>
    <pivotField showAll="0"/>
    <pivotField showAll="0"/>
    <pivotField showAll="0" defaultSubtotal="0"/>
  </pivotFields>
  <rowFields count="1">
    <field x="2"/>
  </rowFields>
  <rowItems count="19">
    <i>
      <x v="45"/>
    </i>
    <i>
      <x v="58"/>
    </i>
    <i>
      <x v="66"/>
    </i>
    <i>
      <x v="129"/>
    </i>
    <i>
      <x v="132"/>
    </i>
    <i>
      <x v="164"/>
    </i>
    <i>
      <x v="169"/>
    </i>
    <i>
      <x v="278"/>
    </i>
    <i>
      <x v="291"/>
    </i>
    <i>
      <x v="356"/>
    </i>
    <i>
      <x v="427"/>
    </i>
    <i>
      <x v="491"/>
    </i>
    <i>
      <x v="524"/>
    </i>
    <i>
      <x v="527"/>
    </i>
    <i>
      <x v="611"/>
    </i>
    <i>
      <x v="700"/>
    </i>
    <i>
      <x v="712"/>
    </i>
    <i>
      <x v="788"/>
    </i>
    <i>
      <x v="934"/>
    </i>
  </rowItems>
  <colItems count="1">
    <i/>
  </colItems>
  <pageFields count="2">
    <pageField fld="8" item="1" hier="-1"/>
    <pageField fld="4" item="5" hier="-1"/>
  </pageFields>
  <dataFields count="1">
    <dataField name="Sum of Deal size" fld="5"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260074-0228-4C21-A3E0-52A23F2E413F}" name="PivotTable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N4:AO26" firstHeaderRow="1" firstDataRow="1" firstDataCol="1" rowPageCount="2" colPageCount="1"/>
  <pivotFields count="13">
    <pivotField numFmtId="165" showAll="0"/>
    <pivotField showAll="0"/>
    <pivotField axis="axisRow"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11">
        <item x="1"/>
        <item x="6"/>
        <item x="0"/>
        <item x="2"/>
        <item x="8"/>
        <item x="4"/>
        <item x="9"/>
        <item x="5"/>
        <item x="7"/>
        <item x="3"/>
        <item t="default"/>
      </items>
    </pivotField>
    <pivotField axis="axisPage" showAll="0">
      <items count="7">
        <item x="0"/>
        <item x="5"/>
        <item x="2"/>
        <item x="3"/>
        <item x="1"/>
        <item x="4"/>
        <item t="default"/>
      </items>
    </pivotField>
    <pivotField dataField="1" showAll="0"/>
    <pivotField numFmtId="164" showAll="0"/>
    <pivotField showAll="0"/>
    <pivotField axis="axisPage" multipleItemSelectionAllowed="1" showAll="0">
      <items count="5">
        <item x="2"/>
        <item h="1" x="1"/>
        <item h="1" x="0"/>
        <item h="1" x="3"/>
        <item t="default"/>
      </items>
    </pivotField>
    <pivotField numFmtId="165" showAll="0"/>
    <pivotField showAll="0"/>
    <pivotField showAll="0"/>
    <pivotField showAll="0" defaultSubtotal="0"/>
  </pivotFields>
  <rowFields count="1">
    <field x="2"/>
  </rowFields>
  <rowItems count="22">
    <i>
      <x v="1"/>
    </i>
    <i>
      <x v="41"/>
    </i>
    <i>
      <x v="80"/>
    </i>
    <i>
      <x v="96"/>
    </i>
    <i>
      <x v="102"/>
    </i>
    <i>
      <x v="117"/>
    </i>
    <i>
      <x v="138"/>
    </i>
    <i>
      <x v="190"/>
    </i>
    <i>
      <x v="197"/>
    </i>
    <i>
      <x v="225"/>
    </i>
    <i>
      <x v="228"/>
    </i>
    <i>
      <x v="287"/>
    </i>
    <i>
      <x v="317"/>
    </i>
    <i>
      <x v="376"/>
    </i>
    <i>
      <x v="398"/>
    </i>
    <i>
      <x v="486"/>
    </i>
    <i>
      <x v="526"/>
    </i>
    <i>
      <x v="601"/>
    </i>
    <i>
      <x v="605"/>
    </i>
    <i>
      <x v="689"/>
    </i>
    <i>
      <x v="765"/>
    </i>
    <i>
      <x v="967"/>
    </i>
  </rowItems>
  <colItems count="1">
    <i/>
  </colItems>
  <pageFields count="2">
    <pageField fld="8" hier="-1"/>
    <pageField fld="4" item="5" hier="-1"/>
  </pageFields>
  <dataFields count="1">
    <dataField name="Sum of Deal size" fld="5"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D8C6E3-0A6D-4C0D-A131-1B7583C83F54}" name="PivotTable7"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T4:AU12" firstHeaderRow="1" firstDataRow="1" firstDataCol="1" rowPageCount="2" colPageCount="1"/>
  <pivotFields count="13">
    <pivotField numFmtId="165" showAll="0"/>
    <pivotField showAll="0"/>
    <pivotField axis="axisRow"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11">
        <item x="1"/>
        <item x="6"/>
        <item x="0"/>
        <item x="2"/>
        <item x="8"/>
        <item x="4"/>
        <item x="9"/>
        <item x="5"/>
        <item x="7"/>
        <item x="3"/>
        <item t="default"/>
      </items>
    </pivotField>
    <pivotField axis="axisPage" showAll="0">
      <items count="7">
        <item x="0"/>
        <item x="5"/>
        <item x="2"/>
        <item x="3"/>
        <item x="1"/>
        <item x="4"/>
        <item t="default"/>
      </items>
    </pivotField>
    <pivotField dataField="1" showAll="0"/>
    <pivotField numFmtId="164" showAll="0"/>
    <pivotField showAll="0"/>
    <pivotField axis="axisPage" showAll="0">
      <items count="5">
        <item x="2"/>
        <item x="1"/>
        <item x="0"/>
        <item x="3"/>
        <item t="default"/>
      </items>
    </pivotField>
    <pivotField numFmtId="165" showAll="0"/>
    <pivotField showAll="0"/>
    <pivotField showAll="0"/>
    <pivotField showAll="0" defaultSubtotal="0"/>
  </pivotFields>
  <rowFields count="1">
    <field x="2"/>
  </rowFields>
  <rowItems count="8">
    <i>
      <x v="154"/>
    </i>
    <i>
      <x v="168"/>
    </i>
    <i>
      <x v="320"/>
    </i>
    <i>
      <x v="330"/>
    </i>
    <i>
      <x v="409"/>
    </i>
    <i>
      <x v="443"/>
    </i>
    <i>
      <x v="494"/>
    </i>
    <i>
      <x v="531"/>
    </i>
  </rowItems>
  <colItems count="1">
    <i/>
  </colItems>
  <pageFields count="2">
    <pageField fld="8" item="2" hier="-1"/>
    <pageField fld="4" item="5" hier="-1"/>
  </pageFields>
  <dataFields count="1">
    <dataField name="Sum of Deal size" fld="5"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F729CA-EE69-4A03-80F5-A47E1A1B6E0C}" name="PivotTable12" cacheId="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CC3:CG13" firstHeaderRow="0" firstDataRow="1" firstDataCol="1" rowPageCount="1" colPageCount="1"/>
  <pivotFields count="7">
    <pivotField axis="axisRow" allDrilled="1" subtotalTop="0" showAll="0" measureFilter="1" defaultSubtotal="0" defaultAttributeDrillState="1">
      <items count="10">
        <item x="0"/>
        <item x="1"/>
        <item x="2"/>
        <item x="3"/>
        <item x="4"/>
        <item x="5"/>
        <item x="6"/>
        <item x="7"/>
        <item x="8"/>
        <item x="9"/>
      </items>
    </pivotField>
    <pivotField axis="axisPage"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0">
    <i>
      <x/>
    </i>
    <i>
      <x v="1"/>
    </i>
    <i>
      <x v="2"/>
    </i>
    <i>
      <x v="3"/>
    </i>
    <i>
      <x v="4"/>
    </i>
    <i>
      <x v="5"/>
    </i>
    <i>
      <x v="6"/>
    </i>
    <i>
      <x v="7"/>
    </i>
    <i>
      <x v="8"/>
    </i>
    <i>
      <x v="9"/>
    </i>
  </rowItems>
  <colFields count="1">
    <field x="-2"/>
  </colFields>
  <colItems count="4">
    <i>
      <x/>
    </i>
    <i i="1">
      <x v="1"/>
    </i>
    <i i="2">
      <x v="2"/>
    </i>
    <i i="3">
      <x v="3"/>
    </i>
  </colItems>
  <pageFields count="1">
    <pageField fld="1" hier="4" name="[SalesData].[Sales stage].&amp;[Proposal]" cap="Proposal"/>
  </pageFields>
  <dataFields count="4">
    <dataField name="Max of Close Date/Expected Close Date" fld="2" subtotal="max" baseField="0" baseItem="0" numFmtId="14"/>
    <dataField fld="3" subtotal="count" baseField="0" baseItem="0"/>
    <dataField fld="5" subtotal="count" baseField="0" baseItem="0"/>
    <dataField name="Sum of Deal size" fld="4" baseField="0" baseItem="0" numFmtId="2"/>
  </dataFields>
  <formats count="2">
    <format dxfId="1">
      <pivotArea outline="0" collapsedLevelsAreSubtotals="1" fieldPosition="0"/>
    </format>
    <format dxfId="0">
      <pivotArea outline="0" collapsedLevelsAreSubtotals="1" fieldPosition="0">
        <references count="1">
          <reference field="4294967294" count="1" selected="0">
            <x v="3"/>
          </reference>
        </references>
      </pivotArea>
    </format>
  </formats>
  <pivotHierarchies count="19">
    <pivotHierarchy dragToData="1"/>
    <pivotHierarchy dragToData="1"/>
    <pivotHierarchy dragToData="1"/>
    <pivotHierarchy multipleItemSelectionAllowed="1" dragToData="1">
      <members count="1" level="1">
        <member name="[SalesData].[Country].&amp;[France]"/>
      </members>
    </pivotHierarchy>
    <pivotHierarchy multipleItemSelectionAllowed="1" dragToData="1">
      <members count="4" level="1">
        <member name="[SalesData].[Sales stage].&amp;[Proposal]"/>
        <member name="[SalesData].[Sales stage].&amp;[Qualified]"/>
        <member name="[SalesData].[Sales stage].&amp;[Validated]"/>
        <member name="[SalesData].[Sales stage].&amp;[Identified]"/>
      </members>
    </pivotHierarchy>
    <pivotHierarchy dragToData="1"/>
    <pivotHierarchy dragToData="1"/>
    <pivotHierarchy dragToData="1"/>
    <pivotHierarchy dragToData="1"/>
    <pivotHierarchy dragToData="1"/>
    <pivotHierarchy dragToData="1"/>
    <pivotHierarchy dragToData="1"/>
    <pivotHierarchy dragToData="1"/>
    <pivotHierarchy dragToData="1" caption="Max of Close Date/Expected Close Date"/>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filters count="1">
    <filter fld="0" type="count" id="1" iMeasureHier="13">
      <autoFilter ref="A1">
        <filterColumn colId="0">
          <top10 top="0" val="10" filterVal="10"/>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_10__Md Haroon.xlsx!SalesData">
        <x15:activeTabTopLevelEntity name="[Sales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4E2324-FA4A-469D-B857-03A46DFC26A2}" name="PivotTable9"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L3:N13" firstHeaderRow="0" firstDataRow="1" firstDataCol="1" rowPageCount="1" colPageCount="1"/>
  <pivotFields count="13">
    <pivotField numFmtId="165" showAll="0"/>
    <pivotField showAll="0"/>
    <pivotField showAll="0"/>
    <pivotField axis="axisRow" showAll="0">
      <items count="11">
        <item x="1"/>
        <item x="6"/>
        <item x="0"/>
        <item x="2"/>
        <item x="8"/>
        <item x="4"/>
        <item x="9"/>
        <item x="5"/>
        <item x="7"/>
        <item x="3"/>
        <item t="default"/>
      </items>
    </pivotField>
    <pivotField axis="axisPage" showAll="0">
      <items count="7">
        <item x="0"/>
        <item x="5"/>
        <item x="2"/>
        <item x="3"/>
        <item x="1"/>
        <item x="4"/>
        <item t="default"/>
      </items>
    </pivotField>
    <pivotField dataField="1" showAll="0"/>
    <pivotField numFmtId="164" showAll="0"/>
    <pivotField showAll="0"/>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10">
    <i>
      <x/>
    </i>
    <i>
      <x v="1"/>
    </i>
    <i>
      <x v="2"/>
    </i>
    <i>
      <x v="3"/>
    </i>
    <i>
      <x v="4"/>
    </i>
    <i>
      <x v="5"/>
    </i>
    <i>
      <x v="6"/>
    </i>
    <i>
      <x v="7"/>
    </i>
    <i>
      <x v="8"/>
    </i>
    <i>
      <x v="9"/>
    </i>
  </rowItems>
  <colFields count="1">
    <field x="-2"/>
  </colFields>
  <colItems count="2">
    <i>
      <x/>
    </i>
    <i i="1">
      <x v="1"/>
    </i>
  </colItems>
  <pageFields count="1">
    <pageField fld="4" item="5" hier="-1"/>
  </pageFields>
  <dataFields count="2">
    <dataField name="Sum of Deal size" fld="5" baseField="0" baseItem="0"/>
    <dataField name="Count of Deal size2" fld="5" subtotal="count" baseField="3" baseItem="2"/>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50BDF8-A112-4BE4-B47F-B7E0CAD68D8D}"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D3:AE56" firstHeaderRow="1" firstDataRow="1" firstDataCol="1" rowPageCount="1" colPageCount="1"/>
  <pivotFields count="13">
    <pivotField numFmtId="165" showAll="0"/>
    <pivotField showAll="0"/>
    <pivotField axis="axisRow"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11">
        <item x="1"/>
        <item x="6"/>
        <item x="0"/>
        <item x="2"/>
        <item x="8"/>
        <item x="4"/>
        <item x="9"/>
        <item x="5"/>
        <item x="7"/>
        <item x="3"/>
        <item t="default"/>
      </items>
    </pivotField>
    <pivotField axis="axisPage" multipleItemSelectionAllowed="1" showAll="0">
      <items count="7">
        <item h="1" x="0"/>
        <item h="1" x="5"/>
        <item h="1" x="2"/>
        <item h="1" x="3"/>
        <item h="1" x="1"/>
        <item x="4"/>
        <item t="default"/>
      </items>
    </pivotField>
    <pivotField dataField="1" showAll="0"/>
    <pivotField numFmtId="164" showAll="0"/>
    <pivotField showAll="0"/>
    <pivotField showAll="0">
      <items count="5">
        <item x="2"/>
        <item x="1"/>
        <item x="0"/>
        <item x="3"/>
        <item t="default"/>
      </items>
    </pivotField>
    <pivotField numFmtId="165" showAll="0"/>
    <pivotField showAll="0"/>
    <pivotField showAll="0"/>
    <pivotField showAll="0" defaultSubtotal="0"/>
  </pivotFields>
  <rowFields count="1">
    <field x="2"/>
  </rowFields>
  <rowItems count="53">
    <i>
      <x v="1"/>
    </i>
    <i>
      <x v="41"/>
    </i>
    <i>
      <x v="45"/>
    </i>
    <i>
      <x v="58"/>
    </i>
    <i>
      <x v="66"/>
    </i>
    <i>
      <x v="80"/>
    </i>
    <i>
      <x v="96"/>
    </i>
    <i>
      <x v="102"/>
    </i>
    <i>
      <x v="117"/>
    </i>
    <i>
      <x v="129"/>
    </i>
    <i>
      <x v="132"/>
    </i>
    <i>
      <x v="138"/>
    </i>
    <i>
      <x v="154"/>
    </i>
    <i>
      <x v="164"/>
    </i>
    <i>
      <x v="168"/>
    </i>
    <i>
      <x v="169"/>
    </i>
    <i>
      <x v="190"/>
    </i>
    <i>
      <x v="197"/>
    </i>
    <i>
      <x v="225"/>
    </i>
    <i>
      <x v="228"/>
    </i>
    <i>
      <x v="278"/>
    </i>
    <i>
      <x v="287"/>
    </i>
    <i>
      <x v="291"/>
    </i>
    <i>
      <x v="317"/>
    </i>
    <i>
      <x v="318"/>
    </i>
    <i>
      <x v="320"/>
    </i>
    <i>
      <x v="330"/>
    </i>
    <i>
      <x v="356"/>
    </i>
    <i>
      <x v="376"/>
    </i>
    <i>
      <x v="398"/>
    </i>
    <i>
      <x v="409"/>
    </i>
    <i>
      <x v="427"/>
    </i>
    <i>
      <x v="432"/>
    </i>
    <i>
      <x v="441"/>
    </i>
    <i>
      <x v="443"/>
    </i>
    <i>
      <x v="486"/>
    </i>
    <i>
      <x v="491"/>
    </i>
    <i>
      <x v="494"/>
    </i>
    <i>
      <x v="524"/>
    </i>
    <i>
      <x v="526"/>
    </i>
    <i>
      <x v="527"/>
    </i>
    <i>
      <x v="531"/>
    </i>
    <i>
      <x v="571"/>
    </i>
    <i>
      <x v="601"/>
    </i>
    <i>
      <x v="605"/>
    </i>
    <i>
      <x v="611"/>
    </i>
    <i>
      <x v="689"/>
    </i>
    <i>
      <x v="700"/>
    </i>
    <i>
      <x v="712"/>
    </i>
    <i>
      <x v="765"/>
    </i>
    <i>
      <x v="788"/>
    </i>
    <i>
      <x v="934"/>
    </i>
    <i>
      <x v="967"/>
    </i>
  </rowItems>
  <colItems count="1">
    <i/>
  </colItems>
  <pageFields count="1">
    <pageField fld="4" hier="-1"/>
  </pageFields>
  <dataFields count="1">
    <dataField name="Sum of Deal size" fld="5"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E762CE4-9484-4E9A-9303-AC39A88602F4}" name="PivotTable8"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stages">
  <location ref="A3:C9" firstHeaderRow="0" firstDataRow="1" firstDataCol="1"/>
  <pivotFields count="13">
    <pivotField numFmtId="165" showAll="0"/>
    <pivotField showAll="0"/>
    <pivotField showAll="0"/>
    <pivotField showAll="0">
      <items count="11">
        <item x="1"/>
        <item x="6"/>
        <item x="0"/>
        <item x="2"/>
        <item x="8"/>
        <item x="4"/>
        <item x="9"/>
        <item x="5"/>
        <item x="7"/>
        <item x="3"/>
        <item t="default"/>
      </items>
    </pivotField>
    <pivotField axis="axisRow" showAll="0">
      <items count="7">
        <item x="0"/>
        <item x="5"/>
        <item x="2"/>
        <item x="3"/>
        <item x="1"/>
        <item x="4"/>
        <item t="default"/>
      </items>
    </pivotField>
    <pivotField dataField="1" showAll="0"/>
    <pivotField numFmtId="164" showAll="0"/>
    <pivotField showAll="0"/>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4"/>
  </rowFields>
  <rowItems count="6">
    <i>
      <x/>
    </i>
    <i>
      <x v="1"/>
    </i>
    <i>
      <x v="2"/>
    </i>
    <i>
      <x v="3"/>
    </i>
    <i>
      <x v="4"/>
    </i>
    <i>
      <x v="5"/>
    </i>
  </rowItems>
  <colFields count="1">
    <field x="-2"/>
  </colFields>
  <colItems count="2">
    <i>
      <x/>
    </i>
    <i i="1">
      <x v="1"/>
    </i>
  </colItems>
  <dataFields count="2">
    <dataField name="Deal_Size" fld="5" baseField="0" baseItem="0"/>
    <dataField name="Deal_Count" fld="5" subtotal="count" baseField="4"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DF04A8D-8723-4F7F-8E77-AA3DF78FFB34}"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Y3:AA13" firstHeaderRow="0" firstDataRow="1" firstDataCol="1" rowPageCount="1" colPageCount="1"/>
  <pivotFields count="13">
    <pivotField numFmtId="165" showAll="0"/>
    <pivotField axis="axisRow" showAll="0" measureFilter="1" sortType="descending">
      <items count="21">
        <item x="17"/>
        <item x="0"/>
        <item x="13"/>
        <item x="4"/>
        <item x="16"/>
        <item x="19"/>
        <item x="2"/>
        <item x="1"/>
        <item x="6"/>
        <item x="3"/>
        <item x="11"/>
        <item x="12"/>
        <item x="7"/>
        <item x="10"/>
        <item x="15"/>
        <item x="8"/>
        <item x="14"/>
        <item x="9"/>
        <item x="18"/>
        <item x="5"/>
        <item t="default"/>
      </items>
      <autoSortScope>
        <pivotArea dataOnly="0" outline="0" fieldPosition="0">
          <references count="1">
            <reference field="4294967294" count="1" selected="0">
              <x v="1"/>
            </reference>
          </references>
        </pivotArea>
      </autoSortScope>
    </pivotField>
    <pivotField showAll="0"/>
    <pivotField showAll="0">
      <items count="11">
        <item x="1"/>
        <item x="6"/>
        <item x="0"/>
        <item x="2"/>
        <item x="8"/>
        <item x="4"/>
        <item x="9"/>
        <item x="5"/>
        <item x="7"/>
        <item x="3"/>
        <item t="default"/>
      </items>
    </pivotField>
    <pivotField axis="axisPage" multipleItemSelectionAllowed="1" showAll="0">
      <items count="7">
        <item h="1" x="0"/>
        <item h="1" x="5"/>
        <item h="1" x="2"/>
        <item h="1" x="3"/>
        <item h="1" x="1"/>
        <item x="4"/>
        <item t="default"/>
      </items>
    </pivotField>
    <pivotField dataField="1" showAll="0"/>
    <pivotField numFmtId="164" showAll="0"/>
    <pivotField showAll="0"/>
    <pivotField showAll="0"/>
    <pivotField numFmtId="165" showAll="0"/>
    <pivotField showAll="0"/>
    <pivotField showAll="0"/>
    <pivotField showAll="0" defaultSubtotal="0"/>
  </pivotFields>
  <rowFields count="1">
    <field x="1"/>
  </rowFields>
  <rowItems count="10">
    <i>
      <x v="1"/>
    </i>
    <i>
      <x v="6"/>
    </i>
    <i>
      <x v="4"/>
    </i>
    <i>
      <x v="12"/>
    </i>
    <i>
      <x v="19"/>
    </i>
    <i>
      <x v="13"/>
    </i>
    <i>
      <x v="15"/>
    </i>
    <i>
      <x/>
    </i>
    <i>
      <x v="8"/>
    </i>
    <i>
      <x v="11"/>
    </i>
  </rowItems>
  <colFields count="1">
    <field x="-2"/>
  </colFields>
  <colItems count="2">
    <i>
      <x/>
    </i>
    <i i="1">
      <x v="1"/>
    </i>
  </colItems>
  <pageFields count="1">
    <pageField fld="4" hier="-1"/>
  </pageFields>
  <dataFields count="2">
    <dataField name="Sum of Deal size" fld="5" baseField="0" baseItem="0"/>
    <dataField name="Count of Deal size2" fld="5" subtotal="count" baseField="1" baseItem="0"/>
  </dataFields>
  <pivotTableStyleInfo name="PivotStyleMedium9"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DCC5062-D417-45E8-AD77-9C34F4B5E199}" name="PivotTable10"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W4:AX8" firstHeaderRow="1" firstDataRow="1" firstDataCol="1" rowPageCount="2" colPageCount="1"/>
  <pivotFields count="13">
    <pivotField numFmtId="165" showAll="0"/>
    <pivotField showAll="0"/>
    <pivotField axis="axisRow"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11">
        <item x="1"/>
        <item x="6"/>
        <item x="0"/>
        <item x="2"/>
        <item x="8"/>
        <item x="4"/>
        <item x="9"/>
        <item x="5"/>
        <item x="7"/>
        <item x="3"/>
        <item t="default"/>
      </items>
    </pivotField>
    <pivotField axis="axisPage" showAll="0">
      <items count="7">
        <item x="0"/>
        <item x="5"/>
        <item x="2"/>
        <item x="3"/>
        <item x="1"/>
        <item x="4"/>
        <item t="default"/>
      </items>
    </pivotField>
    <pivotField dataField="1" showAll="0"/>
    <pivotField numFmtId="164" showAll="0"/>
    <pivotField showAll="0"/>
    <pivotField axis="axisPage" showAll="0">
      <items count="5">
        <item x="2"/>
        <item x="1"/>
        <item x="0"/>
        <item x="3"/>
        <item t="default"/>
      </items>
    </pivotField>
    <pivotField numFmtId="165" showAll="0"/>
    <pivotField showAll="0"/>
    <pivotField showAll="0"/>
    <pivotField showAll="0" defaultSubtotal="0"/>
  </pivotFields>
  <rowFields count="1">
    <field x="2"/>
  </rowFields>
  <rowItems count="4">
    <i>
      <x v="318"/>
    </i>
    <i>
      <x v="432"/>
    </i>
    <i>
      <x v="441"/>
    </i>
    <i>
      <x v="571"/>
    </i>
  </rowItems>
  <colItems count="1">
    <i/>
  </colItems>
  <pageFields count="2">
    <pageField fld="8" item="3" hier="-1"/>
    <pageField fld="4" item="5" hier="-1"/>
  </pageFields>
  <dataFields count="1">
    <dataField name="Sum of Deal size" fld="5"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D43D8ED-1126-492A-AF14-BEE375D4BBCB}" sourceName="Country">
  <pivotTables>
    <pivotTable tabId="13" name="PivotTable8"/>
    <pivotTable tabId="13" name="PivotTable9"/>
    <pivotTable tabId="13" name="PivotTable2"/>
    <pivotTable tabId="13" name="PivotTable3"/>
    <pivotTable tabId="13" name="PivotTable10"/>
    <pivotTable tabId="13" name="PivotTable5"/>
    <pivotTable tabId="13" name="PivotTable7"/>
    <pivotTable tabId="13" name="PivotTable6"/>
  </pivotTables>
  <data>
    <tabular pivotCacheId="1656392564">
      <items count="10">
        <i x="1" s="1"/>
        <i x="6" s="1"/>
        <i x="0" s="1"/>
        <i x="2" s="1"/>
        <i x="8" s="1"/>
        <i x="4" s="1"/>
        <i x="9" s="1"/>
        <i x="5" s="1"/>
        <i x="7"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801F9F5F-771C-47BC-9372-3A189E0539AD}" cache="Slicer_Country" caption="Count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49BA5E1-B97D-4A70-ADA9-21A208CCB518}" cache="Slicer_Country" caption="Count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Data" displayName="SalesData" ref="A1:L1001" totalsRowShown="0" headerRowDxfId="17" headerRowBorderDxfId="16" tableBorderDxfId="15" totalsRowBorderDxfId="14">
  <tableColumns count="12">
    <tableColumn id="1" xr3:uid="{00000000-0010-0000-0000-000001000000}" name="Reporting Date" dataDxfId="13"/>
    <tableColumn id="3" xr3:uid="{00000000-0010-0000-0000-000003000000}" name="Deal Owner" dataDxfId="12"/>
    <tableColumn id="4" xr3:uid="{00000000-0010-0000-0000-000004000000}" name="Customer" dataDxfId="11"/>
    <tableColumn id="5" xr3:uid="{00000000-0010-0000-0000-000005000000}" name="Country" dataDxfId="10"/>
    <tableColumn id="6" xr3:uid="{00000000-0010-0000-0000-000006000000}" name="Sales stage" dataDxfId="9"/>
    <tableColumn id="7" xr3:uid="{00000000-0010-0000-0000-000007000000}" name="Deal size" dataDxfId="8"/>
    <tableColumn id="8" xr3:uid="{00000000-0010-0000-0000-000008000000}" name="Probability" dataDxfId="7"/>
    <tableColumn id="9" xr3:uid="{00000000-0010-0000-0000-000009000000}" name="Weighted Forecast" dataDxfId="6">
      <calculatedColumnFormula>F2*G2</calculatedColumnFormula>
    </tableColumn>
    <tableColumn id="12" xr3:uid="{00000000-0010-0000-0000-00000C000000}" name="Sales Channel" dataDxfId="5"/>
    <tableColumn id="10" xr3:uid="{00000000-0010-0000-0000-00000A000000}" name="Close Date/Expected Close Date" dataDxfId="4"/>
    <tableColumn id="11" xr3:uid="{00000000-0010-0000-0000-00000B000000}" name="Next Steps" dataDxfId="3"/>
    <tableColumn id="2" xr3:uid="{00000000-0010-0000-0000-000002000000}" name="Column1"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microsoft.com/office/2007/relationships/slicer" Target="../slicers/slicer1.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4.xml"/><Relationship Id="rId5" Type="http://schemas.openxmlformats.org/officeDocument/2006/relationships/pivotTable" Target="../pivotTables/pivotTable5.xml"/><Relationship Id="rId10" Type="http://schemas.openxmlformats.org/officeDocument/2006/relationships/printerSettings" Target="../printerSettings/printerSettings3.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E4E03-798D-4A3F-8488-14BEE755AB96}">
  <dimension ref="A1:K27"/>
  <sheetViews>
    <sheetView showGridLines="0" tabSelected="1" zoomScaleNormal="100" workbookViewId="0">
      <selection activeCell="R16" sqref="R16"/>
    </sheetView>
  </sheetViews>
  <sheetFormatPr defaultRowHeight="14.4"/>
  <cols>
    <col min="1" max="1" width="15.44140625" customWidth="1"/>
    <col min="2" max="2" width="19.44140625" bestFit="1" customWidth="1"/>
    <col min="3" max="3" width="10.5546875" customWidth="1"/>
    <col min="5" max="5" width="13.44140625" bestFit="1" customWidth="1"/>
  </cols>
  <sheetData>
    <row r="1" spans="1:8" ht="30" customHeight="1">
      <c r="A1" s="34"/>
      <c r="B1" s="34"/>
      <c r="C1" s="34"/>
      <c r="D1" s="34"/>
      <c r="E1" s="34"/>
      <c r="F1" s="34"/>
    </row>
    <row r="16" spans="1:8">
      <c r="A16" s="35" t="s">
        <v>1070</v>
      </c>
      <c r="B16" s="35"/>
      <c r="C16" s="35"/>
      <c r="D16" s="35"/>
      <c r="E16" s="35"/>
      <c r="G16" s="35" t="s">
        <v>1063</v>
      </c>
      <c r="H16" s="35"/>
    </row>
    <row r="17" spans="1:11">
      <c r="A17" s="27" t="str">
        <f>'Support Sheet'!CC4</f>
        <v>Customer 111</v>
      </c>
      <c r="B17" s="27">
        <f>'Support Sheet'!CD4</f>
        <v>42096</v>
      </c>
      <c r="C17" s="27" t="str">
        <f>'Support Sheet'!CE4</f>
        <v>Canada</v>
      </c>
      <c r="D17" s="27" t="str">
        <f>'Support Sheet'!CF4</f>
        <v>Identified</v>
      </c>
      <c r="E17" s="28">
        <f>'Support Sheet'!CG4</f>
        <v>4480</v>
      </c>
      <c r="F17" s="22"/>
      <c r="G17" s="4" t="str">
        <f>'Support Sheet'!Y18</f>
        <v>Angela</v>
      </c>
      <c r="H17" s="4">
        <f>'Support Sheet'!Z18</f>
        <v>6</v>
      </c>
    </row>
    <row r="18" spans="1:11">
      <c r="A18" s="27" t="str">
        <f>'Support Sheet'!CC5</f>
        <v>Customer 2</v>
      </c>
      <c r="B18" s="27">
        <f>'Support Sheet'!CD5</f>
        <v>42096</v>
      </c>
      <c r="C18" s="27" t="str">
        <f>'Support Sheet'!CE5</f>
        <v>Australia</v>
      </c>
      <c r="D18" s="27" t="str">
        <f>'Support Sheet'!CF5</f>
        <v>Validated</v>
      </c>
      <c r="E18" s="28">
        <f>'Support Sheet'!CG5</f>
        <v>1680</v>
      </c>
      <c r="G18" s="4" t="str">
        <f>'Support Sheet'!Y19</f>
        <v>Charlie</v>
      </c>
      <c r="H18" s="4">
        <f>'Support Sheet'!Z19</f>
        <v>6</v>
      </c>
    </row>
    <row r="19" spans="1:11">
      <c r="A19" s="27" t="str">
        <f>'Support Sheet'!CC6</f>
        <v>Customer 24</v>
      </c>
      <c r="B19" s="27">
        <f>'Support Sheet'!CD6</f>
        <v>42096</v>
      </c>
      <c r="C19" s="27" t="str">
        <f>'Support Sheet'!CE6</f>
        <v>Malaysia</v>
      </c>
      <c r="D19" s="27" t="str">
        <f>'Support Sheet'!CF6</f>
        <v>Validated</v>
      </c>
      <c r="E19" s="28">
        <f>'Support Sheet'!CG6</f>
        <v>1390</v>
      </c>
      <c r="G19" s="4" t="str">
        <f>'Support Sheet'!Y20</f>
        <v>Cameron</v>
      </c>
      <c r="H19" s="4">
        <f>'Support Sheet'!Z20</f>
        <v>5</v>
      </c>
    </row>
    <row r="20" spans="1:11">
      <c r="A20" s="27" t="str">
        <f>'Support Sheet'!CC7</f>
        <v>Customer 30</v>
      </c>
      <c r="B20" s="27">
        <f>'Support Sheet'!CD7</f>
        <v>42096</v>
      </c>
      <c r="C20" s="27" t="str">
        <f>'Support Sheet'!CE7</f>
        <v>Indonesia</v>
      </c>
      <c r="D20" s="27" t="str">
        <f>'Support Sheet'!CF7</f>
        <v>Proposal</v>
      </c>
      <c r="E20" s="28">
        <f>'Support Sheet'!CG7</f>
        <v>2760</v>
      </c>
      <c r="G20" s="4" t="str">
        <f>'Support Sheet'!Y21</f>
        <v>Lynda</v>
      </c>
      <c r="H20" s="4">
        <f>'Support Sheet'!Z21</f>
        <v>4</v>
      </c>
    </row>
    <row r="21" spans="1:11">
      <c r="A21" s="27" t="str">
        <f>'Support Sheet'!CC8</f>
        <v>Customer 319</v>
      </c>
      <c r="B21" s="27">
        <f>'Support Sheet'!CD8</f>
        <v>42096</v>
      </c>
      <c r="C21" s="27" t="str">
        <f>'Support Sheet'!CE8</f>
        <v>Malaysia</v>
      </c>
      <c r="D21" s="27" t="str">
        <f>'Support Sheet'!CF8</f>
        <v>Identified</v>
      </c>
      <c r="E21" s="28">
        <f>'Support Sheet'!CG8</f>
        <v>1860</v>
      </c>
      <c r="G21" s="4" t="str">
        <f>'Support Sheet'!Y22</f>
        <v>Tim</v>
      </c>
      <c r="H21" s="4">
        <f>'Support Sheet'!Z22</f>
        <v>4</v>
      </c>
    </row>
    <row r="22" spans="1:11">
      <c r="A22" s="27" t="str">
        <f>'Support Sheet'!CC9</f>
        <v>Customer 711</v>
      </c>
      <c r="B22" s="27">
        <f>'Support Sheet'!CD9</f>
        <v>42096</v>
      </c>
      <c r="C22" s="27" t="str">
        <f>'Support Sheet'!CE9</f>
        <v>Indonesia</v>
      </c>
      <c r="D22" s="27" t="str">
        <f>'Support Sheet'!CF9</f>
        <v>Identified</v>
      </c>
      <c r="E22" s="28">
        <f>'Support Sheet'!CG9</f>
        <v>3600</v>
      </c>
      <c r="G22" s="4" t="str">
        <f>'Support Sheet'!Y23</f>
        <v>Martha</v>
      </c>
      <c r="H22" s="4">
        <f>'Support Sheet'!Z23</f>
        <v>3</v>
      </c>
    </row>
    <row r="23" spans="1:11">
      <c r="A23" s="27" t="str">
        <f>'Support Sheet'!CC10</f>
        <v>Customer 727</v>
      </c>
      <c r="B23" s="27">
        <f>'Support Sheet'!CD10</f>
        <v>42096</v>
      </c>
      <c r="C23" s="27" t="str">
        <f>'Support Sheet'!CE10</f>
        <v>Indonesia</v>
      </c>
      <c r="D23" s="27" t="str">
        <f>'Support Sheet'!CF10</f>
        <v>Validated</v>
      </c>
      <c r="E23" s="28">
        <f>'Support Sheet'!CG10</f>
        <v>3360</v>
      </c>
      <c r="G23" s="4" t="str">
        <f>'Support Sheet'!Y24</f>
        <v>Paul</v>
      </c>
      <c r="H23" s="4">
        <f>'Support Sheet'!Z24</f>
        <v>3</v>
      </c>
    </row>
    <row r="24" spans="1:11">
      <c r="A24" s="27" t="str">
        <f>'Support Sheet'!CC11</f>
        <v>Customer 785</v>
      </c>
      <c r="B24" s="27">
        <f>'Support Sheet'!CD11</f>
        <v>42096</v>
      </c>
      <c r="C24" s="27" t="str">
        <f>'Support Sheet'!CE11</f>
        <v>US</v>
      </c>
      <c r="D24" s="27" t="str">
        <f>'Support Sheet'!CF11</f>
        <v>Validated</v>
      </c>
      <c r="E24" s="28">
        <f>'Support Sheet'!CG11</f>
        <v>2380</v>
      </c>
      <c r="G24" s="4" t="str">
        <f>'Support Sheet'!Y25</f>
        <v>Adrian</v>
      </c>
      <c r="H24" s="4">
        <f>'Support Sheet'!Z25</f>
        <v>3</v>
      </c>
    </row>
    <row r="25" spans="1:11">
      <c r="A25" s="27" t="str">
        <f>'Support Sheet'!CC12</f>
        <v>Customer 895</v>
      </c>
      <c r="B25" s="27">
        <f>'Support Sheet'!CD12</f>
        <v>42096</v>
      </c>
      <c r="C25" s="27" t="str">
        <f>'Support Sheet'!CE12</f>
        <v>Indonesia</v>
      </c>
      <c r="D25" s="27" t="str">
        <f>'Support Sheet'!CF12</f>
        <v>Validated</v>
      </c>
      <c r="E25" s="28">
        <f>'Support Sheet'!CG12</f>
        <v>4990</v>
      </c>
      <c r="G25" s="4" t="str">
        <f>'Support Sheet'!Y26</f>
        <v>Edwin</v>
      </c>
      <c r="H25" s="4">
        <f>'Support Sheet'!Z26</f>
        <v>3</v>
      </c>
    </row>
    <row r="26" spans="1:11">
      <c r="A26" s="27" t="str">
        <f>'Support Sheet'!CC13</f>
        <v>Customer 96</v>
      </c>
      <c r="B26" s="27">
        <f>'Support Sheet'!CD13</f>
        <v>42096</v>
      </c>
      <c r="C26" s="27" t="str">
        <f>'Support Sheet'!CE13</f>
        <v>Germany</v>
      </c>
      <c r="D26" s="27" t="str">
        <f>'Support Sheet'!CF13</f>
        <v>Qualified</v>
      </c>
      <c r="E26" s="28">
        <f>'Support Sheet'!CG13</f>
        <v>470</v>
      </c>
      <c r="G26" s="4" t="str">
        <f>'Support Sheet'!Y27</f>
        <v>John</v>
      </c>
      <c r="H26" s="4">
        <f>'Support Sheet'!Z27</f>
        <v>2</v>
      </c>
      <c r="K26" s="2"/>
    </row>
    <row r="27" spans="1:11">
      <c r="A27" s="22"/>
    </row>
  </sheetData>
  <mergeCells count="3">
    <mergeCell ref="A1:F1"/>
    <mergeCell ref="G16:H16"/>
    <mergeCell ref="A16:E16"/>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2289" r:id="rId4" name="Option Button 1">
              <controlPr defaultSize="0" autoFill="0" autoLine="0" autoPict="0">
                <anchor moveWithCells="1">
                  <from>
                    <xdr:col>0</xdr:col>
                    <xdr:colOff>342900</xdr:colOff>
                    <xdr:row>0</xdr:row>
                    <xdr:rowOff>83820</xdr:rowOff>
                  </from>
                  <to>
                    <xdr:col>1</xdr:col>
                    <xdr:colOff>320040</xdr:colOff>
                    <xdr:row>0</xdr:row>
                    <xdr:rowOff>304800</xdr:rowOff>
                  </to>
                </anchor>
              </controlPr>
            </control>
          </mc:Choice>
        </mc:AlternateContent>
        <mc:AlternateContent xmlns:mc="http://schemas.openxmlformats.org/markup-compatibility/2006">
          <mc:Choice Requires="x14">
            <control shapeId="12290" r:id="rId5" name="Option Button 2">
              <controlPr defaultSize="0" autoFill="0" autoLine="0" autoPict="0">
                <anchor moveWithCells="1">
                  <from>
                    <xdr:col>2</xdr:col>
                    <xdr:colOff>320040</xdr:colOff>
                    <xdr:row>0</xdr:row>
                    <xdr:rowOff>76200</xdr:rowOff>
                  </from>
                  <to>
                    <xdr:col>4</xdr:col>
                    <xdr:colOff>22860</xdr:colOff>
                    <xdr:row>0</xdr:row>
                    <xdr:rowOff>297180</xdr:rowOff>
                  </to>
                </anchor>
              </controlPr>
            </control>
          </mc:Choice>
        </mc:AlternateContent>
        <mc:AlternateContent xmlns:mc="http://schemas.openxmlformats.org/markup-compatibility/2006">
          <mc:Choice Requires="x14">
            <control shapeId="12291" r:id="rId6" name="Check Box 3">
              <controlPr defaultSize="0" autoFill="0" autoLine="0" autoPict="0">
                <anchor moveWithCells="1">
                  <from>
                    <xdr:col>11</xdr:col>
                    <xdr:colOff>266700</xdr:colOff>
                    <xdr:row>20</xdr:row>
                    <xdr:rowOff>53340</xdr:rowOff>
                  </from>
                  <to>
                    <xdr:col>11</xdr:col>
                    <xdr:colOff>510540</xdr:colOff>
                    <xdr:row>21</xdr:row>
                    <xdr:rowOff>106680</xdr:rowOff>
                  </to>
                </anchor>
              </controlPr>
            </control>
          </mc:Choice>
        </mc:AlternateContent>
        <mc:AlternateContent xmlns:mc="http://schemas.openxmlformats.org/markup-compatibility/2006">
          <mc:Choice Requires="x14">
            <control shapeId="12292" r:id="rId7" name="Check Box 4">
              <controlPr defaultSize="0" autoFill="0" autoLine="0" autoPict="0">
                <anchor moveWithCells="1">
                  <from>
                    <xdr:col>10</xdr:col>
                    <xdr:colOff>167640</xdr:colOff>
                    <xdr:row>20</xdr:row>
                    <xdr:rowOff>76200</xdr:rowOff>
                  </from>
                  <to>
                    <xdr:col>10</xdr:col>
                    <xdr:colOff>373380</xdr:colOff>
                    <xdr:row>21</xdr:row>
                    <xdr:rowOff>114300</xdr:rowOff>
                  </to>
                </anchor>
              </controlPr>
            </control>
          </mc:Choice>
        </mc:AlternateContent>
        <mc:AlternateContent xmlns:mc="http://schemas.openxmlformats.org/markup-compatibility/2006">
          <mc:Choice Requires="x14">
            <control shapeId="12293" r:id="rId8" name="Check Box 5">
              <controlPr defaultSize="0" autoFill="0" autoLine="0" autoPict="0">
                <anchor moveWithCells="1">
                  <from>
                    <xdr:col>13</xdr:col>
                    <xdr:colOff>426720</xdr:colOff>
                    <xdr:row>20</xdr:row>
                    <xdr:rowOff>45720</xdr:rowOff>
                  </from>
                  <to>
                    <xdr:col>14</xdr:col>
                    <xdr:colOff>76200</xdr:colOff>
                    <xdr:row>21</xdr:row>
                    <xdr:rowOff>53340</xdr:rowOff>
                  </to>
                </anchor>
              </controlPr>
            </control>
          </mc:Choice>
        </mc:AlternateContent>
        <mc:AlternateContent xmlns:mc="http://schemas.openxmlformats.org/markup-compatibility/2006">
          <mc:Choice Requires="x14">
            <control shapeId="12294" r:id="rId9" name="Check Box 6">
              <controlPr defaultSize="0" autoFill="0" autoLine="0" autoPict="0">
                <anchor moveWithCells="1">
                  <from>
                    <xdr:col>12</xdr:col>
                    <xdr:colOff>350520</xdr:colOff>
                    <xdr:row>20</xdr:row>
                    <xdr:rowOff>22860</xdr:rowOff>
                  </from>
                  <to>
                    <xdr:col>12</xdr:col>
                    <xdr:colOff>556260</xdr:colOff>
                    <xdr:row>21</xdr:row>
                    <xdr:rowOff>68580</xdr:rowOff>
                  </to>
                </anchor>
              </controlPr>
            </control>
          </mc:Choice>
        </mc:AlternateContent>
        <mc:AlternateContent xmlns:mc="http://schemas.openxmlformats.org/markup-compatibility/2006">
          <mc:Choice Requires="x14">
            <control shapeId="12295" r:id="rId10" name="Check Box 7">
              <controlPr defaultSize="0" autoFill="0" autoLine="0" autoPict="0">
                <anchor moveWithCells="1">
                  <from>
                    <xdr:col>14</xdr:col>
                    <xdr:colOff>525780</xdr:colOff>
                    <xdr:row>19</xdr:row>
                    <xdr:rowOff>167640</xdr:rowOff>
                  </from>
                  <to>
                    <xdr:col>15</xdr:col>
                    <xdr:colOff>274320</xdr:colOff>
                    <xdr:row>21</xdr:row>
                    <xdr:rowOff>76200</xdr:rowOff>
                  </to>
                </anchor>
              </controlPr>
            </control>
          </mc:Choice>
        </mc:AlternateContent>
      </controls>
    </mc:Choice>
  </mc:AlternateContent>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842"/>
  <sheetViews>
    <sheetView topLeftCell="A2" workbookViewId="0">
      <selection activeCell="C18" sqref="C18"/>
    </sheetView>
  </sheetViews>
  <sheetFormatPr defaultRowHeight="14.4"/>
  <cols>
    <col min="1" max="1" width="16.77734375" customWidth="1"/>
    <col min="2" max="2" width="15.77734375" bestFit="1" customWidth="1"/>
    <col min="3" max="7" width="15" customWidth="1"/>
    <col min="8" max="8" width="20" customWidth="1"/>
    <col min="9" max="9" width="20" style="2" customWidth="1"/>
    <col min="10" max="10" width="21" customWidth="1"/>
    <col min="11" max="11" width="17.5546875" customWidth="1"/>
    <col min="12" max="12" width="13.6640625" bestFit="1" customWidth="1"/>
    <col min="17" max="17" width="9.21875" bestFit="1" customWidth="1"/>
  </cols>
  <sheetData>
    <row r="1" spans="1:17">
      <c r="A1" s="10" t="s">
        <v>7</v>
      </c>
      <c r="B1" s="11" t="s">
        <v>6</v>
      </c>
      <c r="C1" s="11" t="s">
        <v>28</v>
      </c>
      <c r="D1" s="11" t="s">
        <v>5</v>
      </c>
      <c r="E1" s="11" t="s">
        <v>0</v>
      </c>
      <c r="F1" s="11" t="s">
        <v>1</v>
      </c>
      <c r="G1" s="11" t="s">
        <v>2</v>
      </c>
      <c r="H1" s="11" t="s">
        <v>3</v>
      </c>
      <c r="I1" s="11" t="s">
        <v>1049</v>
      </c>
      <c r="J1" s="11" t="s">
        <v>1054</v>
      </c>
      <c r="K1" s="12" t="s">
        <v>4</v>
      </c>
      <c r="L1" s="11" t="s">
        <v>1055</v>
      </c>
    </row>
    <row r="2" spans="1:17">
      <c r="A2" s="8">
        <v>42005</v>
      </c>
      <c r="B2" s="6" t="s">
        <v>21</v>
      </c>
      <c r="C2" s="4" t="s">
        <v>29</v>
      </c>
      <c r="D2" s="4" t="s">
        <v>1035</v>
      </c>
      <c r="E2" s="4" t="s">
        <v>1048</v>
      </c>
      <c r="F2" s="4">
        <v>2910</v>
      </c>
      <c r="G2" s="7">
        <v>0.65</v>
      </c>
      <c r="H2" s="4">
        <f>F2*G2</f>
        <v>1891.5</v>
      </c>
      <c r="I2" s="4" t="s">
        <v>1050</v>
      </c>
      <c r="J2" s="23">
        <v>42101</v>
      </c>
      <c r="K2" s="9" t="s">
        <v>1046</v>
      </c>
    </row>
    <row r="3" spans="1:17">
      <c r="A3" s="8">
        <v>42005</v>
      </c>
      <c r="B3" s="6" t="s">
        <v>26</v>
      </c>
      <c r="C3" s="4" t="s">
        <v>31</v>
      </c>
      <c r="D3" s="4" t="s">
        <v>1032</v>
      </c>
      <c r="E3" s="4" t="s">
        <v>1040</v>
      </c>
      <c r="F3" s="4">
        <v>1680</v>
      </c>
      <c r="G3" s="7">
        <v>0.5</v>
      </c>
      <c r="H3" s="4">
        <f t="shared" ref="H3:H66" si="0">F3*G3</f>
        <v>840</v>
      </c>
      <c r="I3" s="4" t="s">
        <v>1050</v>
      </c>
      <c r="J3" s="23">
        <v>42096</v>
      </c>
      <c r="K3" s="9" t="s">
        <v>1043</v>
      </c>
      <c r="L3" s="14"/>
      <c r="P3" s="24"/>
      <c r="Q3" s="26"/>
    </row>
    <row r="4" spans="1:17">
      <c r="A4" s="8">
        <v>42005</v>
      </c>
      <c r="B4" s="6" t="s">
        <v>21</v>
      </c>
      <c r="C4" s="4" t="s">
        <v>30</v>
      </c>
      <c r="D4" s="4" t="s">
        <v>1033</v>
      </c>
      <c r="E4" s="4" t="s">
        <v>1040</v>
      </c>
      <c r="F4" s="4">
        <v>1840</v>
      </c>
      <c r="G4" s="7">
        <v>0.6</v>
      </c>
      <c r="H4" s="4">
        <f t="shared" si="0"/>
        <v>1104</v>
      </c>
      <c r="I4" s="4" t="s">
        <v>1053</v>
      </c>
      <c r="J4" s="23">
        <v>42161</v>
      </c>
      <c r="K4" s="9" t="s">
        <v>1043</v>
      </c>
      <c r="L4" s="13"/>
      <c r="N4" s="17"/>
      <c r="Q4" s="26"/>
    </row>
    <row r="5" spans="1:17">
      <c r="A5" s="8">
        <v>42005</v>
      </c>
      <c r="B5" s="6" t="s">
        <v>25</v>
      </c>
      <c r="C5" s="4" t="s">
        <v>32</v>
      </c>
      <c r="D5" s="4" t="s">
        <v>1030</v>
      </c>
      <c r="E5" s="4" t="s">
        <v>1042</v>
      </c>
      <c r="F5" s="4">
        <v>1380</v>
      </c>
      <c r="G5" s="7">
        <v>0.75</v>
      </c>
      <c r="H5" s="4">
        <f t="shared" si="0"/>
        <v>1035</v>
      </c>
      <c r="I5" s="4" t="s">
        <v>1050</v>
      </c>
      <c r="J5" s="23">
        <v>42128</v>
      </c>
      <c r="K5" s="9" t="s">
        <v>1043</v>
      </c>
      <c r="N5" s="17"/>
      <c r="Q5" s="26"/>
    </row>
    <row r="6" spans="1:17">
      <c r="A6" s="8">
        <v>42005</v>
      </c>
      <c r="B6" s="6" t="s">
        <v>12</v>
      </c>
      <c r="C6" s="4" t="s">
        <v>33</v>
      </c>
      <c r="D6" s="4" t="s">
        <v>1030</v>
      </c>
      <c r="E6" s="4" t="s">
        <v>1042</v>
      </c>
      <c r="F6" s="4">
        <v>4350</v>
      </c>
      <c r="G6" s="7">
        <v>0.6</v>
      </c>
      <c r="H6" s="4">
        <f t="shared" si="0"/>
        <v>2610</v>
      </c>
      <c r="I6" s="4" t="s">
        <v>1050</v>
      </c>
      <c r="J6" s="23">
        <v>42111</v>
      </c>
      <c r="K6" s="9" t="s">
        <v>1045</v>
      </c>
      <c r="N6" s="17"/>
      <c r="Q6" s="26"/>
    </row>
    <row r="7" spans="1:17">
      <c r="A7" s="8">
        <v>42005</v>
      </c>
      <c r="B7" s="6" t="s">
        <v>20</v>
      </c>
      <c r="C7" s="4" t="s">
        <v>34</v>
      </c>
      <c r="D7" s="4" t="s">
        <v>1029</v>
      </c>
      <c r="E7" s="4" t="s">
        <v>1039</v>
      </c>
      <c r="F7" s="4">
        <v>2740</v>
      </c>
      <c r="G7" s="7">
        <v>0.65</v>
      </c>
      <c r="H7" s="4">
        <f t="shared" si="0"/>
        <v>1781</v>
      </c>
      <c r="I7" s="4" t="s">
        <v>1050</v>
      </c>
      <c r="J7" s="23">
        <v>42100</v>
      </c>
      <c r="K7" s="9" t="s">
        <v>1043</v>
      </c>
      <c r="N7" s="17"/>
      <c r="Q7" s="26"/>
    </row>
    <row r="8" spans="1:17">
      <c r="A8" s="8">
        <v>42005</v>
      </c>
      <c r="B8" s="6" t="s">
        <v>21</v>
      </c>
      <c r="C8" s="4" t="s">
        <v>35</v>
      </c>
      <c r="D8" s="4" t="s">
        <v>1030</v>
      </c>
      <c r="E8" s="4" t="s">
        <v>1040</v>
      </c>
      <c r="F8" s="4">
        <v>3040</v>
      </c>
      <c r="G8" s="7">
        <v>0.6</v>
      </c>
      <c r="H8" s="4">
        <f t="shared" si="0"/>
        <v>1824</v>
      </c>
      <c r="I8" s="4" t="s">
        <v>1050</v>
      </c>
      <c r="J8" s="23">
        <v>42172</v>
      </c>
      <c r="K8" s="9" t="s">
        <v>1044</v>
      </c>
      <c r="Q8" s="26"/>
    </row>
    <row r="9" spans="1:17">
      <c r="A9" s="8">
        <v>42005</v>
      </c>
      <c r="B9" s="6" t="s">
        <v>22</v>
      </c>
      <c r="C9" s="4" t="s">
        <v>36</v>
      </c>
      <c r="D9" s="4" t="s">
        <v>1038</v>
      </c>
      <c r="E9" s="4" t="s">
        <v>1048</v>
      </c>
      <c r="F9" s="4">
        <v>1510</v>
      </c>
      <c r="G9" s="7">
        <v>0.7</v>
      </c>
      <c r="H9" s="4">
        <f t="shared" si="0"/>
        <v>1057</v>
      </c>
      <c r="I9" s="4" t="s">
        <v>1050</v>
      </c>
      <c r="J9" s="23">
        <v>42181</v>
      </c>
      <c r="K9" s="9" t="s">
        <v>1044</v>
      </c>
      <c r="Q9" s="26"/>
    </row>
    <row r="10" spans="1:17">
      <c r="A10" s="8">
        <v>42005</v>
      </c>
      <c r="B10" s="6" t="s">
        <v>27</v>
      </c>
      <c r="C10" s="4" t="s">
        <v>37</v>
      </c>
      <c r="D10" s="4" t="s">
        <v>1031</v>
      </c>
      <c r="E10" s="4" t="s">
        <v>1048</v>
      </c>
      <c r="F10" s="4">
        <v>1960</v>
      </c>
      <c r="G10" s="7">
        <v>0.6</v>
      </c>
      <c r="H10" s="4">
        <f t="shared" si="0"/>
        <v>1176</v>
      </c>
      <c r="I10" s="4" t="s">
        <v>1053</v>
      </c>
      <c r="J10" s="23">
        <v>42115</v>
      </c>
      <c r="K10" s="9" t="s">
        <v>1043</v>
      </c>
      <c r="Q10" s="26"/>
    </row>
    <row r="11" spans="1:17">
      <c r="A11" s="8">
        <v>42005</v>
      </c>
      <c r="B11" s="6" t="s">
        <v>16</v>
      </c>
      <c r="C11" s="4" t="s">
        <v>38</v>
      </c>
      <c r="D11" s="4" t="s">
        <v>1033</v>
      </c>
      <c r="E11" s="4" t="s">
        <v>1047</v>
      </c>
      <c r="F11" s="4">
        <v>3990</v>
      </c>
      <c r="G11" s="7">
        <v>0.75</v>
      </c>
      <c r="H11" s="4">
        <f t="shared" si="0"/>
        <v>2992.5</v>
      </c>
      <c r="I11" s="4" t="s">
        <v>1051</v>
      </c>
      <c r="J11" s="23">
        <v>42090</v>
      </c>
      <c r="K11" s="9"/>
      <c r="Q11" s="26"/>
    </row>
    <row r="12" spans="1:17">
      <c r="A12" s="8">
        <v>42005</v>
      </c>
      <c r="B12" s="6" t="s">
        <v>17</v>
      </c>
      <c r="C12" s="4" t="s">
        <v>39</v>
      </c>
      <c r="D12" s="4" t="s">
        <v>1033</v>
      </c>
      <c r="E12" s="4" t="s">
        <v>1048</v>
      </c>
      <c r="F12" s="4">
        <v>300</v>
      </c>
      <c r="G12" s="7">
        <v>0.7</v>
      </c>
      <c r="H12" s="4">
        <f t="shared" si="0"/>
        <v>210</v>
      </c>
      <c r="I12" s="4" t="s">
        <v>1053</v>
      </c>
      <c r="J12" s="23">
        <v>42176</v>
      </c>
      <c r="K12" s="9" t="s">
        <v>1043</v>
      </c>
      <c r="M12" s="2"/>
      <c r="Q12" s="26"/>
    </row>
    <row r="13" spans="1:17">
      <c r="A13" s="8">
        <v>42006</v>
      </c>
      <c r="B13" s="6" t="s">
        <v>21</v>
      </c>
      <c r="C13" s="4" t="s">
        <v>40</v>
      </c>
      <c r="D13" s="4" t="s">
        <v>1038</v>
      </c>
      <c r="E13" s="4" t="s">
        <v>1042</v>
      </c>
      <c r="F13" s="4">
        <v>3030</v>
      </c>
      <c r="G13" s="7">
        <v>0.85</v>
      </c>
      <c r="H13" s="4">
        <f t="shared" si="0"/>
        <v>2575.5</v>
      </c>
      <c r="I13" s="4" t="s">
        <v>1050</v>
      </c>
      <c r="J13" s="23">
        <v>42177</v>
      </c>
      <c r="K13" s="9" t="s">
        <v>1045</v>
      </c>
      <c r="M13" s="2"/>
      <c r="Q13" s="26"/>
    </row>
    <row r="14" spans="1:17">
      <c r="A14" s="8">
        <v>42006</v>
      </c>
      <c r="B14" s="6" t="s">
        <v>27</v>
      </c>
      <c r="C14" s="4" t="s">
        <v>41</v>
      </c>
      <c r="D14" s="4" t="s">
        <v>1037</v>
      </c>
      <c r="E14" s="4" t="s">
        <v>1042</v>
      </c>
      <c r="F14" s="4">
        <v>380</v>
      </c>
      <c r="G14" s="7">
        <v>0.8</v>
      </c>
      <c r="H14" s="4">
        <f t="shared" si="0"/>
        <v>304</v>
      </c>
      <c r="I14" s="2" t="s">
        <v>1052</v>
      </c>
      <c r="J14" s="23">
        <v>42103</v>
      </c>
      <c r="K14" s="9" t="s">
        <v>1043</v>
      </c>
      <c r="M14" s="2"/>
      <c r="Q14" s="26"/>
    </row>
    <row r="15" spans="1:17">
      <c r="A15" s="8">
        <v>42006</v>
      </c>
      <c r="B15" s="6" t="s">
        <v>13</v>
      </c>
      <c r="C15" s="4" t="s">
        <v>42</v>
      </c>
      <c r="D15" s="4" t="s">
        <v>1034</v>
      </c>
      <c r="E15" s="4" t="s">
        <v>1040</v>
      </c>
      <c r="F15" s="4">
        <v>4430</v>
      </c>
      <c r="G15" s="7">
        <v>0.6</v>
      </c>
      <c r="H15" s="4">
        <f t="shared" si="0"/>
        <v>2658</v>
      </c>
      <c r="I15" s="4" t="s">
        <v>1050</v>
      </c>
      <c r="J15" s="23">
        <v>42134</v>
      </c>
      <c r="K15" s="9" t="s">
        <v>1046</v>
      </c>
      <c r="M15" s="2"/>
      <c r="Q15" s="26"/>
    </row>
    <row r="16" spans="1:17">
      <c r="A16" s="8">
        <v>42006</v>
      </c>
      <c r="B16" s="6" t="s">
        <v>17</v>
      </c>
      <c r="C16" s="4" t="s">
        <v>43</v>
      </c>
      <c r="D16" s="4" t="s">
        <v>1035</v>
      </c>
      <c r="E16" s="4" t="s">
        <v>1040</v>
      </c>
      <c r="F16" s="4">
        <v>3390</v>
      </c>
      <c r="G16" s="7">
        <v>0.75</v>
      </c>
      <c r="H16" s="4">
        <f t="shared" si="0"/>
        <v>2542.5</v>
      </c>
      <c r="I16" s="4" t="s">
        <v>1051</v>
      </c>
      <c r="J16" s="23">
        <v>42115</v>
      </c>
      <c r="K16" s="9" t="s">
        <v>1044</v>
      </c>
      <c r="M16" s="2"/>
      <c r="Q16" s="26"/>
    </row>
    <row r="17" spans="1:17">
      <c r="A17" s="8">
        <v>42006</v>
      </c>
      <c r="B17" s="6" t="s">
        <v>9</v>
      </c>
      <c r="C17" s="4" t="s">
        <v>44</v>
      </c>
      <c r="D17" s="4" t="s">
        <v>1036</v>
      </c>
      <c r="E17" s="4" t="s">
        <v>1040</v>
      </c>
      <c r="F17" s="4">
        <v>4680</v>
      </c>
      <c r="G17" s="7">
        <v>0.8</v>
      </c>
      <c r="H17" s="4">
        <f t="shared" si="0"/>
        <v>3744</v>
      </c>
      <c r="I17" s="4" t="s">
        <v>1051</v>
      </c>
      <c r="J17" s="23">
        <v>42181</v>
      </c>
      <c r="K17" s="9" t="s">
        <v>1043</v>
      </c>
      <c r="M17" s="2"/>
      <c r="Q17" s="25" t="str">
        <f t="shared" ref="Q17:Q24" si="1">IF(AND(E16="Identified",E16="Proposal",E16="Qualified",E16="Validated"),J16,"")</f>
        <v/>
      </c>
    </row>
    <row r="18" spans="1:17">
      <c r="A18" s="8">
        <v>42006</v>
      </c>
      <c r="B18" s="6" t="s">
        <v>8</v>
      </c>
      <c r="C18" s="4" t="s">
        <v>45</v>
      </c>
      <c r="D18" s="4" t="s">
        <v>1031</v>
      </c>
      <c r="E18" s="4" t="s">
        <v>1048</v>
      </c>
      <c r="F18" s="4">
        <v>2510</v>
      </c>
      <c r="G18" s="7">
        <v>0.8</v>
      </c>
      <c r="H18" s="4">
        <f t="shared" si="0"/>
        <v>2008</v>
      </c>
      <c r="I18" s="4" t="s">
        <v>1051</v>
      </c>
      <c r="J18" s="23">
        <v>42134</v>
      </c>
      <c r="K18" s="9" t="s">
        <v>1044</v>
      </c>
      <c r="M18" s="2"/>
      <c r="Q18" s="25" t="str">
        <f t="shared" si="1"/>
        <v/>
      </c>
    </row>
    <row r="19" spans="1:17">
      <c r="A19" s="8">
        <v>42006</v>
      </c>
      <c r="B19" s="6" t="s">
        <v>17</v>
      </c>
      <c r="C19" s="4" t="s">
        <v>46</v>
      </c>
      <c r="D19" s="4" t="s">
        <v>1034</v>
      </c>
      <c r="E19" s="4" t="s">
        <v>1048</v>
      </c>
      <c r="F19" s="4">
        <v>4900</v>
      </c>
      <c r="G19" s="7">
        <v>0.85</v>
      </c>
      <c r="H19" s="4">
        <f t="shared" si="0"/>
        <v>4165</v>
      </c>
      <c r="I19" s="4" t="s">
        <v>1051</v>
      </c>
      <c r="J19" s="23">
        <v>42145</v>
      </c>
      <c r="K19" s="9" t="s">
        <v>1044</v>
      </c>
      <c r="M19" s="2"/>
      <c r="Q19" s="25" t="str">
        <f t="shared" si="1"/>
        <v/>
      </c>
    </row>
    <row r="20" spans="1:17">
      <c r="A20" s="8">
        <v>42006</v>
      </c>
      <c r="B20" s="6" t="s">
        <v>11</v>
      </c>
      <c r="C20" s="4" t="s">
        <v>47</v>
      </c>
      <c r="D20" s="4" t="s">
        <v>1032</v>
      </c>
      <c r="E20" s="4" t="s">
        <v>1048</v>
      </c>
      <c r="F20" s="4">
        <v>4270</v>
      </c>
      <c r="G20" s="7">
        <v>0.85</v>
      </c>
      <c r="H20" s="4">
        <f t="shared" si="0"/>
        <v>3629.5</v>
      </c>
      <c r="I20" s="4" t="s">
        <v>1051</v>
      </c>
      <c r="J20" s="23">
        <v>42139</v>
      </c>
      <c r="K20" s="9" t="s">
        <v>1043</v>
      </c>
      <c r="M20" s="2"/>
      <c r="Q20" s="25" t="str">
        <f t="shared" si="1"/>
        <v/>
      </c>
    </row>
    <row r="21" spans="1:17">
      <c r="A21" s="8">
        <v>42006</v>
      </c>
      <c r="B21" s="6" t="s">
        <v>17</v>
      </c>
      <c r="C21" s="4" t="s">
        <v>48</v>
      </c>
      <c r="D21" s="4" t="s">
        <v>1032</v>
      </c>
      <c r="E21" s="4" t="s">
        <v>1048</v>
      </c>
      <c r="F21" s="4">
        <v>2920</v>
      </c>
      <c r="G21" s="7">
        <v>0.7</v>
      </c>
      <c r="H21" s="4">
        <f t="shared" si="0"/>
        <v>2043.9999999999998</v>
      </c>
      <c r="I21" s="4" t="s">
        <v>1051</v>
      </c>
      <c r="J21" s="23">
        <v>42119</v>
      </c>
      <c r="K21" s="9" t="s">
        <v>1045</v>
      </c>
      <c r="M21" s="2"/>
      <c r="Q21" s="25" t="str">
        <f t="shared" si="1"/>
        <v/>
      </c>
    </row>
    <row r="22" spans="1:17">
      <c r="A22" s="8">
        <v>42006</v>
      </c>
      <c r="B22" s="6" t="s">
        <v>18</v>
      </c>
      <c r="C22" s="4" t="s">
        <v>49</v>
      </c>
      <c r="D22" s="4" t="s">
        <v>1032</v>
      </c>
      <c r="E22" s="4" t="s">
        <v>1040</v>
      </c>
      <c r="F22" s="4">
        <v>1570</v>
      </c>
      <c r="G22" s="7">
        <v>0.8</v>
      </c>
      <c r="H22" s="4">
        <f t="shared" si="0"/>
        <v>1256</v>
      </c>
      <c r="I22" s="4" t="s">
        <v>1051</v>
      </c>
      <c r="J22" s="23">
        <v>42136</v>
      </c>
      <c r="K22" s="9" t="s">
        <v>1044</v>
      </c>
      <c r="M22" s="2"/>
      <c r="Q22" s="25" t="str">
        <f t="shared" si="1"/>
        <v/>
      </c>
    </row>
    <row r="23" spans="1:17">
      <c r="A23" s="8">
        <v>42006</v>
      </c>
      <c r="B23" s="6" t="s">
        <v>10</v>
      </c>
      <c r="C23" s="4" t="s">
        <v>50</v>
      </c>
      <c r="D23" s="4" t="s">
        <v>1029</v>
      </c>
      <c r="E23" s="4" t="s">
        <v>1048</v>
      </c>
      <c r="F23" s="4">
        <v>980</v>
      </c>
      <c r="G23" s="7">
        <v>0.65</v>
      </c>
      <c r="H23" s="4">
        <f t="shared" si="0"/>
        <v>637</v>
      </c>
      <c r="I23" s="4" t="s">
        <v>1051</v>
      </c>
      <c r="J23" s="23">
        <v>42137</v>
      </c>
      <c r="K23" s="9" t="s">
        <v>1046</v>
      </c>
      <c r="M23" s="2"/>
      <c r="Q23" s="25" t="str">
        <f t="shared" si="1"/>
        <v/>
      </c>
    </row>
    <row r="24" spans="1:17">
      <c r="A24" s="8">
        <v>42006</v>
      </c>
      <c r="B24" s="6" t="s">
        <v>25</v>
      </c>
      <c r="C24" s="4" t="s">
        <v>51</v>
      </c>
      <c r="D24" s="4" t="s">
        <v>1035</v>
      </c>
      <c r="E24" s="4" t="s">
        <v>1041</v>
      </c>
      <c r="F24" s="4">
        <v>2230</v>
      </c>
      <c r="G24" s="7">
        <v>0.7</v>
      </c>
      <c r="H24" s="4">
        <f t="shared" si="0"/>
        <v>1561</v>
      </c>
      <c r="I24" s="4" t="s">
        <v>1051</v>
      </c>
      <c r="J24" s="23">
        <v>42138</v>
      </c>
      <c r="K24" s="9"/>
      <c r="M24" s="2"/>
      <c r="Q24" s="25" t="str">
        <f t="shared" si="1"/>
        <v/>
      </c>
    </row>
    <row r="25" spans="1:17">
      <c r="A25" s="8">
        <v>42007</v>
      </c>
      <c r="B25" s="6" t="s">
        <v>14</v>
      </c>
      <c r="C25" s="4" t="s">
        <v>52</v>
      </c>
      <c r="D25" s="4" t="s">
        <v>1038</v>
      </c>
      <c r="E25" s="4" t="s">
        <v>1040</v>
      </c>
      <c r="F25" s="4">
        <v>1390</v>
      </c>
      <c r="G25" s="7">
        <v>0.7</v>
      </c>
      <c r="H25" s="4">
        <f t="shared" si="0"/>
        <v>972.99999999999989</v>
      </c>
      <c r="I25" s="4" t="s">
        <v>1053</v>
      </c>
      <c r="J25" s="23">
        <v>42096</v>
      </c>
      <c r="K25" s="9" t="s">
        <v>1044</v>
      </c>
      <c r="M25" s="2"/>
    </row>
    <row r="26" spans="1:17">
      <c r="A26" s="8">
        <v>42007</v>
      </c>
      <c r="B26" s="6" t="s">
        <v>21</v>
      </c>
      <c r="C26" s="4" t="s">
        <v>53</v>
      </c>
      <c r="D26" s="4" t="s">
        <v>1037</v>
      </c>
      <c r="E26" s="4" t="s">
        <v>1047</v>
      </c>
      <c r="F26" s="4">
        <v>3960</v>
      </c>
      <c r="G26" s="7">
        <v>0.5</v>
      </c>
      <c r="H26" s="4">
        <f t="shared" si="0"/>
        <v>1980</v>
      </c>
      <c r="I26" s="4" t="s">
        <v>1050</v>
      </c>
      <c r="J26" s="23">
        <v>42039</v>
      </c>
      <c r="K26" s="9"/>
      <c r="M26" s="2"/>
    </row>
    <row r="27" spans="1:17">
      <c r="A27" s="8">
        <v>42007</v>
      </c>
      <c r="B27" s="6" t="s">
        <v>26</v>
      </c>
      <c r="C27" s="4" t="s">
        <v>54</v>
      </c>
      <c r="D27" s="4" t="s">
        <v>1038</v>
      </c>
      <c r="E27" s="4" t="s">
        <v>1048</v>
      </c>
      <c r="F27" s="4">
        <v>4800</v>
      </c>
      <c r="G27" s="7">
        <v>0.75</v>
      </c>
      <c r="H27" s="4">
        <f t="shared" si="0"/>
        <v>3600</v>
      </c>
      <c r="I27" s="4" t="s">
        <v>1051</v>
      </c>
      <c r="J27" s="23">
        <v>42115</v>
      </c>
      <c r="K27" s="9" t="s">
        <v>1046</v>
      </c>
      <c r="M27" s="2"/>
    </row>
    <row r="28" spans="1:17">
      <c r="A28" s="8">
        <v>42007</v>
      </c>
      <c r="B28" s="6" t="s">
        <v>25</v>
      </c>
      <c r="C28" s="4" t="s">
        <v>55</v>
      </c>
      <c r="D28" s="4" t="s">
        <v>1037</v>
      </c>
      <c r="E28" s="4" t="s">
        <v>1047</v>
      </c>
      <c r="F28" s="4">
        <v>1990</v>
      </c>
      <c r="G28" s="7">
        <v>0.7</v>
      </c>
      <c r="H28" s="4">
        <f t="shared" si="0"/>
        <v>1393</v>
      </c>
      <c r="I28" s="4" t="s">
        <v>1051</v>
      </c>
      <c r="J28" s="23">
        <v>42039</v>
      </c>
      <c r="K28" s="9"/>
      <c r="M28" s="2"/>
    </row>
    <row r="29" spans="1:17">
      <c r="A29" s="8">
        <v>42007</v>
      </c>
      <c r="B29" s="6" t="s">
        <v>16</v>
      </c>
      <c r="C29" s="4" t="s">
        <v>56</v>
      </c>
      <c r="D29" s="4" t="s">
        <v>1035</v>
      </c>
      <c r="E29" s="4" t="s">
        <v>1040</v>
      </c>
      <c r="F29" s="4">
        <v>210</v>
      </c>
      <c r="G29" s="7">
        <v>0.55000000000000004</v>
      </c>
      <c r="H29" s="4">
        <f t="shared" si="0"/>
        <v>115.50000000000001</v>
      </c>
      <c r="I29" s="2" t="s">
        <v>1052</v>
      </c>
      <c r="J29" s="23">
        <v>42098</v>
      </c>
      <c r="K29" s="9" t="s">
        <v>1046</v>
      </c>
      <c r="M29" s="2"/>
    </row>
    <row r="30" spans="1:17">
      <c r="A30" s="8">
        <v>42007</v>
      </c>
      <c r="B30" s="6" t="s">
        <v>20</v>
      </c>
      <c r="C30" s="4" t="s">
        <v>57</v>
      </c>
      <c r="D30" s="4" t="s">
        <v>1029</v>
      </c>
      <c r="E30" s="4" t="s">
        <v>1048</v>
      </c>
      <c r="F30" s="4">
        <v>1200</v>
      </c>
      <c r="G30" s="7">
        <v>0.65</v>
      </c>
      <c r="H30" s="4">
        <f t="shared" si="0"/>
        <v>780</v>
      </c>
      <c r="I30" s="4" t="s">
        <v>1053</v>
      </c>
      <c r="J30" s="23">
        <v>42115</v>
      </c>
      <c r="K30" s="9" t="s">
        <v>1046</v>
      </c>
      <c r="M30" s="2"/>
    </row>
    <row r="31" spans="1:17">
      <c r="A31" s="8">
        <v>42007</v>
      </c>
      <c r="B31" s="6" t="s">
        <v>12</v>
      </c>
      <c r="C31" s="4" t="s">
        <v>58</v>
      </c>
      <c r="D31" s="4" t="s">
        <v>1036</v>
      </c>
      <c r="E31" s="4" t="s">
        <v>1042</v>
      </c>
      <c r="F31" s="4">
        <v>2760</v>
      </c>
      <c r="G31" s="7">
        <v>0.85</v>
      </c>
      <c r="H31" s="4">
        <f t="shared" si="0"/>
        <v>2346</v>
      </c>
      <c r="I31" s="4" t="s">
        <v>1051</v>
      </c>
      <c r="J31" s="23">
        <v>42096</v>
      </c>
      <c r="K31" s="9"/>
      <c r="M31" s="2"/>
    </row>
    <row r="32" spans="1:17">
      <c r="A32" s="8">
        <v>42007</v>
      </c>
      <c r="B32" s="6" t="s">
        <v>22</v>
      </c>
      <c r="C32" s="4" t="s">
        <v>59</v>
      </c>
      <c r="D32" s="4" t="s">
        <v>1029</v>
      </c>
      <c r="E32" s="4" t="s">
        <v>1048</v>
      </c>
      <c r="F32" s="4">
        <v>4210</v>
      </c>
      <c r="G32" s="7">
        <v>0.55000000000000004</v>
      </c>
      <c r="H32" s="4">
        <f t="shared" si="0"/>
        <v>2315.5</v>
      </c>
      <c r="I32" s="4" t="s">
        <v>1051</v>
      </c>
      <c r="J32" s="23">
        <v>42159</v>
      </c>
      <c r="K32" s="9" t="s">
        <v>1045</v>
      </c>
      <c r="M32" s="2"/>
    </row>
    <row r="33" spans="1:13">
      <c r="A33" s="8">
        <v>42007</v>
      </c>
      <c r="B33" s="6" t="s">
        <v>23</v>
      </c>
      <c r="C33" s="4" t="s">
        <v>60</v>
      </c>
      <c r="D33" s="4" t="s">
        <v>1030</v>
      </c>
      <c r="E33" s="4" t="s">
        <v>1048</v>
      </c>
      <c r="F33" s="4">
        <v>2690</v>
      </c>
      <c r="G33" s="7">
        <v>0.85</v>
      </c>
      <c r="H33" s="4">
        <f t="shared" si="0"/>
        <v>2286.5</v>
      </c>
      <c r="I33" s="4" t="s">
        <v>1051</v>
      </c>
      <c r="J33" s="23">
        <v>42184</v>
      </c>
      <c r="K33" s="9" t="s">
        <v>1045</v>
      </c>
      <c r="M33" s="2"/>
    </row>
    <row r="34" spans="1:13">
      <c r="A34" s="8">
        <v>42007</v>
      </c>
      <c r="B34" s="6" t="s">
        <v>11</v>
      </c>
      <c r="C34" s="4" t="s">
        <v>61</v>
      </c>
      <c r="D34" s="4" t="s">
        <v>1037</v>
      </c>
      <c r="E34" s="4" t="s">
        <v>1039</v>
      </c>
      <c r="F34" s="4">
        <v>290</v>
      </c>
      <c r="G34" s="7">
        <v>0.7</v>
      </c>
      <c r="H34" s="4">
        <f t="shared" si="0"/>
        <v>203</v>
      </c>
      <c r="I34" s="2" t="s">
        <v>1052</v>
      </c>
      <c r="J34" s="23">
        <v>42155</v>
      </c>
      <c r="K34" s="9" t="s">
        <v>1045</v>
      </c>
      <c r="M34" s="2"/>
    </row>
    <row r="35" spans="1:13">
      <c r="A35" s="8">
        <v>42007</v>
      </c>
      <c r="B35" s="6" t="s">
        <v>20</v>
      </c>
      <c r="C35" s="4" t="s">
        <v>62</v>
      </c>
      <c r="D35" s="4" t="s">
        <v>1033</v>
      </c>
      <c r="E35" s="4" t="s">
        <v>1040</v>
      </c>
      <c r="F35" s="4">
        <v>4690</v>
      </c>
      <c r="G35" s="7">
        <v>0.65</v>
      </c>
      <c r="H35" s="4">
        <f t="shared" si="0"/>
        <v>3048.5</v>
      </c>
      <c r="I35" s="4" t="s">
        <v>1051</v>
      </c>
      <c r="J35" s="23">
        <v>42129</v>
      </c>
      <c r="K35" s="9" t="s">
        <v>1043</v>
      </c>
      <c r="M35" s="2"/>
    </row>
    <row r="36" spans="1:13">
      <c r="A36" s="8">
        <v>42007</v>
      </c>
      <c r="B36" s="6" t="s">
        <v>19</v>
      </c>
      <c r="C36" s="4" t="s">
        <v>63</v>
      </c>
      <c r="D36" s="4" t="s">
        <v>1031</v>
      </c>
      <c r="E36" s="4" t="s">
        <v>1048</v>
      </c>
      <c r="F36" s="4">
        <v>980</v>
      </c>
      <c r="G36" s="7">
        <v>0.55000000000000004</v>
      </c>
      <c r="H36" s="4">
        <f t="shared" si="0"/>
        <v>539</v>
      </c>
      <c r="I36" s="4" t="s">
        <v>1050</v>
      </c>
      <c r="J36" s="23">
        <v>42143</v>
      </c>
      <c r="K36" s="9" t="s">
        <v>1043</v>
      </c>
      <c r="M36" s="2"/>
    </row>
    <row r="37" spans="1:13">
      <c r="A37" s="8">
        <v>42008</v>
      </c>
      <c r="B37" s="6" t="s">
        <v>27</v>
      </c>
      <c r="C37" s="4" t="s">
        <v>64</v>
      </c>
      <c r="D37" s="4" t="s">
        <v>1031</v>
      </c>
      <c r="E37" s="4" t="s">
        <v>1048</v>
      </c>
      <c r="F37" s="4">
        <v>1670</v>
      </c>
      <c r="G37" s="7">
        <v>0.65</v>
      </c>
      <c r="H37" s="4">
        <f t="shared" si="0"/>
        <v>1085.5</v>
      </c>
      <c r="I37" s="4" t="s">
        <v>1051</v>
      </c>
      <c r="J37" s="23">
        <v>42162</v>
      </c>
      <c r="K37" s="9"/>
      <c r="M37" s="2"/>
    </row>
    <row r="38" spans="1:13">
      <c r="A38" s="8">
        <v>42008</v>
      </c>
      <c r="B38" s="6" t="s">
        <v>21</v>
      </c>
      <c r="C38" s="4" t="s">
        <v>65</v>
      </c>
      <c r="D38" s="4" t="s">
        <v>1038</v>
      </c>
      <c r="E38" s="4" t="s">
        <v>1048</v>
      </c>
      <c r="F38" s="4">
        <v>1030</v>
      </c>
      <c r="G38" s="7">
        <v>0.65</v>
      </c>
      <c r="H38" s="4">
        <f t="shared" si="0"/>
        <v>669.5</v>
      </c>
      <c r="I38" s="4" t="s">
        <v>1051</v>
      </c>
      <c r="J38" s="23">
        <v>42163</v>
      </c>
      <c r="K38" s="9" t="s">
        <v>1043</v>
      </c>
      <c r="M38" s="2"/>
    </row>
    <row r="39" spans="1:13">
      <c r="A39" s="8">
        <v>42008</v>
      </c>
      <c r="B39" s="6" t="s">
        <v>15</v>
      </c>
      <c r="C39" s="4" t="s">
        <v>66</v>
      </c>
      <c r="D39" s="4" t="s">
        <v>1036</v>
      </c>
      <c r="E39" s="4" t="s">
        <v>1040</v>
      </c>
      <c r="F39" s="4">
        <v>3180</v>
      </c>
      <c r="G39" s="7">
        <v>0.6</v>
      </c>
      <c r="H39" s="4">
        <f t="shared" si="0"/>
        <v>1908</v>
      </c>
      <c r="I39" s="4" t="s">
        <v>1053</v>
      </c>
      <c r="J39" s="23">
        <v>42157</v>
      </c>
      <c r="K39" s="9" t="s">
        <v>1044</v>
      </c>
      <c r="M39" s="2"/>
    </row>
    <row r="40" spans="1:13">
      <c r="A40" s="8">
        <v>42008</v>
      </c>
      <c r="B40" s="6" t="s">
        <v>24</v>
      </c>
      <c r="C40" s="4" t="s">
        <v>67</v>
      </c>
      <c r="D40" s="4" t="s">
        <v>1032</v>
      </c>
      <c r="E40" s="4" t="s">
        <v>1042</v>
      </c>
      <c r="F40" s="4">
        <v>2360</v>
      </c>
      <c r="G40" s="7">
        <v>0.5</v>
      </c>
      <c r="H40" s="4">
        <f t="shared" si="0"/>
        <v>1180</v>
      </c>
      <c r="I40" s="4" t="s">
        <v>1053</v>
      </c>
      <c r="J40" s="23">
        <v>42183</v>
      </c>
      <c r="K40" s="9" t="s">
        <v>1043</v>
      </c>
      <c r="M40" s="2"/>
    </row>
    <row r="41" spans="1:13">
      <c r="A41" s="8">
        <v>42008</v>
      </c>
      <c r="B41" s="6" t="s">
        <v>9</v>
      </c>
      <c r="C41" s="4" t="s">
        <v>68</v>
      </c>
      <c r="D41" s="4" t="s">
        <v>1034</v>
      </c>
      <c r="E41" s="4" t="s">
        <v>1042</v>
      </c>
      <c r="F41" s="4">
        <v>550</v>
      </c>
      <c r="G41" s="7">
        <v>0.85</v>
      </c>
      <c r="H41" s="4">
        <f t="shared" si="0"/>
        <v>467.5</v>
      </c>
      <c r="I41" s="4" t="s">
        <v>1050</v>
      </c>
      <c r="J41" s="23">
        <v>42099</v>
      </c>
      <c r="K41" s="9" t="s">
        <v>1043</v>
      </c>
      <c r="M41" s="2"/>
    </row>
    <row r="42" spans="1:13">
      <c r="A42" s="8">
        <v>42008</v>
      </c>
      <c r="B42" s="6" t="s">
        <v>12</v>
      </c>
      <c r="C42" s="4" t="s">
        <v>69</v>
      </c>
      <c r="D42" s="4" t="s">
        <v>1029</v>
      </c>
      <c r="E42" s="4" t="s">
        <v>1040</v>
      </c>
      <c r="F42" s="4">
        <v>2900</v>
      </c>
      <c r="G42" s="7">
        <v>0.6</v>
      </c>
      <c r="H42" s="4">
        <f t="shared" si="0"/>
        <v>1740</v>
      </c>
      <c r="I42" s="4" t="s">
        <v>1051</v>
      </c>
      <c r="J42" s="23">
        <v>42105</v>
      </c>
      <c r="K42" s="9" t="s">
        <v>1045</v>
      </c>
      <c r="M42" s="2"/>
    </row>
    <row r="43" spans="1:13">
      <c r="A43" s="8">
        <v>42008</v>
      </c>
      <c r="B43" s="6" t="s">
        <v>16</v>
      </c>
      <c r="C43" s="4" t="s">
        <v>70</v>
      </c>
      <c r="D43" s="4" t="s">
        <v>1036</v>
      </c>
      <c r="E43" s="4" t="s">
        <v>1039</v>
      </c>
      <c r="F43" s="4">
        <v>3700</v>
      </c>
      <c r="G43" s="7">
        <v>0.55000000000000004</v>
      </c>
      <c r="H43" s="4">
        <f t="shared" si="0"/>
        <v>2035.0000000000002</v>
      </c>
      <c r="I43" s="4" t="s">
        <v>1051</v>
      </c>
      <c r="J43" s="23">
        <v>42116</v>
      </c>
      <c r="K43" s="9" t="s">
        <v>1044</v>
      </c>
      <c r="M43" s="2"/>
    </row>
    <row r="44" spans="1:13">
      <c r="A44" s="8">
        <v>42008</v>
      </c>
      <c r="B44" s="6" t="s">
        <v>10</v>
      </c>
      <c r="C44" s="4" t="s">
        <v>71</v>
      </c>
      <c r="D44" s="4" t="s">
        <v>1030</v>
      </c>
      <c r="E44" s="4" t="s">
        <v>1040</v>
      </c>
      <c r="F44" s="4">
        <v>1890</v>
      </c>
      <c r="G44" s="7">
        <v>0.6</v>
      </c>
      <c r="H44" s="4">
        <f t="shared" si="0"/>
        <v>1134</v>
      </c>
      <c r="I44" s="4" t="s">
        <v>1051</v>
      </c>
      <c r="J44" s="23">
        <v>42097</v>
      </c>
      <c r="K44" s="9" t="s">
        <v>1043</v>
      </c>
      <c r="M44" s="2"/>
    </row>
    <row r="45" spans="1:13">
      <c r="A45" s="8">
        <v>42008</v>
      </c>
      <c r="B45" s="6" t="s">
        <v>15</v>
      </c>
      <c r="C45" s="4" t="s">
        <v>72</v>
      </c>
      <c r="D45" s="4" t="s">
        <v>1032</v>
      </c>
      <c r="E45" s="4" t="s">
        <v>1048</v>
      </c>
      <c r="F45" s="4">
        <v>880</v>
      </c>
      <c r="G45" s="7">
        <v>0.7</v>
      </c>
      <c r="H45" s="4">
        <f t="shared" si="0"/>
        <v>616</v>
      </c>
      <c r="I45" s="4" t="s">
        <v>1050</v>
      </c>
      <c r="J45" s="23">
        <v>42179</v>
      </c>
      <c r="K45" s="9" t="s">
        <v>1043</v>
      </c>
      <c r="M45" s="2"/>
    </row>
    <row r="46" spans="1:13">
      <c r="A46" s="8">
        <v>42008</v>
      </c>
      <c r="B46" s="6" t="s">
        <v>18</v>
      </c>
      <c r="C46" s="4" t="s">
        <v>73</v>
      </c>
      <c r="D46" s="4" t="s">
        <v>1035</v>
      </c>
      <c r="E46" s="4" t="s">
        <v>1048</v>
      </c>
      <c r="F46" s="4">
        <v>3820</v>
      </c>
      <c r="G46" s="7">
        <v>0.6</v>
      </c>
      <c r="H46" s="4">
        <f t="shared" si="0"/>
        <v>2292</v>
      </c>
      <c r="I46" s="4" t="s">
        <v>1051</v>
      </c>
      <c r="J46" s="23">
        <v>42100</v>
      </c>
      <c r="K46" s="9" t="s">
        <v>1043</v>
      </c>
      <c r="M46" s="2"/>
    </row>
    <row r="47" spans="1:13">
      <c r="A47" s="8">
        <v>42008</v>
      </c>
      <c r="B47" s="6" t="s">
        <v>24</v>
      </c>
      <c r="C47" s="4" t="s">
        <v>74</v>
      </c>
      <c r="D47" s="4" t="s">
        <v>1029</v>
      </c>
      <c r="E47" s="4" t="s">
        <v>1048</v>
      </c>
      <c r="F47" s="4">
        <v>780</v>
      </c>
      <c r="G47" s="7">
        <v>0.65</v>
      </c>
      <c r="H47" s="4">
        <f t="shared" si="0"/>
        <v>507</v>
      </c>
      <c r="I47" s="4" t="s">
        <v>1050</v>
      </c>
      <c r="J47" s="23">
        <v>42102</v>
      </c>
      <c r="K47" s="9" t="s">
        <v>1046</v>
      </c>
      <c r="M47" s="2"/>
    </row>
    <row r="48" spans="1:13">
      <c r="A48" s="8">
        <v>42008</v>
      </c>
      <c r="B48" s="6" t="s">
        <v>12</v>
      </c>
      <c r="C48" s="4" t="s">
        <v>75</v>
      </c>
      <c r="D48" s="4" t="s">
        <v>1030</v>
      </c>
      <c r="E48" s="4" t="s">
        <v>1048</v>
      </c>
      <c r="F48" s="4">
        <v>4400</v>
      </c>
      <c r="G48" s="7">
        <v>0.75</v>
      </c>
      <c r="H48" s="4">
        <f t="shared" si="0"/>
        <v>3300</v>
      </c>
      <c r="I48" s="4" t="s">
        <v>1051</v>
      </c>
      <c r="J48" s="23">
        <v>42141</v>
      </c>
      <c r="K48" s="9" t="s">
        <v>1043</v>
      </c>
      <c r="M48" s="2"/>
    </row>
    <row r="49" spans="1:13">
      <c r="A49" s="8">
        <v>42008</v>
      </c>
      <c r="B49" s="6" t="s">
        <v>17</v>
      </c>
      <c r="C49" s="4" t="s">
        <v>76</v>
      </c>
      <c r="D49" s="4" t="s">
        <v>1037</v>
      </c>
      <c r="E49" s="4" t="s">
        <v>1040</v>
      </c>
      <c r="F49" s="4">
        <v>2040</v>
      </c>
      <c r="G49" s="7">
        <v>0.85</v>
      </c>
      <c r="H49" s="4">
        <f t="shared" si="0"/>
        <v>1734</v>
      </c>
      <c r="I49" s="4" t="s">
        <v>1051</v>
      </c>
      <c r="J49" s="23">
        <v>42183</v>
      </c>
      <c r="K49" s="9" t="s">
        <v>1044</v>
      </c>
      <c r="M49" s="2"/>
    </row>
    <row r="50" spans="1:13">
      <c r="A50" s="8">
        <v>42009</v>
      </c>
      <c r="B50" s="6" t="s">
        <v>24</v>
      </c>
      <c r="C50" s="4" t="s">
        <v>77</v>
      </c>
      <c r="D50" s="4" t="s">
        <v>1032</v>
      </c>
      <c r="E50" s="4" t="s">
        <v>1042</v>
      </c>
      <c r="F50" s="4">
        <v>2130</v>
      </c>
      <c r="G50" s="7">
        <v>0.6</v>
      </c>
      <c r="H50" s="4">
        <f t="shared" si="0"/>
        <v>1278</v>
      </c>
      <c r="I50" s="4" t="s">
        <v>1051</v>
      </c>
      <c r="J50" s="23">
        <v>42105</v>
      </c>
      <c r="K50" s="9" t="s">
        <v>1043</v>
      </c>
      <c r="M50" s="2"/>
    </row>
    <row r="51" spans="1:13">
      <c r="A51" s="8">
        <v>42009</v>
      </c>
      <c r="B51" s="6" t="s">
        <v>13</v>
      </c>
      <c r="C51" s="4" t="s">
        <v>78</v>
      </c>
      <c r="D51" s="4" t="s">
        <v>1038</v>
      </c>
      <c r="E51" s="4" t="s">
        <v>1048</v>
      </c>
      <c r="F51" s="4">
        <v>4910</v>
      </c>
      <c r="G51" s="7">
        <v>0.85</v>
      </c>
      <c r="H51" s="4">
        <f t="shared" si="0"/>
        <v>4173.5</v>
      </c>
      <c r="I51" s="4" t="s">
        <v>1051</v>
      </c>
      <c r="J51" s="23">
        <v>42142</v>
      </c>
      <c r="K51" s="9"/>
      <c r="M51" s="2"/>
    </row>
    <row r="52" spans="1:13">
      <c r="A52" s="8">
        <v>42009</v>
      </c>
      <c r="B52" s="6" t="s">
        <v>19</v>
      </c>
      <c r="C52" s="4" t="s">
        <v>79</v>
      </c>
      <c r="D52" s="4" t="s">
        <v>1034</v>
      </c>
      <c r="E52" s="4" t="s">
        <v>1039</v>
      </c>
      <c r="F52" s="4">
        <v>3720</v>
      </c>
      <c r="G52" s="7">
        <v>0.6</v>
      </c>
      <c r="H52" s="4">
        <f t="shared" si="0"/>
        <v>2232</v>
      </c>
      <c r="I52" s="4" t="s">
        <v>1051</v>
      </c>
      <c r="J52" s="23">
        <v>42144</v>
      </c>
      <c r="K52" s="9"/>
      <c r="M52" s="2"/>
    </row>
    <row r="53" spans="1:13">
      <c r="A53" s="8">
        <v>42009</v>
      </c>
      <c r="B53" s="6" t="s">
        <v>17</v>
      </c>
      <c r="C53" s="4" t="s">
        <v>80</v>
      </c>
      <c r="D53" s="4" t="s">
        <v>1034</v>
      </c>
      <c r="E53" s="4" t="s">
        <v>1040</v>
      </c>
      <c r="F53" s="4">
        <v>2140</v>
      </c>
      <c r="G53" s="7">
        <v>0.6</v>
      </c>
      <c r="H53" s="4">
        <f t="shared" si="0"/>
        <v>1284</v>
      </c>
      <c r="I53" s="4" t="s">
        <v>1051</v>
      </c>
      <c r="J53" s="23">
        <v>42170</v>
      </c>
      <c r="K53" s="9" t="s">
        <v>1044</v>
      </c>
      <c r="M53" s="2"/>
    </row>
    <row r="54" spans="1:13">
      <c r="A54" s="8">
        <v>42009</v>
      </c>
      <c r="B54" s="6" t="s">
        <v>26</v>
      </c>
      <c r="C54" s="4" t="s">
        <v>81</v>
      </c>
      <c r="D54" s="4" t="s">
        <v>1031</v>
      </c>
      <c r="E54" s="4" t="s">
        <v>1048</v>
      </c>
      <c r="F54" s="4">
        <v>3420</v>
      </c>
      <c r="G54" s="7">
        <v>0.7</v>
      </c>
      <c r="H54" s="4">
        <f t="shared" si="0"/>
        <v>2394</v>
      </c>
      <c r="I54" s="4" t="s">
        <v>1051</v>
      </c>
      <c r="J54" s="23">
        <v>42151</v>
      </c>
      <c r="K54" s="9" t="s">
        <v>1044</v>
      </c>
      <c r="M54" s="2"/>
    </row>
    <row r="55" spans="1:13">
      <c r="A55" s="8">
        <v>42009</v>
      </c>
      <c r="B55" s="6" t="s">
        <v>18</v>
      </c>
      <c r="C55" s="4" t="s">
        <v>82</v>
      </c>
      <c r="D55" s="4" t="s">
        <v>1034</v>
      </c>
      <c r="E55" s="4" t="s">
        <v>1048</v>
      </c>
      <c r="F55" s="4">
        <v>620</v>
      </c>
      <c r="G55" s="7">
        <v>0.5</v>
      </c>
      <c r="H55" s="4">
        <f t="shared" si="0"/>
        <v>310</v>
      </c>
      <c r="I55" s="4" t="s">
        <v>1050</v>
      </c>
      <c r="J55" s="23">
        <v>42132</v>
      </c>
      <c r="K55" s="9" t="s">
        <v>1043</v>
      </c>
      <c r="M55" s="2"/>
    </row>
    <row r="56" spans="1:13">
      <c r="A56" s="8">
        <v>42009</v>
      </c>
      <c r="B56" s="6" t="s">
        <v>12</v>
      </c>
      <c r="C56" s="4" t="s">
        <v>83</v>
      </c>
      <c r="D56" s="4" t="s">
        <v>1033</v>
      </c>
      <c r="E56" s="4" t="s">
        <v>1039</v>
      </c>
      <c r="F56" s="4">
        <v>3980</v>
      </c>
      <c r="G56" s="7">
        <v>0.55000000000000004</v>
      </c>
      <c r="H56" s="4">
        <f t="shared" si="0"/>
        <v>2189</v>
      </c>
      <c r="I56" s="4" t="s">
        <v>1053</v>
      </c>
      <c r="J56" s="23">
        <v>42139</v>
      </c>
      <c r="K56" s="9" t="s">
        <v>1046</v>
      </c>
      <c r="M56" s="2"/>
    </row>
    <row r="57" spans="1:13">
      <c r="A57" s="8">
        <v>42009</v>
      </c>
      <c r="B57" s="6" t="s">
        <v>20</v>
      </c>
      <c r="C57" s="4" t="s">
        <v>84</v>
      </c>
      <c r="D57" s="4" t="s">
        <v>1031</v>
      </c>
      <c r="E57" s="4" t="s">
        <v>1042</v>
      </c>
      <c r="F57" s="4">
        <v>1940</v>
      </c>
      <c r="G57" s="7">
        <v>0.7</v>
      </c>
      <c r="H57" s="4">
        <f t="shared" si="0"/>
        <v>1358</v>
      </c>
      <c r="I57" s="4" t="s">
        <v>1051</v>
      </c>
      <c r="J57" s="23">
        <v>42172</v>
      </c>
      <c r="K57" s="9" t="s">
        <v>1043</v>
      </c>
      <c r="M57" s="2"/>
    </row>
    <row r="58" spans="1:13">
      <c r="A58" s="8">
        <v>42010</v>
      </c>
      <c r="B58" s="6" t="s">
        <v>25</v>
      </c>
      <c r="C58" s="4" t="s">
        <v>85</v>
      </c>
      <c r="D58" s="4" t="s">
        <v>1036</v>
      </c>
      <c r="E58" s="4" t="s">
        <v>1039</v>
      </c>
      <c r="F58" s="4">
        <v>3590</v>
      </c>
      <c r="G58" s="7">
        <v>0.55000000000000004</v>
      </c>
      <c r="H58" s="4">
        <f t="shared" si="0"/>
        <v>1974.5000000000002</v>
      </c>
      <c r="I58" s="4" t="s">
        <v>1050</v>
      </c>
      <c r="J58" s="23">
        <v>42172</v>
      </c>
      <c r="K58" s="9" t="s">
        <v>1046</v>
      </c>
      <c r="M58" s="2"/>
    </row>
    <row r="59" spans="1:13">
      <c r="A59" s="8">
        <v>42010</v>
      </c>
      <c r="B59" s="6" t="s">
        <v>25</v>
      </c>
      <c r="C59" s="4" t="s">
        <v>86</v>
      </c>
      <c r="D59" s="4" t="s">
        <v>1035</v>
      </c>
      <c r="E59" s="4" t="s">
        <v>1042</v>
      </c>
      <c r="F59" s="4">
        <v>4630</v>
      </c>
      <c r="G59" s="7">
        <v>0.65</v>
      </c>
      <c r="H59" s="4">
        <f t="shared" si="0"/>
        <v>3009.5</v>
      </c>
      <c r="I59" s="4" t="s">
        <v>1051</v>
      </c>
      <c r="J59" s="23">
        <v>42166</v>
      </c>
      <c r="K59" s="9" t="s">
        <v>1045</v>
      </c>
      <c r="M59" s="2"/>
    </row>
    <row r="60" spans="1:13">
      <c r="A60" s="8">
        <v>42010</v>
      </c>
      <c r="B60" s="6" t="s">
        <v>27</v>
      </c>
      <c r="C60" s="4" t="s">
        <v>87</v>
      </c>
      <c r="D60" s="4" t="s">
        <v>1033</v>
      </c>
      <c r="E60" s="4" t="s">
        <v>1048</v>
      </c>
      <c r="F60" s="4">
        <v>450</v>
      </c>
      <c r="G60" s="7">
        <v>0.75</v>
      </c>
      <c r="H60" s="4">
        <f t="shared" si="0"/>
        <v>337.5</v>
      </c>
      <c r="I60" s="4" t="s">
        <v>1053</v>
      </c>
      <c r="J60" s="23">
        <v>42106</v>
      </c>
      <c r="K60" s="9" t="s">
        <v>1046</v>
      </c>
      <c r="M60" s="2"/>
    </row>
    <row r="61" spans="1:13">
      <c r="A61" s="8">
        <v>42010</v>
      </c>
      <c r="B61" s="6" t="s">
        <v>22</v>
      </c>
      <c r="C61" s="4" t="s">
        <v>88</v>
      </c>
      <c r="D61" s="4" t="s">
        <v>1031</v>
      </c>
      <c r="E61" s="4" t="s">
        <v>1048</v>
      </c>
      <c r="F61" s="4">
        <v>4470</v>
      </c>
      <c r="G61" s="7">
        <v>0.75</v>
      </c>
      <c r="H61" s="4">
        <f t="shared" si="0"/>
        <v>3352.5</v>
      </c>
      <c r="I61" s="4" t="s">
        <v>1051</v>
      </c>
      <c r="J61" s="23">
        <v>42102</v>
      </c>
      <c r="K61" s="9" t="s">
        <v>1045</v>
      </c>
      <c r="M61" s="2"/>
    </row>
    <row r="62" spans="1:13">
      <c r="A62" s="8">
        <v>42010</v>
      </c>
      <c r="B62" s="6" t="s">
        <v>22</v>
      </c>
      <c r="C62" s="4" t="s">
        <v>89</v>
      </c>
      <c r="D62" s="4" t="s">
        <v>1034</v>
      </c>
      <c r="E62" s="4" t="s">
        <v>1048</v>
      </c>
      <c r="F62" s="4">
        <v>3620</v>
      </c>
      <c r="G62" s="7">
        <v>0.8</v>
      </c>
      <c r="H62" s="4">
        <f t="shared" si="0"/>
        <v>2896</v>
      </c>
      <c r="I62" s="4" t="s">
        <v>1051</v>
      </c>
      <c r="J62" s="23">
        <v>42107</v>
      </c>
      <c r="K62" s="9" t="s">
        <v>1043</v>
      </c>
      <c r="M62" s="2"/>
    </row>
    <row r="63" spans="1:13">
      <c r="A63" s="8">
        <v>42010</v>
      </c>
      <c r="B63" s="6" t="s">
        <v>9</v>
      </c>
      <c r="C63" s="4" t="s">
        <v>90</v>
      </c>
      <c r="D63" s="4" t="s">
        <v>1031</v>
      </c>
      <c r="E63" s="4" t="s">
        <v>1042</v>
      </c>
      <c r="F63" s="4">
        <v>750</v>
      </c>
      <c r="G63" s="7">
        <v>0.75</v>
      </c>
      <c r="H63" s="4">
        <f t="shared" si="0"/>
        <v>562.5</v>
      </c>
      <c r="I63" s="4" t="s">
        <v>1053</v>
      </c>
      <c r="J63" s="23">
        <v>42160</v>
      </c>
      <c r="K63" s="9" t="s">
        <v>1043</v>
      </c>
      <c r="M63" s="2"/>
    </row>
    <row r="64" spans="1:13">
      <c r="A64" s="8">
        <v>42010</v>
      </c>
      <c r="B64" s="6" t="s">
        <v>12</v>
      </c>
      <c r="C64" s="4" t="s">
        <v>91</v>
      </c>
      <c r="D64" s="4" t="s">
        <v>1033</v>
      </c>
      <c r="E64" s="4" t="s">
        <v>1040</v>
      </c>
      <c r="F64" s="4">
        <v>3530</v>
      </c>
      <c r="G64" s="7">
        <v>0.85</v>
      </c>
      <c r="H64" s="4">
        <f t="shared" si="0"/>
        <v>3000.5</v>
      </c>
      <c r="I64" s="4" t="s">
        <v>1053</v>
      </c>
      <c r="J64" s="23">
        <v>42119</v>
      </c>
      <c r="K64" s="9"/>
      <c r="M64" s="2"/>
    </row>
    <row r="65" spans="1:13">
      <c r="A65" s="8">
        <v>42010</v>
      </c>
      <c r="B65" s="6" t="s">
        <v>27</v>
      </c>
      <c r="C65" s="4" t="s">
        <v>92</v>
      </c>
      <c r="D65" s="4" t="s">
        <v>1032</v>
      </c>
      <c r="E65" s="4" t="s">
        <v>1047</v>
      </c>
      <c r="F65" s="4">
        <v>4380</v>
      </c>
      <c r="G65" s="7">
        <v>0.65</v>
      </c>
      <c r="H65" s="4">
        <f t="shared" si="0"/>
        <v>2847</v>
      </c>
      <c r="I65" s="4" t="s">
        <v>1051</v>
      </c>
      <c r="J65" s="23">
        <v>42066</v>
      </c>
      <c r="K65" s="9"/>
      <c r="M65" s="2"/>
    </row>
    <row r="66" spans="1:13">
      <c r="A66" s="8">
        <v>42010</v>
      </c>
      <c r="B66" s="6" t="s">
        <v>22</v>
      </c>
      <c r="C66" s="4" t="s">
        <v>93</v>
      </c>
      <c r="D66" s="4" t="s">
        <v>1036</v>
      </c>
      <c r="E66" s="4" t="s">
        <v>1048</v>
      </c>
      <c r="F66" s="4">
        <v>3500</v>
      </c>
      <c r="G66" s="7">
        <v>0.55000000000000004</v>
      </c>
      <c r="H66" s="4">
        <f t="shared" si="0"/>
        <v>1925.0000000000002</v>
      </c>
      <c r="I66" s="4" t="s">
        <v>1050</v>
      </c>
      <c r="J66" s="23">
        <v>42110</v>
      </c>
      <c r="K66" s="9" t="s">
        <v>1043</v>
      </c>
      <c r="M66" s="2"/>
    </row>
    <row r="67" spans="1:13">
      <c r="A67" s="8">
        <v>42011</v>
      </c>
      <c r="B67" s="6" t="s">
        <v>18</v>
      </c>
      <c r="C67" s="4" t="s">
        <v>94</v>
      </c>
      <c r="D67" s="4" t="s">
        <v>1038</v>
      </c>
      <c r="E67" s="4" t="s">
        <v>1041</v>
      </c>
      <c r="F67" s="4">
        <v>2620</v>
      </c>
      <c r="G67" s="7">
        <v>0.7</v>
      </c>
      <c r="H67" s="4">
        <f t="shared" ref="H67:H130" si="2">F67*G67</f>
        <v>1833.9999999999998</v>
      </c>
      <c r="I67" s="4" t="s">
        <v>1050</v>
      </c>
      <c r="J67" s="23">
        <v>42139</v>
      </c>
      <c r="K67" s="9"/>
      <c r="M67" s="2"/>
    </row>
    <row r="68" spans="1:13">
      <c r="A68" s="8">
        <v>42011</v>
      </c>
      <c r="B68" s="6" t="s">
        <v>9</v>
      </c>
      <c r="C68" s="4" t="s">
        <v>95</v>
      </c>
      <c r="D68" s="4" t="s">
        <v>1033</v>
      </c>
      <c r="E68" s="4" t="s">
        <v>1040</v>
      </c>
      <c r="F68" s="4">
        <v>3140</v>
      </c>
      <c r="G68" s="7">
        <v>0.65</v>
      </c>
      <c r="H68" s="4">
        <f t="shared" si="2"/>
        <v>2041</v>
      </c>
      <c r="I68" s="4" t="s">
        <v>1051</v>
      </c>
      <c r="J68" s="23">
        <v>42153</v>
      </c>
      <c r="K68" s="9" t="s">
        <v>1043</v>
      </c>
      <c r="M68" s="2"/>
    </row>
    <row r="69" spans="1:13">
      <c r="A69" s="8">
        <v>42011</v>
      </c>
      <c r="B69" s="6" t="s">
        <v>15</v>
      </c>
      <c r="C69" s="4" t="s">
        <v>96</v>
      </c>
      <c r="D69" s="4" t="s">
        <v>1037</v>
      </c>
      <c r="E69" s="4" t="s">
        <v>1040</v>
      </c>
      <c r="F69" s="4">
        <v>130</v>
      </c>
      <c r="G69" s="7">
        <v>0.75</v>
      </c>
      <c r="H69" s="4">
        <f t="shared" si="2"/>
        <v>97.5</v>
      </c>
      <c r="I69" s="2" t="s">
        <v>1052</v>
      </c>
      <c r="J69" s="23">
        <v>42164</v>
      </c>
      <c r="K69" s="9" t="s">
        <v>1045</v>
      </c>
      <c r="M69" s="2"/>
    </row>
    <row r="70" spans="1:13">
      <c r="A70" s="8">
        <v>42011</v>
      </c>
      <c r="B70" s="6" t="s">
        <v>22</v>
      </c>
      <c r="C70" s="4" t="s">
        <v>97</v>
      </c>
      <c r="D70" s="4" t="s">
        <v>1034</v>
      </c>
      <c r="E70" s="4" t="s">
        <v>1042</v>
      </c>
      <c r="F70" s="4">
        <v>4680</v>
      </c>
      <c r="G70" s="7">
        <v>0.65</v>
      </c>
      <c r="H70" s="4">
        <f t="shared" si="2"/>
        <v>3042</v>
      </c>
      <c r="I70" s="4" t="s">
        <v>1053</v>
      </c>
      <c r="J70" s="23">
        <v>42097</v>
      </c>
      <c r="K70" s="9"/>
      <c r="M70" s="2"/>
    </row>
    <row r="71" spans="1:13">
      <c r="A71" s="8">
        <v>42011</v>
      </c>
      <c r="B71" s="6" t="s">
        <v>9</v>
      </c>
      <c r="C71" s="4" t="s">
        <v>98</v>
      </c>
      <c r="D71" s="4" t="s">
        <v>1030</v>
      </c>
      <c r="E71" s="4" t="s">
        <v>1042</v>
      </c>
      <c r="F71" s="4">
        <v>4660</v>
      </c>
      <c r="G71" s="7">
        <v>0.65</v>
      </c>
      <c r="H71" s="4">
        <f t="shared" si="2"/>
        <v>3029</v>
      </c>
      <c r="I71" s="4" t="s">
        <v>1053</v>
      </c>
      <c r="J71" s="23">
        <v>42157</v>
      </c>
      <c r="K71" s="9" t="s">
        <v>1043</v>
      </c>
      <c r="M71" s="2"/>
    </row>
    <row r="72" spans="1:13">
      <c r="A72" s="8">
        <v>42011</v>
      </c>
      <c r="B72" s="6" t="s">
        <v>9</v>
      </c>
      <c r="C72" s="4" t="s">
        <v>99</v>
      </c>
      <c r="D72" s="4" t="s">
        <v>1034</v>
      </c>
      <c r="E72" s="4" t="s">
        <v>1040</v>
      </c>
      <c r="F72" s="4">
        <v>4220</v>
      </c>
      <c r="G72" s="7">
        <v>0.7</v>
      </c>
      <c r="H72" s="4">
        <f t="shared" si="2"/>
        <v>2954</v>
      </c>
      <c r="I72" s="4" t="s">
        <v>1053</v>
      </c>
      <c r="J72" s="23">
        <v>42101</v>
      </c>
      <c r="K72" s="9" t="s">
        <v>1044</v>
      </c>
      <c r="M72" s="2"/>
    </row>
    <row r="73" spans="1:13">
      <c r="A73" s="8">
        <v>42011</v>
      </c>
      <c r="B73" s="6" t="s">
        <v>9</v>
      </c>
      <c r="C73" s="4" t="s">
        <v>100</v>
      </c>
      <c r="D73" s="4" t="s">
        <v>1038</v>
      </c>
      <c r="E73" s="4" t="s">
        <v>1048</v>
      </c>
      <c r="F73" s="4">
        <v>4300</v>
      </c>
      <c r="G73" s="7">
        <v>0.8</v>
      </c>
      <c r="H73" s="4">
        <f t="shared" si="2"/>
        <v>3440</v>
      </c>
      <c r="I73" s="4" t="s">
        <v>1050</v>
      </c>
      <c r="J73" s="23">
        <v>42135</v>
      </c>
      <c r="K73" s="9" t="s">
        <v>1046</v>
      </c>
      <c r="M73" s="2"/>
    </row>
    <row r="74" spans="1:13">
      <c r="A74" s="8">
        <v>42012</v>
      </c>
      <c r="B74" s="6" t="s">
        <v>18</v>
      </c>
      <c r="C74" s="4" t="s">
        <v>101</v>
      </c>
      <c r="D74" s="4" t="s">
        <v>1037</v>
      </c>
      <c r="E74" s="4" t="s">
        <v>1048</v>
      </c>
      <c r="F74" s="4">
        <v>2950</v>
      </c>
      <c r="G74" s="7">
        <v>0.7</v>
      </c>
      <c r="H74" s="4">
        <f t="shared" si="2"/>
        <v>2065</v>
      </c>
      <c r="I74" s="4" t="s">
        <v>1051</v>
      </c>
      <c r="J74" s="23">
        <v>42175</v>
      </c>
      <c r="K74" s="9" t="s">
        <v>1043</v>
      </c>
      <c r="M74" s="2"/>
    </row>
    <row r="75" spans="1:13">
      <c r="A75" s="8">
        <v>42012</v>
      </c>
      <c r="B75" s="6" t="s">
        <v>24</v>
      </c>
      <c r="C75" s="4" t="s">
        <v>102</v>
      </c>
      <c r="D75" s="4" t="s">
        <v>1038</v>
      </c>
      <c r="E75" s="4" t="s">
        <v>1047</v>
      </c>
      <c r="F75" s="4">
        <v>3880</v>
      </c>
      <c r="G75" s="7">
        <v>0.85</v>
      </c>
      <c r="H75" s="4">
        <f t="shared" si="2"/>
        <v>3298</v>
      </c>
      <c r="I75" s="4" t="s">
        <v>1053</v>
      </c>
      <c r="J75" s="23">
        <v>42115</v>
      </c>
      <c r="K75" s="9"/>
      <c r="M75" s="2"/>
    </row>
    <row r="76" spans="1:13">
      <c r="A76" s="8">
        <v>42012</v>
      </c>
      <c r="B76" s="6" t="s">
        <v>26</v>
      </c>
      <c r="C76" s="4" t="s">
        <v>103</v>
      </c>
      <c r="D76" s="4" t="s">
        <v>1034</v>
      </c>
      <c r="E76" s="4" t="s">
        <v>1048</v>
      </c>
      <c r="F76" s="4">
        <v>1350</v>
      </c>
      <c r="G76" s="7">
        <v>0.55000000000000004</v>
      </c>
      <c r="H76" s="4">
        <f t="shared" si="2"/>
        <v>742.50000000000011</v>
      </c>
      <c r="I76" s="4" t="s">
        <v>1051</v>
      </c>
      <c r="J76" s="23">
        <v>42155</v>
      </c>
      <c r="K76" s="9" t="s">
        <v>1044</v>
      </c>
      <c r="M76" s="2"/>
    </row>
    <row r="77" spans="1:13">
      <c r="A77" s="8">
        <v>42012</v>
      </c>
      <c r="B77" s="6" t="s">
        <v>23</v>
      </c>
      <c r="C77" s="4" t="s">
        <v>104</v>
      </c>
      <c r="D77" s="4" t="s">
        <v>1034</v>
      </c>
      <c r="E77" s="4" t="s">
        <v>1041</v>
      </c>
      <c r="F77" s="4">
        <v>2260</v>
      </c>
      <c r="G77" s="7">
        <v>0.85</v>
      </c>
      <c r="H77" s="4">
        <f t="shared" si="2"/>
        <v>1921</v>
      </c>
      <c r="I77" s="4" t="s">
        <v>1051</v>
      </c>
      <c r="J77" s="23">
        <v>42160</v>
      </c>
      <c r="K77" s="9"/>
      <c r="M77" s="2"/>
    </row>
    <row r="78" spans="1:13">
      <c r="A78" s="8">
        <v>42012</v>
      </c>
      <c r="B78" s="6" t="s">
        <v>26</v>
      </c>
      <c r="C78" s="4" t="s">
        <v>105</v>
      </c>
      <c r="D78" s="4" t="s">
        <v>1029</v>
      </c>
      <c r="E78" s="4" t="s">
        <v>1039</v>
      </c>
      <c r="F78" s="4">
        <v>3560</v>
      </c>
      <c r="G78" s="7">
        <v>0.55000000000000004</v>
      </c>
      <c r="H78" s="4">
        <f t="shared" si="2"/>
        <v>1958.0000000000002</v>
      </c>
      <c r="I78" s="4" t="s">
        <v>1053</v>
      </c>
      <c r="J78" s="23">
        <v>42105</v>
      </c>
      <c r="K78" s="9" t="s">
        <v>1044</v>
      </c>
      <c r="M78" s="2"/>
    </row>
    <row r="79" spans="1:13">
      <c r="A79" s="8">
        <v>42012</v>
      </c>
      <c r="B79" s="6" t="s">
        <v>14</v>
      </c>
      <c r="C79" s="4" t="s">
        <v>106</v>
      </c>
      <c r="D79" s="4" t="s">
        <v>1030</v>
      </c>
      <c r="E79" s="4" t="s">
        <v>1039</v>
      </c>
      <c r="F79" s="4">
        <v>1150</v>
      </c>
      <c r="G79" s="7">
        <v>0.85</v>
      </c>
      <c r="H79" s="4">
        <f t="shared" si="2"/>
        <v>977.5</v>
      </c>
      <c r="I79" s="4" t="s">
        <v>1051</v>
      </c>
      <c r="J79" s="23">
        <v>42113</v>
      </c>
      <c r="K79" s="9" t="s">
        <v>1044</v>
      </c>
      <c r="M79" s="2"/>
    </row>
    <row r="80" spans="1:13">
      <c r="A80" s="8">
        <v>42012</v>
      </c>
      <c r="B80" s="6" t="s">
        <v>22</v>
      </c>
      <c r="C80" s="4" t="s">
        <v>107</v>
      </c>
      <c r="D80" s="4" t="s">
        <v>1033</v>
      </c>
      <c r="E80" s="4" t="s">
        <v>1039</v>
      </c>
      <c r="F80" s="4">
        <v>3630</v>
      </c>
      <c r="G80" s="7">
        <v>0.6</v>
      </c>
      <c r="H80" s="4">
        <f t="shared" si="2"/>
        <v>2178</v>
      </c>
      <c r="I80" s="4" t="s">
        <v>1051</v>
      </c>
      <c r="J80" s="23">
        <v>42111</v>
      </c>
      <c r="K80" s="9"/>
      <c r="M80" s="2"/>
    </row>
    <row r="81" spans="1:13">
      <c r="A81" s="8">
        <v>42012</v>
      </c>
      <c r="B81" s="6" t="s">
        <v>10</v>
      </c>
      <c r="C81" s="4" t="s">
        <v>108</v>
      </c>
      <c r="D81" s="4" t="s">
        <v>1030</v>
      </c>
      <c r="E81" s="4" t="s">
        <v>1040</v>
      </c>
      <c r="F81" s="4">
        <v>2490</v>
      </c>
      <c r="G81" s="7">
        <v>0.8</v>
      </c>
      <c r="H81" s="4">
        <f t="shared" si="2"/>
        <v>1992</v>
      </c>
      <c r="I81" s="4" t="s">
        <v>1053</v>
      </c>
      <c r="J81" s="23">
        <v>42178</v>
      </c>
      <c r="K81" s="9" t="s">
        <v>1046</v>
      </c>
      <c r="M81" s="2"/>
    </row>
    <row r="82" spans="1:13">
      <c r="A82" s="8">
        <v>42012</v>
      </c>
      <c r="B82" s="6" t="s">
        <v>24</v>
      </c>
      <c r="C82" s="4" t="s">
        <v>109</v>
      </c>
      <c r="D82" s="4" t="s">
        <v>1034</v>
      </c>
      <c r="E82" s="4" t="s">
        <v>1048</v>
      </c>
      <c r="F82" s="4">
        <v>2850</v>
      </c>
      <c r="G82" s="7">
        <v>0.55000000000000004</v>
      </c>
      <c r="H82" s="4">
        <f t="shared" si="2"/>
        <v>1567.5000000000002</v>
      </c>
      <c r="I82" s="4" t="s">
        <v>1053</v>
      </c>
      <c r="J82" s="23">
        <v>42129</v>
      </c>
      <c r="K82" s="9"/>
      <c r="M82" s="2"/>
    </row>
    <row r="83" spans="1:13">
      <c r="A83" s="8">
        <v>42012</v>
      </c>
      <c r="B83" s="6" t="s">
        <v>13</v>
      </c>
      <c r="C83" s="4" t="s">
        <v>110</v>
      </c>
      <c r="D83" s="4" t="s">
        <v>1035</v>
      </c>
      <c r="E83" s="4" t="s">
        <v>1040</v>
      </c>
      <c r="F83" s="4">
        <v>4780</v>
      </c>
      <c r="G83" s="7">
        <v>0.85</v>
      </c>
      <c r="H83" s="4">
        <f t="shared" si="2"/>
        <v>4063</v>
      </c>
      <c r="I83" s="4" t="s">
        <v>1053</v>
      </c>
      <c r="J83" s="23">
        <v>42145</v>
      </c>
      <c r="K83" s="9" t="s">
        <v>1043</v>
      </c>
      <c r="M83" s="2"/>
    </row>
    <row r="84" spans="1:13">
      <c r="A84" s="8">
        <v>42013</v>
      </c>
      <c r="B84" s="6" t="s">
        <v>9</v>
      </c>
      <c r="C84" s="4" t="s">
        <v>111</v>
      </c>
      <c r="D84" s="4" t="s">
        <v>1035</v>
      </c>
      <c r="E84" s="4" t="s">
        <v>1039</v>
      </c>
      <c r="F84" s="4">
        <v>4320</v>
      </c>
      <c r="G84" s="7">
        <v>0.6</v>
      </c>
      <c r="H84" s="4">
        <f t="shared" si="2"/>
        <v>2592</v>
      </c>
      <c r="I84" s="4" t="s">
        <v>1053</v>
      </c>
      <c r="J84" s="23">
        <v>42132</v>
      </c>
      <c r="K84" s="9" t="s">
        <v>1046</v>
      </c>
      <c r="M84" s="2"/>
    </row>
    <row r="85" spans="1:13">
      <c r="A85" s="8">
        <v>42013</v>
      </c>
      <c r="B85" s="6" t="s">
        <v>27</v>
      </c>
      <c r="C85" s="4" t="s">
        <v>112</v>
      </c>
      <c r="D85" s="4" t="s">
        <v>1030</v>
      </c>
      <c r="E85" s="4" t="s">
        <v>1039</v>
      </c>
      <c r="F85" s="4">
        <v>390</v>
      </c>
      <c r="G85" s="7">
        <v>0.55000000000000004</v>
      </c>
      <c r="H85" s="4">
        <f t="shared" si="2"/>
        <v>214.50000000000003</v>
      </c>
      <c r="I85" s="2" t="s">
        <v>1052</v>
      </c>
      <c r="J85" s="23">
        <v>42141</v>
      </c>
      <c r="K85" s="9"/>
      <c r="M85" s="2"/>
    </row>
    <row r="86" spans="1:13">
      <c r="A86" s="8">
        <v>42013</v>
      </c>
      <c r="B86" s="6" t="s">
        <v>8</v>
      </c>
      <c r="C86" s="4" t="s">
        <v>113</v>
      </c>
      <c r="D86" s="4" t="s">
        <v>1038</v>
      </c>
      <c r="E86" s="4" t="s">
        <v>1041</v>
      </c>
      <c r="F86" s="4">
        <v>4770</v>
      </c>
      <c r="G86" s="7">
        <v>0.55000000000000004</v>
      </c>
      <c r="H86" s="4">
        <f t="shared" si="2"/>
        <v>2623.5</v>
      </c>
      <c r="I86" s="4" t="s">
        <v>1051</v>
      </c>
      <c r="J86" s="23">
        <v>42128</v>
      </c>
      <c r="K86" s="9"/>
      <c r="M86" s="2"/>
    </row>
    <row r="87" spans="1:13">
      <c r="A87" s="8">
        <v>42013</v>
      </c>
      <c r="B87" s="6" t="s">
        <v>15</v>
      </c>
      <c r="C87" s="4" t="s">
        <v>114</v>
      </c>
      <c r="D87" s="4" t="s">
        <v>1036</v>
      </c>
      <c r="E87" s="4" t="s">
        <v>1048</v>
      </c>
      <c r="F87" s="4">
        <v>4470</v>
      </c>
      <c r="G87" s="7">
        <v>0.7</v>
      </c>
      <c r="H87" s="4">
        <f t="shared" si="2"/>
        <v>3129</v>
      </c>
      <c r="I87" s="4" t="s">
        <v>1051</v>
      </c>
      <c r="J87" s="23">
        <v>42170</v>
      </c>
      <c r="K87" s="9" t="s">
        <v>1044</v>
      </c>
      <c r="M87" s="2"/>
    </row>
    <row r="88" spans="1:13">
      <c r="A88" s="8">
        <v>42013</v>
      </c>
      <c r="B88" s="6" t="s">
        <v>22</v>
      </c>
      <c r="C88" s="4" t="s">
        <v>115</v>
      </c>
      <c r="D88" s="4" t="s">
        <v>1029</v>
      </c>
      <c r="E88" s="4" t="s">
        <v>1048</v>
      </c>
      <c r="F88" s="4">
        <v>620</v>
      </c>
      <c r="G88" s="7">
        <v>0.55000000000000004</v>
      </c>
      <c r="H88" s="4">
        <f t="shared" si="2"/>
        <v>341</v>
      </c>
      <c r="I88" s="4" t="s">
        <v>1051</v>
      </c>
      <c r="J88" s="23">
        <v>42165</v>
      </c>
      <c r="K88" s="9" t="s">
        <v>1044</v>
      </c>
      <c r="M88" s="2"/>
    </row>
    <row r="89" spans="1:13">
      <c r="A89" s="8">
        <v>42013</v>
      </c>
      <c r="B89" s="6" t="s">
        <v>24</v>
      </c>
      <c r="C89" s="4" t="s">
        <v>116</v>
      </c>
      <c r="D89" s="4" t="s">
        <v>1035</v>
      </c>
      <c r="E89" s="4" t="s">
        <v>1040</v>
      </c>
      <c r="F89" s="4">
        <v>2320</v>
      </c>
      <c r="G89" s="7">
        <v>0.8</v>
      </c>
      <c r="H89" s="4">
        <f t="shared" si="2"/>
        <v>1856</v>
      </c>
      <c r="I89" s="4" t="s">
        <v>1050</v>
      </c>
      <c r="J89" s="23">
        <v>42146</v>
      </c>
      <c r="K89" s="9" t="s">
        <v>1045</v>
      </c>
      <c r="M89" s="2"/>
    </row>
    <row r="90" spans="1:13">
      <c r="A90" s="8">
        <v>42013</v>
      </c>
      <c r="B90" s="6" t="s">
        <v>26</v>
      </c>
      <c r="C90" s="4" t="s">
        <v>117</v>
      </c>
      <c r="D90" s="4" t="s">
        <v>1038</v>
      </c>
      <c r="E90" s="4" t="s">
        <v>1040</v>
      </c>
      <c r="F90" s="4">
        <v>3180</v>
      </c>
      <c r="G90" s="7">
        <v>0.55000000000000004</v>
      </c>
      <c r="H90" s="4">
        <f t="shared" si="2"/>
        <v>1749.0000000000002</v>
      </c>
      <c r="I90" s="4" t="s">
        <v>1051</v>
      </c>
      <c r="J90" s="23">
        <v>42171</v>
      </c>
      <c r="K90" s="9" t="s">
        <v>1044</v>
      </c>
      <c r="M90" s="2"/>
    </row>
    <row r="91" spans="1:13">
      <c r="A91" s="8">
        <v>42013</v>
      </c>
      <c r="B91" s="6" t="s">
        <v>18</v>
      </c>
      <c r="C91" s="4" t="s">
        <v>118</v>
      </c>
      <c r="D91" s="4" t="s">
        <v>1037</v>
      </c>
      <c r="E91" s="4" t="s">
        <v>1048</v>
      </c>
      <c r="F91" s="4">
        <v>2190</v>
      </c>
      <c r="G91" s="7">
        <v>0.65</v>
      </c>
      <c r="H91" s="4">
        <f t="shared" si="2"/>
        <v>1423.5</v>
      </c>
      <c r="I91" s="4" t="s">
        <v>1053</v>
      </c>
      <c r="J91" s="23">
        <v>42119</v>
      </c>
      <c r="K91" s="9" t="s">
        <v>1045</v>
      </c>
      <c r="M91" s="2"/>
    </row>
    <row r="92" spans="1:13">
      <c r="A92" s="8">
        <v>42013</v>
      </c>
      <c r="B92" s="6" t="s">
        <v>19</v>
      </c>
      <c r="C92" s="4" t="s">
        <v>119</v>
      </c>
      <c r="D92" s="4" t="s">
        <v>1036</v>
      </c>
      <c r="E92" s="4" t="s">
        <v>1042</v>
      </c>
      <c r="F92" s="4">
        <v>4010</v>
      </c>
      <c r="G92" s="7">
        <v>0.65</v>
      </c>
      <c r="H92" s="4">
        <f t="shared" si="2"/>
        <v>2606.5</v>
      </c>
      <c r="I92" s="4" t="s">
        <v>1053</v>
      </c>
      <c r="J92" s="23">
        <v>42154</v>
      </c>
      <c r="K92" s="9" t="s">
        <v>1046</v>
      </c>
      <c r="M92" s="2"/>
    </row>
    <row r="93" spans="1:13">
      <c r="A93" s="8">
        <v>42013</v>
      </c>
      <c r="B93" s="6" t="s">
        <v>16</v>
      </c>
      <c r="C93" s="4" t="s">
        <v>120</v>
      </c>
      <c r="D93" s="4" t="s">
        <v>1032</v>
      </c>
      <c r="E93" s="4" t="s">
        <v>1042</v>
      </c>
      <c r="F93" s="4">
        <v>4160</v>
      </c>
      <c r="G93" s="7">
        <v>0.75</v>
      </c>
      <c r="H93" s="4">
        <f t="shared" si="2"/>
        <v>3120</v>
      </c>
      <c r="I93" s="4" t="s">
        <v>1053</v>
      </c>
      <c r="J93" s="23">
        <v>42166</v>
      </c>
      <c r="K93" s="9" t="s">
        <v>1045</v>
      </c>
      <c r="M93" s="2"/>
    </row>
    <row r="94" spans="1:13">
      <c r="A94" s="8">
        <v>42013</v>
      </c>
      <c r="B94" s="6" t="s">
        <v>11</v>
      </c>
      <c r="C94" s="4" t="s">
        <v>121</v>
      </c>
      <c r="D94" s="4" t="s">
        <v>1032</v>
      </c>
      <c r="E94" s="4" t="s">
        <v>1040</v>
      </c>
      <c r="F94" s="4">
        <v>580</v>
      </c>
      <c r="G94" s="7">
        <v>0.8</v>
      </c>
      <c r="H94" s="4">
        <f t="shared" si="2"/>
        <v>464</v>
      </c>
      <c r="I94" s="4" t="s">
        <v>1050</v>
      </c>
      <c r="J94" s="23">
        <v>42136</v>
      </c>
      <c r="K94" s="9" t="s">
        <v>1043</v>
      </c>
      <c r="M94" s="2"/>
    </row>
    <row r="95" spans="1:13">
      <c r="A95" s="8">
        <v>42013</v>
      </c>
      <c r="B95" s="6" t="s">
        <v>17</v>
      </c>
      <c r="C95" s="4" t="s">
        <v>122</v>
      </c>
      <c r="D95" s="4" t="s">
        <v>1029</v>
      </c>
      <c r="E95" s="4" t="s">
        <v>1047</v>
      </c>
      <c r="F95" s="4">
        <v>3380</v>
      </c>
      <c r="G95" s="7">
        <v>0.75</v>
      </c>
      <c r="H95" s="4">
        <f t="shared" si="2"/>
        <v>2535</v>
      </c>
      <c r="I95" s="4" t="s">
        <v>1053</v>
      </c>
      <c r="J95" s="23">
        <v>42066</v>
      </c>
      <c r="K95" s="9"/>
      <c r="M95" s="2"/>
    </row>
    <row r="96" spans="1:13">
      <c r="A96" s="8">
        <v>42013</v>
      </c>
      <c r="B96" s="6" t="s">
        <v>25</v>
      </c>
      <c r="C96" s="4" t="s">
        <v>123</v>
      </c>
      <c r="D96" s="4" t="s">
        <v>1034</v>
      </c>
      <c r="E96" s="4" t="s">
        <v>1048</v>
      </c>
      <c r="F96" s="4">
        <v>3010</v>
      </c>
      <c r="G96" s="7">
        <v>0.75</v>
      </c>
      <c r="H96" s="4">
        <f t="shared" si="2"/>
        <v>2257.5</v>
      </c>
      <c r="I96" s="4" t="s">
        <v>1050</v>
      </c>
      <c r="J96" s="23">
        <v>42157</v>
      </c>
      <c r="K96" s="9" t="s">
        <v>1045</v>
      </c>
      <c r="M96" s="2"/>
    </row>
    <row r="97" spans="1:13">
      <c r="A97" s="8">
        <v>42014</v>
      </c>
      <c r="B97" s="6" t="s">
        <v>10</v>
      </c>
      <c r="C97" s="4" t="s">
        <v>124</v>
      </c>
      <c r="D97" s="4" t="s">
        <v>1034</v>
      </c>
      <c r="E97" s="4" t="s">
        <v>1039</v>
      </c>
      <c r="F97" s="4">
        <v>470</v>
      </c>
      <c r="G97" s="7">
        <v>0.7</v>
      </c>
      <c r="H97" s="4">
        <f t="shared" si="2"/>
        <v>329</v>
      </c>
      <c r="I97" s="4" t="s">
        <v>1051</v>
      </c>
      <c r="J97" s="23">
        <v>42096</v>
      </c>
      <c r="K97" s="9" t="s">
        <v>1044</v>
      </c>
      <c r="M97" s="2"/>
    </row>
    <row r="98" spans="1:13">
      <c r="A98" s="8">
        <v>42014</v>
      </c>
      <c r="B98" s="6" t="s">
        <v>25</v>
      </c>
      <c r="C98" s="4" t="s">
        <v>125</v>
      </c>
      <c r="D98" s="4" t="s">
        <v>1029</v>
      </c>
      <c r="E98" s="4" t="s">
        <v>1047</v>
      </c>
      <c r="F98" s="4">
        <v>4460</v>
      </c>
      <c r="G98" s="7">
        <v>0.55000000000000004</v>
      </c>
      <c r="H98" s="4">
        <f t="shared" si="2"/>
        <v>2453</v>
      </c>
      <c r="I98" s="4" t="s">
        <v>1051</v>
      </c>
      <c r="J98" s="23">
        <v>42033</v>
      </c>
      <c r="K98" s="9"/>
      <c r="M98" s="2"/>
    </row>
    <row r="99" spans="1:13">
      <c r="A99" s="8">
        <v>42014</v>
      </c>
      <c r="B99" s="6" t="s">
        <v>10</v>
      </c>
      <c r="C99" s="4" t="s">
        <v>126</v>
      </c>
      <c r="D99" s="4" t="s">
        <v>1037</v>
      </c>
      <c r="E99" s="4" t="s">
        <v>1039</v>
      </c>
      <c r="F99" s="4">
        <v>3320</v>
      </c>
      <c r="G99" s="7">
        <v>0.55000000000000004</v>
      </c>
      <c r="H99" s="4">
        <f t="shared" si="2"/>
        <v>1826.0000000000002</v>
      </c>
      <c r="I99" s="4" t="s">
        <v>1053</v>
      </c>
      <c r="J99" s="23">
        <v>42133</v>
      </c>
      <c r="K99" s="9" t="s">
        <v>1044</v>
      </c>
      <c r="M99" s="2"/>
    </row>
    <row r="100" spans="1:13">
      <c r="A100" s="8">
        <v>42014</v>
      </c>
      <c r="B100" s="6" t="s">
        <v>21</v>
      </c>
      <c r="C100" s="4" t="s">
        <v>127</v>
      </c>
      <c r="D100" s="4" t="s">
        <v>1037</v>
      </c>
      <c r="E100" s="4" t="s">
        <v>1042</v>
      </c>
      <c r="F100" s="4">
        <v>2800</v>
      </c>
      <c r="G100" s="7">
        <v>0.7</v>
      </c>
      <c r="H100" s="4">
        <f t="shared" si="2"/>
        <v>1959.9999999999998</v>
      </c>
      <c r="I100" s="4" t="s">
        <v>1053</v>
      </c>
      <c r="J100" s="23">
        <v>42172</v>
      </c>
      <c r="K100" s="9" t="s">
        <v>1043</v>
      </c>
      <c r="M100" s="2"/>
    </row>
    <row r="101" spans="1:13">
      <c r="A101" s="8">
        <v>42014</v>
      </c>
      <c r="B101" s="6" t="s">
        <v>16</v>
      </c>
      <c r="C101" s="4" t="s">
        <v>128</v>
      </c>
      <c r="D101" s="4" t="s">
        <v>1036</v>
      </c>
      <c r="E101" s="4" t="s">
        <v>1042</v>
      </c>
      <c r="F101" s="4">
        <v>1270</v>
      </c>
      <c r="G101" s="7">
        <v>0.55000000000000004</v>
      </c>
      <c r="H101" s="4">
        <f t="shared" si="2"/>
        <v>698.5</v>
      </c>
      <c r="I101" s="4" t="s">
        <v>1053</v>
      </c>
      <c r="J101" s="23">
        <v>42138</v>
      </c>
      <c r="K101" s="9"/>
      <c r="M101" s="2"/>
    </row>
    <row r="102" spans="1:13">
      <c r="A102" s="8">
        <v>42014</v>
      </c>
      <c r="B102" s="6" t="s">
        <v>18</v>
      </c>
      <c r="C102" s="4" t="s">
        <v>129</v>
      </c>
      <c r="D102" s="4" t="s">
        <v>1035</v>
      </c>
      <c r="E102" s="4" t="s">
        <v>1048</v>
      </c>
      <c r="F102" s="4">
        <v>1390</v>
      </c>
      <c r="G102" s="7">
        <v>0.75</v>
      </c>
      <c r="H102" s="4">
        <f t="shared" si="2"/>
        <v>1042.5</v>
      </c>
      <c r="I102" s="4" t="s">
        <v>1051</v>
      </c>
      <c r="J102" s="23">
        <v>42184</v>
      </c>
      <c r="K102" s="9"/>
      <c r="M102" s="2"/>
    </row>
    <row r="103" spans="1:13">
      <c r="A103" s="8">
        <v>42014</v>
      </c>
      <c r="B103" s="6" t="s">
        <v>14</v>
      </c>
      <c r="C103" s="4" t="s">
        <v>130</v>
      </c>
      <c r="D103" s="4" t="s">
        <v>1031</v>
      </c>
      <c r="E103" s="4" t="s">
        <v>1048</v>
      </c>
      <c r="F103" s="4">
        <v>2420</v>
      </c>
      <c r="G103" s="7">
        <v>0.7</v>
      </c>
      <c r="H103" s="4">
        <f t="shared" si="2"/>
        <v>1694</v>
      </c>
      <c r="I103" s="4" t="s">
        <v>1050</v>
      </c>
      <c r="J103" s="23">
        <v>42126</v>
      </c>
      <c r="K103" s="9" t="s">
        <v>1043</v>
      </c>
      <c r="M103" s="2"/>
    </row>
    <row r="104" spans="1:13">
      <c r="A104" s="8">
        <v>42014</v>
      </c>
      <c r="B104" s="6" t="s">
        <v>26</v>
      </c>
      <c r="C104" s="4" t="s">
        <v>131</v>
      </c>
      <c r="D104" s="4" t="s">
        <v>1032</v>
      </c>
      <c r="E104" s="4" t="s">
        <v>1040</v>
      </c>
      <c r="F104" s="4">
        <v>4330</v>
      </c>
      <c r="G104" s="7">
        <v>0.7</v>
      </c>
      <c r="H104" s="4">
        <f t="shared" si="2"/>
        <v>3031</v>
      </c>
      <c r="I104" s="4" t="s">
        <v>1051</v>
      </c>
      <c r="J104" s="23">
        <v>42105</v>
      </c>
      <c r="K104" s="9" t="s">
        <v>1043</v>
      </c>
      <c r="M104" s="2"/>
    </row>
    <row r="105" spans="1:13">
      <c r="A105" s="8">
        <v>42014</v>
      </c>
      <c r="B105" s="6" t="s">
        <v>23</v>
      </c>
      <c r="C105" s="4" t="s">
        <v>132</v>
      </c>
      <c r="D105" s="4" t="s">
        <v>1034</v>
      </c>
      <c r="E105" s="4" t="s">
        <v>1042</v>
      </c>
      <c r="F105" s="4">
        <v>740</v>
      </c>
      <c r="G105" s="7">
        <v>0.65</v>
      </c>
      <c r="H105" s="4">
        <f t="shared" si="2"/>
        <v>481</v>
      </c>
      <c r="I105" s="4" t="s">
        <v>1051</v>
      </c>
      <c r="J105" s="23">
        <v>42147</v>
      </c>
      <c r="K105" s="9" t="s">
        <v>1046</v>
      </c>
      <c r="M105" s="2"/>
    </row>
    <row r="106" spans="1:13">
      <c r="A106" s="8">
        <v>42014</v>
      </c>
      <c r="B106" s="6" t="s">
        <v>27</v>
      </c>
      <c r="C106" s="4" t="s">
        <v>133</v>
      </c>
      <c r="D106" s="4" t="s">
        <v>1037</v>
      </c>
      <c r="E106" s="4" t="s">
        <v>1039</v>
      </c>
      <c r="F106" s="4">
        <v>1040</v>
      </c>
      <c r="G106" s="7">
        <v>0.75</v>
      </c>
      <c r="H106" s="4">
        <f t="shared" si="2"/>
        <v>780</v>
      </c>
      <c r="I106" s="4" t="s">
        <v>1051</v>
      </c>
      <c r="J106" s="23">
        <v>42172</v>
      </c>
      <c r="K106" s="9" t="s">
        <v>1043</v>
      </c>
      <c r="M106" s="2"/>
    </row>
    <row r="107" spans="1:13">
      <c r="A107" s="8">
        <v>42014</v>
      </c>
      <c r="B107" s="6" t="s">
        <v>8</v>
      </c>
      <c r="C107" s="4" t="s">
        <v>134</v>
      </c>
      <c r="D107" s="4" t="s">
        <v>1034</v>
      </c>
      <c r="E107" s="4" t="s">
        <v>1042</v>
      </c>
      <c r="F107" s="4">
        <v>1440</v>
      </c>
      <c r="G107" s="7">
        <v>0.55000000000000004</v>
      </c>
      <c r="H107" s="4">
        <f t="shared" si="2"/>
        <v>792.00000000000011</v>
      </c>
      <c r="I107" s="4" t="s">
        <v>1051</v>
      </c>
      <c r="J107" s="23">
        <v>42101</v>
      </c>
      <c r="K107" s="9" t="s">
        <v>1044</v>
      </c>
      <c r="M107" s="2"/>
    </row>
    <row r="108" spans="1:13">
      <c r="A108" s="8">
        <v>42014</v>
      </c>
      <c r="B108" s="6" t="s">
        <v>10</v>
      </c>
      <c r="C108" s="4" t="s">
        <v>135</v>
      </c>
      <c r="D108" s="4" t="s">
        <v>1036</v>
      </c>
      <c r="E108" s="4" t="s">
        <v>1039</v>
      </c>
      <c r="F108" s="4">
        <v>1950</v>
      </c>
      <c r="G108" s="7">
        <v>0.85</v>
      </c>
      <c r="H108" s="4">
        <f t="shared" si="2"/>
        <v>1657.5</v>
      </c>
      <c r="I108" s="4" t="s">
        <v>1051</v>
      </c>
      <c r="J108" s="23">
        <v>42148</v>
      </c>
      <c r="K108" s="9"/>
      <c r="M108" s="2"/>
    </row>
    <row r="109" spans="1:13">
      <c r="A109" s="8">
        <v>42014</v>
      </c>
      <c r="B109" s="6" t="s">
        <v>27</v>
      </c>
      <c r="C109" s="4" t="s">
        <v>136</v>
      </c>
      <c r="D109" s="4" t="s">
        <v>1029</v>
      </c>
      <c r="E109" s="4" t="s">
        <v>1048</v>
      </c>
      <c r="F109" s="4">
        <v>4670</v>
      </c>
      <c r="G109" s="7">
        <v>0.85</v>
      </c>
      <c r="H109" s="4">
        <f t="shared" si="2"/>
        <v>3969.5</v>
      </c>
      <c r="I109" s="4" t="s">
        <v>1050</v>
      </c>
      <c r="J109" s="23">
        <v>42119</v>
      </c>
      <c r="K109" s="9" t="s">
        <v>1044</v>
      </c>
      <c r="M109" s="2"/>
    </row>
    <row r="110" spans="1:13">
      <c r="A110" s="8">
        <v>42015</v>
      </c>
      <c r="B110" s="6" t="s">
        <v>24</v>
      </c>
      <c r="C110" s="4" t="s">
        <v>137</v>
      </c>
      <c r="D110" s="4" t="s">
        <v>1034</v>
      </c>
      <c r="E110" s="4" t="s">
        <v>1042</v>
      </c>
      <c r="F110" s="4">
        <v>1020</v>
      </c>
      <c r="G110" s="7">
        <v>0.85</v>
      </c>
      <c r="H110" s="4">
        <f t="shared" si="2"/>
        <v>867</v>
      </c>
      <c r="I110" s="4" t="s">
        <v>1053</v>
      </c>
      <c r="J110" s="23">
        <v>42118</v>
      </c>
      <c r="K110" s="9" t="s">
        <v>1045</v>
      </c>
      <c r="M110" s="2"/>
    </row>
    <row r="111" spans="1:13">
      <c r="A111" s="8">
        <v>42015</v>
      </c>
      <c r="B111" s="6" t="s">
        <v>25</v>
      </c>
      <c r="C111" s="4" t="s">
        <v>138</v>
      </c>
      <c r="D111" s="4" t="s">
        <v>1036</v>
      </c>
      <c r="E111" s="4" t="s">
        <v>1048</v>
      </c>
      <c r="F111" s="4">
        <v>490</v>
      </c>
      <c r="G111" s="7">
        <v>0.6</v>
      </c>
      <c r="H111" s="4">
        <f t="shared" si="2"/>
        <v>294</v>
      </c>
      <c r="I111" s="4" t="s">
        <v>1051</v>
      </c>
      <c r="J111" s="23">
        <v>42167</v>
      </c>
      <c r="K111" s="9" t="s">
        <v>1043</v>
      </c>
      <c r="M111" s="2"/>
    </row>
    <row r="112" spans="1:13">
      <c r="A112" s="8">
        <v>42015</v>
      </c>
      <c r="B112" s="6" t="s">
        <v>19</v>
      </c>
      <c r="C112" s="4" t="s">
        <v>139</v>
      </c>
      <c r="D112" s="4" t="s">
        <v>1031</v>
      </c>
      <c r="E112" s="4" t="s">
        <v>1048</v>
      </c>
      <c r="F112" s="4">
        <v>4480</v>
      </c>
      <c r="G112" s="7">
        <v>0.8</v>
      </c>
      <c r="H112" s="4">
        <f t="shared" si="2"/>
        <v>3584</v>
      </c>
      <c r="I112" s="4" t="s">
        <v>1051</v>
      </c>
      <c r="J112" s="23">
        <v>42096</v>
      </c>
      <c r="K112" s="9" t="s">
        <v>1046</v>
      </c>
      <c r="M112" s="2"/>
    </row>
    <row r="113" spans="1:13">
      <c r="A113" s="8">
        <v>42015</v>
      </c>
      <c r="B113" s="6" t="s">
        <v>17</v>
      </c>
      <c r="C113" s="4" t="s">
        <v>140</v>
      </c>
      <c r="D113" s="4" t="s">
        <v>1036</v>
      </c>
      <c r="E113" s="4" t="s">
        <v>1040</v>
      </c>
      <c r="F113" s="4">
        <v>3220</v>
      </c>
      <c r="G113" s="7">
        <v>0.6</v>
      </c>
      <c r="H113" s="4">
        <f t="shared" si="2"/>
        <v>1932</v>
      </c>
      <c r="I113" s="4" t="s">
        <v>1053</v>
      </c>
      <c r="J113" s="23">
        <v>42112</v>
      </c>
      <c r="K113" s="9" t="s">
        <v>1043</v>
      </c>
      <c r="M113" s="2"/>
    </row>
    <row r="114" spans="1:13">
      <c r="A114" s="8">
        <v>42015</v>
      </c>
      <c r="B114" s="6" t="s">
        <v>15</v>
      </c>
      <c r="C114" s="4" t="s">
        <v>141</v>
      </c>
      <c r="D114" s="4" t="s">
        <v>1035</v>
      </c>
      <c r="E114" s="4" t="s">
        <v>1048</v>
      </c>
      <c r="F114" s="4">
        <v>780</v>
      </c>
      <c r="G114" s="7">
        <v>0.7</v>
      </c>
      <c r="H114" s="4">
        <f t="shared" si="2"/>
        <v>546</v>
      </c>
      <c r="I114" s="4" t="s">
        <v>1051</v>
      </c>
      <c r="J114" s="23">
        <v>42142</v>
      </c>
      <c r="K114" s="9" t="s">
        <v>1046</v>
      </c>
      <c r="M114" s="2"/>
    </row>
    <row r="115" spans="1:13">
      <c r="A115" s="8">
        <v>42015</v>
      </c>
      <c r="B115" s="6" t="s">
        <v>9</v>
      </c>
      <c r="C115" s="4" t="s">
        <v>142</v>
      </c>
      <c r="D115" s="4" t="s">
        <v>1032</v>
      </c>
      <c r="E115" s="4" t="s">
        <v>1040</v>
      </c>
      <c r="F115" s="4">
        <v>1890</v>
      </c>
      <c r="G115" s="7">
        <v>0.65</v>
      </c>
      <c r="H115" s="4">
        <f t="shared" si="2"/>
        <v>1228.5</v>
      </c>
      <c r="I115" s="4" t="s">
        <v>1051</v>
      </c>
      <c r="J115" s="23">
        <v>42175</v>
      </c>
      <c r="K115" s="9" t="s">
        <v>1046</v>
      </c>
      <c r="M115" s="2"/>
    </row>
    <row r="116" spans="1:13">
      <c r="A116" s="8">
        <v>42015</v>
      </c>
      <c r="B116" s="6" t="s">
        <v>23</v>
      </c>
      <c r="C116" s="4" t="s">
        <v>143</v>
      </c>
      <c r="D116" s="4" t="s">
        <v>1033</v>
      </c>
      <c r="E116" s="4" t="s">
        <v>1039</v>
      </c>
      <c r="F116" s="4">
        <v>3030</v>
      </c>
      <c r="G116" s="7">
        <v>0.7</v>
      </c>
      <c r="H116" s="4">
        <f t="shared" si="2"/>
        <v>2121</v>
      </c>
      <c r="I116" s="4" t="s">
        <v>1053</v>
      </c>
      <c r="J116" s="23">
        <v>42144</v>
      </c>
      <c r="K116" s="9" t="s">
        <v>1045</v>
      </c>
      <c r="M116" s="2"/>
    </row>
    <row r="117" spans="1:13">
      <c r="A117" s="8">
        <v>42015</v>
      </c>
      <c r="B117" s="6" t="s">
        <v>17</v>
      </c>
      <c r="C117" s="4" t="s">
        <v>144</v>
      </c>
      <c r="D117" s="4" t="s">
        <v>1035</v>
      </c>
      <c r="E117" s="4" t="s">
        <v>1048</v>
      </c>
      <c r="F117" s="4">
        <v>3980</v>
      </c>
      <c r="G117" s="7">
        <v>0.55000000000000004</v>
      </c>
      <c r="H117" s="4">
        <f t="shared" si="2"/>
        <v>2189</v>
      </c>
      <c r="I117" s="4" t="s">
        <v>1051</v>
      </c>
      <c r="J117" s="23">
        <v>42159</v>
      </c>
      <c r="K117" s="9" t="s">
        <v>1046</v>
      </c>
      <c r="M117" s="2"/>
    </row>
    <row r="118" spans="1:13">
      <c r="A118" s="8">
        <v>42015</v>
      </c>
      <c r="B118" s="6" t="s">
        <v>8</v>
      </c>
      <c r="C118" s="4" t="s">
        <v>145</v>
      </c>
      <c r="D118" s="4" t="s">
        <v>1035</v>
      </c>
      <c r="E118" s="4" t="s">
        <v>1040</v>
      </c>
      <c r="F118" s="4">
        <v>800</v>
      </c>
      <c r="G118" s="7">
        <v>0.6</v>
      </c>
      <c r="H118" s="4">
        <f t="shared" si="2"/>
        <v>480</v>
      </c>
      <c r="I118" s="4" t="s">
        <v>1053</v>
      </c>
      <c r="J118" s="23">
        <v>42155</v>
      </c>
      <c r="K118" s="9" t="s">
        <v>1043</v>
      </c>
      <c r="M118" s="2"/>
    </row>
    <row r="119" spans="1:13">
      <c r="A119" s="8">
        <v>42015</v>
      </c>
      <c r="B119" s="6" t="s">
        <v>26</v>
      </c>
      <c r="C119" s="4" t="s">
        <v>146</v>
      </c>
      <c r="D119" s="4" t="s">
        <v>1030</v>
      </c>
      <c r="E119" s="4" t="s">
        <v>1042</v>
      </c>
      <c r="F119" s="4">
        <v>1660</v>
      </c>
      <c r="G119" s="7">
        <v>0.8</v>
      </c>
      <c r="H119" s="4">
        <f t="shared" si="2"/>
        <v>1328</v>
      </c>
      <c r="I119" s="4" t="s">
        <v>1051</v>
      </c>
      <c r="J119" s="23">
        <v>42099</v>
      </c>
      <c r="K119" s="9" t="s">
        <v>1046</v>
      </c>
      <c r="M119" s="2"/>
    </row>
    <row r="120" spans="1:13">
      <c r="A120" s="8">
        <v>42015</v>
      </c>
      <c r="B120" s="6" t="s">
        <v>19</v>
      </c>
      <c r="C120" s="4" t="s">
        <v>147</v>
      </c>
      <c r="D120" s="4" t="s">
        <v>1031</v>
      </c>
      <c r="E120" s="4" t="s">
        <v>1048</v>
      </c>
      <c r="F120" s="4">
        <v>2930</v>
      </c>
      <c r="G120" s="7">
        <v>0.75</v>
      </c>
      <c r="H120" s="4">
        <f t="shared" si="2"/>
        <v>2197.5</v>
      </c>
      <c r="I120" s="4" t="s">
        <v>1051</v>
      </c>
      <c r="J120" s="23">
        <v>42133</v>
      </c>
      <c r="K120" s="9" t="s">
        <v>1044</v>
      </c>
      <c r="M120" s="2"/>
    </row>
    <row r="121" spans="1:13">
      <c r="A121" s="8">
        <v>42016</v>
      </c>
      <c r="B121" s="6" t="s">
        <v>9</v>
      </c>
      <c r="C121" s="4" t="s">
        <v>148</v>
      </c>
      <c r="D121" s="4" t="s">
        <v>1038</v>
      </c>
      <c r="E121" s="4" t="s">
        <v>1040</v>
      </c>
      <c r="F121" s="4">
        <v>1730</v>
      </c>
      <c r="G121" s="7">
        <v>0.55000000000000004</v>
      </c>
      <c r="H121" s="4">
        <f t="shared" si="2"/>
        <v>951.50000000000011</v>
      </c>
      <c r="I121" s="4" t="s">
        <v>1051</v>
      </c>
      <c r="J121" s="23">
        <v>42108</v>
      </c>
      <c r="K121" s="9" t="s">
        <v>1043</v>
      </c>
      <c r="M121" s="2"/>
    </row>
    <row r="122" spans="1:13">
      <c r="A122" s="8">
        <v>42016</v>
      </c>
      <c r="B122" s="6" t="s">
        <v>10</v>
      </c>
      <c r="C122" s="4" t="s">
        <v>149</v>
      </c>
      <c r="D122" s="4" t="s">
        <v>1032</v>
      </c>
      <c r="E122" s="4" t="s">
        <v>1048</v>
      </c>
      <c r="F122" s="4">
        <v>3620</v>
      </c>
      <c r="G122" s="7">
        <v>0.55000000000000004</v>
      </c>
      <c r="H122" s="4">
        <f t="shared" si="2"/>
        <v>1991.0000000000002</v>
      </c>
      <c r="I122" s="4" t="s">
        <v>1050</v>
      </c>
      <c r="J122" s="23">
        <v>42109</v>
      </c>
      <c r="K122" s="9" t="s">
        <v>1043</v>
      </c>
      <c r="M122" s="2"/>
    </row>
    <row r="123" spans="1:13">
      <c r="A123" s="8">
        <v>42016</v>
      </c>
      <c r="B123" s="6" t="s">
        <v>12</v>
      </c>
      <c r="C123" s="4" t="s">
        <v>150</v>
      </c>
      <c r="D123" s="4" t="s">
        <v>1032</v>
      </c>
      <c r="E123" s="4" t="s">
        <v>1048</v>
      </c>
      <c r="F123" s="4">
        <v>1100</v>
      </c>
      <c r="G123" s="7">
        <v>0.8</v>
      </c>
      <c r="H123" s="4">
        <f t="shared" si="2"/>
        <v>880</v>
      </c>
      <c r="I123" s="4" t="s">
        <v>1051</v>
      </c>
      <c r="J123" s="23">
        <v>42123</v>
      </c>
      <c r="K123" s="9" t="s">
        <v>1043</v>
      </c>
      <c r="M123" s="2"/>
    </row>
    <row r="124" spans="1:13">
      <c r="A124" s="8">
        <v>42016</v>
      </c>
      <c r="B124" s="6" t="s">
        <v>24</v>
      </c>
      <c r="C124" s="4" t="s">
        <v>151</v>
      </c>
      <c r="D124" s="4" t="s">
        <v>1035</v>
      </c>
      <c r="E124" s="4" t="s">
        <v>1042</v>
      </c>
      <c r="F124" s="4">
        <v>1210</v>
      </c>
      <c r="G124" s="7">
        <v>0.8</v>
      </c>
      <c r="H124" s="4">
        <f t="shared" si="2"/>
        <v>968</v>
      </c>
      <c r="I124" s="4" t="s">
        <v>1051</v>
      </c>
      <c r="J124" s="23">
        <v>42139</v>
      </c>
      <c r="K124" s="9" t="s">
        <v>1043</v>
      </c>
      <c r="M124" s="2"/>
    </row>
    <row r="125" spans="1:13">
      <c r="A125" s="8">
        <v>42016</v>
      </c>
      <c r="B125" s="6" t="s">
        <v>10</v>
      </c>
      <c r="C125" s="4" t="s">
        <v>152</v>
      </c>
      <c r="D125" s="4" t="s">
        <v>1030</v>
      </c>
      <c r="E125" s="4" t="s">
        <v>1048</v>
      </c>
      <c r="F125" s="4">
        <v>3720</v>
      </c>
      <c r="G125" s="7">
        <v>0.75</v>
      </c>
      <c r="H125" s="4">
        <f t="shared" si="2"/>
        <v>2790</v>
      </c>
      <c r="I125" s="4" t="s">
        <v>1051</v>
      </c>
      <c r="J125" s="23">
        <v>42127</v>
      </c>
      <c r="K125" s="9" t="s">
        <v>1045</v>
      </c>
      <c r="M125" s="2"/>
    </row>
    <row r="126" spans="1:13">
      <c r="A126" s="8">
        <v>42016</v>
      </c>
      <c r="B126" s="6" t="s">
        <v>21</v>
      </c>
      <c r="C126" s="4" t="s">
        <v>153</v>
      </c>
      <c r="D126" s="4" t="s">
        <v>1035</v>
      </c>
      <c r="E126" s="4" t="s">
        <v>1040</v>
      </c>
      <c r="F126" s="4">
        <v>1230</v>
      </c>
      <c r="G126" s="7">
        <v>0.85</v>
      </c>
      <c r="H126" s="4">
        <f t="shared" si="2"/>
        <v>1045.5</v>
      </c>
      <c r="I126" s="4" t="s">
        <v>1051</v>
      </c>
      <c r="J126" s="23">
        <v>42165</v>
      </c>
      <c r="K126" s="9" t="s">
        <v>1043</v>
      </c>
      <c r="M126" s="2"/>
    </row>
    <row r="127" spans="1:13">
      <c r="A127" s="8">
        <v>42016</v>
      </c>
      <c r="B127" s="6" t="s">
        <v>14</v>
      </c>
      <c r="C127" s="4" t="s">
        <v>154</v>
      </c>
      <c r="D127" s="4" t="s">
        <v>1038</v>
      </c>
      <c r="E127" s="4" t="s">
        <v>1040</v>
      </c>
      <c r="F127" s="4">
        <v>4530</v>
      </c>
      <c r="G127" s="7">
        <v>0.75</v>
      </c>
      <c r="H127" s="4">
        <f t="shared" si="2"/>
        <v>3397.5</v>
      </c>
      <c r="I127" s="4" t="s">
        <v>1053</v>
      </c>
      <c r="J127" s="23">
        <v>42133</v>
      </c>
      <c r="K127" s="9" t="s">
        <v>1045</v>
      </c>
      <c r="M127" s="2"/>
    </row>
    <row r="128" spans="1:13">
      <c r="A128" s="8">
        <v>42016</v>
      </c>
      <c r="B128" s="6" t="s">
        <v>13</v>
      </c>
      <c r="C128" s="4" t="s">
        <v>155</v>
      </c>
      <c r="D128" s="4" t="s">
        <v>1029</v>
      </c>
      <c r="E128" s="4" t="s">
        <v>1048</v>
      </c>
      <c r="F128" s="4">
        <v>4640</v>
      </c>
      <c r="G128" s="7">
        <v>0.6</v>
      </c>
      <c r="H128" s="4">
        <f t="shared" si="2"/>
        <v>2784</v>
      </c>
      <c r="I128" s="4" t="s">
        <v>1051</v>
      </c>
      <c r="J128" s="23">
        <v>42126</v>
      </c>
      <c r="K128" s="9"/>
      <c r="M128" s="2"/>
    </row>
    <row r="129" spans="1:13">
      <c r="A129" s="8">
        <v>42016</v>
      </c>
      <c r="B129" s="6" t="s">
        <v>12</v>
      </c>
      <c r="C129" s="4" t="s">
        <v>156</v>
      </c>
      <c r="D129" s="4" t="s">
        <v>1029</v>
      </c>
      <c r="E129" s="4" t="s">
        <v>1040</v>
      </c>
      <c r="F129" s="4">
        <v>4860</v>
      </c>
      <c r="G129" s="7">
        <v>0.55000000000000004</v>
      </c>
      <c r="H129" s="4">
        <f t="shared" si="2"/>
        <v>2673</v>
      </c>
      <c r="I129" s="4" t="s">
        <v>1050</v>
      </c>
      <c r="J129" s="23">
        <v>42136</v>
      </c>
      <c r="K129" s="9" t="s">
        <v>1043</v>
      </c>
      <c r="M129" s="2"/>
    </row>
    <row r="130" spans="1:13">
      <c r="A130" s="8">
        <v>42016</v>
      </c>
      <c r="B130" s="6" t="s">
        <v>10</v>
      </c>
      <c r="C130" s="4" t="s">
        <v>157</v>
      </c>
      <c r="D130" s="4" t="s">
        <v>1038</v>
      </c>
      <c r="E130" s="4" t="s">
        <v>1048</v>
      </c>
      <c r="F130" s="4">
        <v>1310</v>
      </c>
      <c r="G130" s="7">
        <v>0.7</v>
      </c>
      <c r="H130" s="4">
        <f t="shared" si="2"/>
        <v>916.99999999999989</v>
      </c>
      <c r="I130" s="4" t="s">
        <v>1050</v>
      </c>
      <c r="J130" s="23">
        <v>42102</v>
      </c>
      <c r="K130" s="9" t="s">
        <v>1043</v>
      </c>
      <c r="M130" s="2"/>
    </row>
    <row r="131" spans="1:13">
      <c r="A131" s="8">
        <v>42016</v>
      </c>
      <c r="B131" s="6" t="s">
        <v>10</v>
      </c>
      <c r="C131" s="4" t="s">
        <v>158</v>
      </c>
      <c r="D131" s="4" t="s">
        <v>1034</v>
      </c>
      <c r="E131" s="4" t="s">
        <v>1048</v>
      </c>
      <c r="F131" s="4">
        <v>1500</v>
      </c>
      <c r="G131" s="7">
        <v>0.6</v>
      </c>
      <c r="H131" s="4">
        <f t="shared" ref="H131:H194" si="3">F131*G131</f>
        <v>900</v>
      </c>
      <c r="I131" s="4" t="s">
        <v>1053</v>
      </c>
      <c r="J131" s="23">
        <v>42180</v>
      </c>
      <c r="K131" s="9" t="s">
        <v>1043</v>
      </c>
      <c r="M131" s="2"/>
    </row>
    <row r="132" spans="1:13">
      <c r="A132" s="8">
        <v>42017</v>
      </c>
      <c r="B132" s="6" t="s">
        <v>24</v>
      </c>
      <c r="C132" s="4" t="s">
        <v>159</v>
      </c>
      <c r="D132" s="4" t="s">
        <v>1035</v>
      </c>
      <c r="E132" s="4" t="s">
        <v>1048</v>
      </c>
      <c r="F132" s="4">
        <v>490</v>
      </c>
      <c r="G132" s="7">
        <v>0.7</v>
      </c>
      <c r="H132" s="4">
        <f t="shared" si="3"/>
        <v>343</v>
      </c>
      <c r="I132" s="4" t="s">
        <v>1051</v>
      </c>
      <c r="J132" s="23">
        <v>42122</v>
      </c>
      <c r="K132" s="9" t="s">
        <v>1045</v>
      </c>
      <c r="M132" s="2"/>
    </row>
    <row r="133" spans="1:13">
      <c r="A133" s="8">
        <v>42017</v>
      </c>
      <c r="B133" s="6" t="s">
        <v>14</v>
      </c>
      <c r="C133" s="4" t="s">
        <v>160</v>
      </c>
      <c r="D133" s="4" t="s">
        <v>1030</v>
      </c>
      <c r="E133" s="4" t="s">
        <v>1042</v>
      </c>
      <c r="F133" s="4">
        <v>2520</v>
      </c>
      <c r="G133" s="7">
        <v>0.85</v>
      </c>
      <c r="H133" s="4">
        <f t="shared" si="3"/>
        <v>2142</v>
      </c>
      <c r="I133" s="4" t="s">
        <v>1053</v>
      </c>
      <c r="J133" s="23">
        <v>42150</v>
      </c>
      <c r="K133" s="9" t="s">
        <v>1046</v>
      </c>
      <c r="M133" s="2"/>
    </row>
    <row r="134" spans="1:13">
      <c r="A134" s="8">
        <v>42017</v>
      </c>
      <c r="B134" s="6" t="s">
        <v>15</v>
      </c>
      <c r="C134" s="4" t="s">
        <v>161</v>
      </c>
      <c r="D134" s="4" t="s">
        <v>1035</v>
      </c>
      <c r="E134" s="4" t="s">
        <v>1040</v>
      </c>
      <c r="F134" s="4">
        <v>2010</v>
      </c>
      <c r="G134" s="7">
        <v>0.7</v>
      </c>
      <c r="H134" s="4">
        <f t="shared" si="3"/>
        <v>1407</v>
      </c>
      <c r="I134" s="4" t="s">
        <v>1051</v>
      </c>
      <c r="J134" s="23">
        <v>42122</v>
      </c>
      <c r="K134" s="9" t="s">
        <v>1043</v>
      </c>
      <c r="M134" s="2"/>
    </row>
    <row r="135" spans="1:13">
      <c r="A135" s="8">
        <v>42017</v>
      </c>
      <c r="B135" s="6" t="s">
        <v>25</v>
      </c>
      <c r="C135" s="4" t="s">
        <v>162</v>
      </c>
      <c r="D135" s="4" t="s">
        <v>1034</v>
      </c>
      <c r="E135" s="4" t="s">
        <v>1042</v>
      </c>
      <c r="F135" s="4">
        <v>1750</v>
      </c>
      <c r="G135" s="7">
        <v>0.8</v>
      </c>
      <c r="H135" s="4">
        <f t="shared" si="3"/>
        <v>1400</v>
      </c>
      <c r="I135" s="4" t="s">
        <v>1053</v>
      </c>
      <c r="J135" s="23">
        <v>42171</v>
      </c>
      <c r="K135" s="9" t="s">
        <v>1043</v>
      </c>
      <c r="M135" s="2"/>
    </row>
    <row r="136" spans="1:13">
      <c r="A136" s="8">
        <v>42017</v>
      </c>
      <c r="B136" s="6" t="s">
        <v>9</v>
      </c>
      <c r="C136" s="4" t="s">
        <v>163</v>
      </c>
      <c r="D136" s="4" t="s">
        <v>1036</v>
      </c>
      <c r="E136" s="4" t="s">
        <v>1047</v>
      </c>
      <c r="F136" s="4">
        <v>3960</v>
      </c>
      <c r="G136" s="7">
        <v>0.75</v>
      </c>
      <c r="H136" s="4">
        <f t="shared" si="3"/>
        <v>2970</v>
      </c>
      <c r="I136" s="4" t="s">
        <v>1051</v>
      </c>
      <c r="J136" s="23">
        <v>42070</v>
      </c>
      <c r="K136" s="9"/>
      <c r="M136" s="2"/>
    </row>
    <row r="137" spans="1:13">
      <c r="A137" s="8">
        <v>42017</v>
      </c>
      <c r="B137" s="6" t="s">
        <v>14</v>
      </c>
      <c r="C137" s="4" t="s">
        <v>164</v>
      </c>
      <c r="D137" s="4" t="s">
        <v>1031</v>
      </c>
      <c r="E137" s="4" t="s">
        <v>1040</v>
      </c>
      <c r="F137" s="4">
        <v>3450</v>
      </c>
      <c r="G137" s="7">
        <v>0.7</v>
      </c>
      <c r="H137" s="4">
        <f t="shared" si="3"/>
        <v>2415</v>
      </c>
      <c r="I137" s="4" t="s">
        <v>1050</v>
      </c>
      <c r="J137" s="23">
        <v>42181</v>
      </c>
      <c r="K137" s="9" t="s">
        <v>1044</v>
      </c>
      <c r="M137" s="2"/>
    </row>
    <row r="138" spans="1:13">
      <c r="A138" s="8">
        <v>42017</v>
      </c>
      <c r="B138" s="6" t="s">
        <v>15</v>
      </c>
      <c r="C138" s="4" t="s">
        <v>165</v>
      </c>
      <c r="D138" s="4" t="s">
        <v>1036</v>
      </c>
      <c r="E138" s="4" t="s">
        <v>1048</v>
      </c>
      <c r="F138" s="4">
        <v>1360</v>
      </c>
      <c r="G138" s="7">
        <v>0.65</v>
      </c>
      <c r="H138" s="4">
        <f t="shared" si="3"/>
        <v>884</v>
      </c>
      <c r="I138" s="4" t="s">
        <v>1053</v>
      </c>
      <c r="J138" s="23">
        <v>42122</v>
      </c>
      <c r="K138" s="9" t="s">
        <v>1044</v>
      </c>
      <c r="M138" s="2"/>
    </row>
    <row r="139" spans="1:13">
      <c r="A139" s="8">
        <v>42017</v>
      </c>
      <c r="B139" s="6" t="s">
        <v>16</v>
      </c>
      <c r="C139" s="4" t="s">
        <v>166</v>
      </c>
      <c r="D139" s="4" t="s">
        <v>1038</v>
      </c>
      <c r="E139" s="4" t="s">
        <v>1042</v>
      </c>
      <c r="F139" s="4">
        <v>2900</v>
      </c>
      <c r="G139" s="7">
        <v>0.55000000000000004</v>
      </c>
      <c r="H139" s="4">
        <f t="shared" si="3"/>
        <v>1595.0000000000002</v>
      </c>
      <c r="I139" s="4" t="s">
        <v>1050</v>
      </c>
      <c r="J139" s="23">
        <v>42158</v>
      </c>
      <c r="K139" s="9" t="s">
        <v>1043</v>
      </c>
      <c r="M139" s="2"/>
    </row>
    <row r="140" spans="1:13">
      <c r="A140" s="8">
        <v>42017</v>
      </c>
      <c r="B140" s="6" t="s">
        <v>25</v>
      </c>
      <c r="C140" s="4" t="s">
        <v>167</v>
      </c>
      <c r="D140" s="4" t="s">
        <v>1032</v>
      </c>
      <c r="E140" s="4" t="s">
        <v>1047</v>
      </c>
      <c r="F140" s="4">
        <v>1460</v>
      </c>
      <c r="G140" s="7">
        <v>0.55000000000000004</v>
      </c>
      <c r="H140" s="4">
        <f t="shared" si="3"/>
        <v>803.00000000000011</v>
      </c>
      <c r="I140" s="4" t="s">
        <v>1053</v>
      </c>
      <c r="J140" s="23">
        <v>42031</v>
      </c>
      <c r="K140" s="9"/>
      <c r="M140" s="2"/>
    </row>
    <row r="141" spans="1:13">
      <c r="A141" s="8">
        <v>42017</v>
      </c>
      <c r="B141" s="6" t="s">
        <v>23</v>
      </c>
      <c r="C141" s="4" t="s">
        <v>168</v>
      </c>
      <c r="D141" s="4" t="s">
        <v>1035</v>
      </c>
      <c r="E141" s="4" t="s">
        <v>1039</v>
      </c>
      <c r="F141" s="4">
        <v>1600</v>
      </c>
      <c r="G141" s="7">
        <v>0.55000000000000004</v>
      </c>
      <c r="H141" s="4">
        <f t="shared" si="3"/>
        <v>880.00000000000011</v>
      </c>
      <c r="I141" s="4" t="s">
        <v>1050</v>
      </c>
      <c r="J141" s="23">
        <v>42121</v>
      </c>
      <c r="K141" s="9" t="s">
        <v>1044</v>
      </c>
      <c r="M141" s="2"/>
    </row>
    <row r="142" spans="1:13">
      <c r="A142" s="8">
        <v>42017</v>
      </c>
      <c r="B142" s="6" t="s">
        <v>9</v>
      </c>
      <c r="C142" s="4" t="s">
        <v>169</v>
      </c>
      <c r="D142" s="4" t="s">
        <v>1038</v>
      </c>
      <c r="E142" s="4" t="s">
        <v>1039</v>
      </c>
      <c r="F142" s="4">
        <v>3010</v>
      </c>
      <c r="G142" s="7">
        <v>0.85</v>
      </c>
      <c r="H142" s="4">
        <f t="shared" si="3"/>
        <v>2558.5</v>
      </c>
      <c r="I142" s="4" t="s">
        <v>1051</v>
      </c>
      <c r="J142" s="23">
        <v>42123</v>
      </c>
      <c r="K142" s="9" t="s">
        <v>1044</v>
      </c>
      <c r="M142" s="2"/>
    </row>
    <row r="143" spans="1:13">
      <c r="A143" s="8">
        <v>42017</v>
      </c>
      <c r="B143" s="6" t="s">
        <v>10</v>
      </c>
      <c r="C143" s="4" t="s">
        <v>170</v>
      </c>
      <c r="D143" s="4" t="s">
        <v>1031</v>
      </c>
      <c r="E143" s="4" t="s">
        <v>1039</v>
      </c>
      <c r="F143" s="4">
        <v>3380</v>
      </c>
      <c r="G143" s="7">
        <v>0.5</v>
      </c>
      <c r="H143" s="4">
        <f t="shared" si="3"/>
        <v>1690</v>
      </c>
      <c r="I143" s="4" t="s">
        <v>1051</v>
      </c>
      <c r="J143" s="23">
        <v>42181</v>
      </c>
      <c r="K143" s="9" t="s">
        <v>1045</v>
      </c>
      <c r="M143" s="2"/>
    </row>
    <row r="144" spans="1:13">
      <c r="A144" s="8">
        <v>42017</v>
      </c>
      <c r="B144" s="6" t="s">
        <v>8</v>
      </c>
      <c r="C144" s="4" t="s">
        <v>171</v>
      </c>
      <c r="D144" s="4" t="s">
        <v>1035</v>
      </c>
      <c r="E144" s="4" t="s">
        <v>1040</v>
      </c>
      <c r="F144" s="4">
        <v>2850</v>
      </c>
      <c r="G144" s="7">
        <v>0.55000000000000004</v>
      </c>
      <c r="H144" s="4">
        <f t="shared" si="3"/>
        <v>1567.5000000000002</v>
      </c>
      <c r="I144" s="4" t="s">
        <v>1051</v>
      </c>
      <c r="J144" s="23">
        <v>42164</v>
      </c>
      <c r="K144" s="9"/>
      <c r="M144" s="2"/>
    </row>
    <row r="145" spans="1:13">
      <c r="A145" s="8">
        <v>42017</v>
      </c>
      <c r="B145" s="6" t="s">
        <v>24</v>
      </c>
      <c r="C145" s="4" t="s">
        <v>172</v>
      </c>
      <c r="D145" s="4" t="s">
        <v>1036</v>
      </c>
      <c r="E145" s="4" t="s">
        <v>1048</v>
      </c>
      <c r="F145" s="4">
        <v>4380</v>
      </c>
      <c r="G145" s="7">
        <v>0.75</v>
      </c>
      <c r="H145" s="4">
        <f t="shared" si="3"/>
        <v>3285</v>
      </c>
      <c r="I145" s="4" t="s">
        <v>1051</v>
      </c>
      <c r="J145" s="23">
        <v>42174</v>
      </c>
      <c r="K145" s="9"/>
      <c r="M145" s="2"/>
    </row>
    <row r="146" spans="1:13">
      <c r="A146" s="8">
        <v>42018</v>
      </c>
      <c r="B146" s="6" t="s">
        <v>19</v>
      </c>
      <c r="C146" s="4" t="s">
        <v>173</v>
      </c>
      <c r="D146" s="4" t="s">
        <v>1031</v>
      </c>
      <c r="E146" s="4" t="s">
        <v>1039</v>
      </c>
      <c r="F146" s="4">
        <v>3330</v>
      </c>
      <c r="G146" s="7">
        <v>0.65</v>
      </c>
      <c r="H146" s="4">
        <f t="shared" si="3"/>
        <v>2164.5</v>
      </c>
      <c r="I146" s="4" t="s">
        <v>1053</v>
      </c>
      <c r="J146" s="23">
        <v>42174</v>
      </c>
      <c r="K146" s="9" t="s">
        <v>1043</v>
      </c>
      <c r="M146" s="2"/>
    </row>
    <row r="147" spans="1:13">
      <c r="A147" s="8">
        <v>42018</v>
      </c>
      <c r="B147" s="6" t="s">
        <v>17</v>
      </c>
      <c r="C147" s="4" t="s">
        <v>174</v>
      </c>
      <c r="D147" s="4" t="s">
        <v>1030</v>
      </c>
      <c r="E147" s="4" t="s">
        <v>1041</v>
      </c>
      <c r="F147" s="4">
        <v>3180</v>
      </c>
      <c r="G147" s="7">
        <v>0.85</v>
      </c>
      <c r="H147" s="4">
        <f t="shared" si="3"/>
        <v>2703</v>
      </c>
      <c r="I147" s="4" t="s">
        <v>1053</v>
      </c>
      <c r="J147" s="23">
        <v>42177</v>
      </c>
      <c r="K147" s="9"/>
      <c r="M147" s="2"/>
    </row>
    <row r="148" spans="1:13">
      <c r="A148" s="8">
        <v>42018</v>
      </c>
      <c r="B148" s="6" t="s">
        <v>10</v>
      </c>
      <c r="C148" s="4" t="s">
        <v>175</v>
      </c>
      <c r="D148" s="4" t="s">
        <v>1036</v>
      </c>
      <c r="E148" s="4" t="s">
        <v>1039</v>
      </c>
      <c r="F148" s="4">
        <v>1430</v>
      </c>
      <c r="G148" s="7">
        <v>0.65</v>
      </c>
      <c r="H148" s="4">
        <f t="shared" si="3"/>
        <v>929.5</v>
      </c>
      <c r="I148" s="4" t="s">
        <v>1051</v>
      </c>
      <c r="J148" s="23">
        <v>42101</v>
      </c>
      <c r="K148" s="9" t="s">
        <v>1044</v>
      </c>
      <c r="M148" s="2"/>
    </row>
    <row r="149" spans="1:13">
      <c r="A149" s="8">
        <v>42018</v>
      </c>
      <c r="B149" s="6" t="s">
        <v>27</v>
      </c>
      <c r="C149" s="4" t="s">
        <v>176</v>
      </c>
      <c r="D149" s="4" t="s">
        <v>1034</v>
      </c>
      <c r="E149" s="4" t="s">
        <v>1048</v>
      </c>
      <c r="F149" s="4">
        <v>440</v>
      </c>
      <c r="G149" s="7">
        <v>0.75</v>
      </c>
      <c r="H149" s="4">
        <f t="shared" si="3"/>
        <v>330</v>
      </c>
      <c r="I149" s="2" t="s">
        <v>1052</v>
      </c>
      <c r="J149" s="23">
        <v>42110</v>
      </c>
      <c r="K149" s="9" t="s">
        <v>1045</v>
      </c>
      <c r="M149" s="2"/>
    </row>
    <row r="150" spans="1:13">
      <c r="A150" s="8">
        <v>42018</v>
      </c>
      <c r="B150" s="6" t="s">
        <v>12</v>
      </c>
      <c r="C150" s="4" t="s">
        <v>177</v>
      </c>
      <c r="D150" s="4" t="s">
        <v>1029</v>
      </c>
      <c r="E150" s="4" t="s">
        <v>1048</v>
      </c>
      <c r="F150" s="4">
        <v>430</v>
      </c>
      <c r="G150" s="7">
        <v>0.6</v>
      </c>
      <c r="H150" s="4">
        <f t="shared" si="3"/>
        <v>258</v>
      </c>
      <c r="I150" s="4" t="s">
        <v>1053</v>
      </c>
      <c r="J150" s="23">
        <v>42129</v>
      </c>
      <c r="K150" s="9"/>
      <c r="M150" s="2"/>
    </row>
    <row r="151" spans="1:13">
      <c r="A151" s="8">
        <v>42018</v>
      </c>
      <c r="B151" s="6" t="s">
        <v>9</v>
      </c>
      <c r="C151" s="4" t="s">
        <v>178</v>
      </c>
      <c r="D151" s="4" t="s">
        <v>1030</v>
      </c>
      <c r="E151" s="4" t="s">
        <v>1047</v>
      </c>
      <c r="F151" s="4">
        <v>210</v>
      </c>
      <c r="G151" s="7">
        <v>0.65</v>
      </c>
      <c r="H151" s="4">
        <f t="shared" si="3"/>
        <v>136.5</v>
      </c>
      <c r="I151" s="4" t="s">
        <v>1053</v>
      </c>
      <c r="J151" s="23">
        <v>42074</v>
      </c>
      <c r="K151" s="9"/>
      <c r="M151" s="2"/>
    </row>
    <row r="152" spans="1:13">
      <c r="A152" s="8">
        <v>42018</v>
      </c>
      <c r="B152" s="6" t="s">
        <v>11</v>
      </c>
      <c r="C152" s="4" t="s">
        <v>179</v>
      </c>
      <c r="D152" s="4" t="s">
        <v>1032</v>
      </c>
      <c r="E152" s="4" t="s">
        <v>1039</v>
      </c>
      <c r="F152" s="4">
        <v>1590</v>
      </c>
      <c r="G152" s="7">
        <v>0.55000000000000004</v>
      </c>
      <c r="H152" s="4">
        <f t="shared" si="3"/>
        <v>874.50000000000011</v>
      </c>
      <c r="I152" s="4" t="s">
        <v>1053</v>
      </c>
      <c r="J152" s="23">
        <v>42117</v>
      </c>
      <c r="K152" s="9" t="s">
        <v>1046</v>
      </c>
      <c r="M152" s="2"/>
    </row>
    <row r="153" spans="1:13">
      <c r="A153" s="8">
        <v>42018</v>
      </c>
      <c r="B153" s="6" t="s">
        <v>11</v>
      </c>
      <c r="C153" s="4" t="s">
        <v>180</v>
      </c>
      <c r="D153" s="4" t="s">
        <v>1032</v>
      </c>
      <c r="E153" s="4" t="s">
        <v>1042</v>
      </c>
      <c r="F153" s="4">
        <v>3510</v>
      </c>
      <c r="G153" s="7">
        <v>0.75</v>
      </c>
      <c r="H153" s="4">
        <f t="shared" si="3"/>
        <v>2632.5</v>
      </c>
      <c r="I153" s="4" t="s">
        <v>1051</v>
      </c>
      <c r="J153" s="23">
        <v>42139</v>
      </c>
      <c r="K153" s="9" t="s">
        <v>1043</v>
      </c>
      <c r="M153" s="2"/>
    </row>
    <row r="154" spans="1:13">
      <c r="A154" s="8">
        <v>42018</v>
      </c>
      <c r="B154" s="6" t="s">
        <v>25</v>
      </c>
      <c r="C154" s="4" t="s">
        <v>181</v>
      </c>
      <c r="D154" s="4" t="s">
        <v>1038</v>
      </c>
      <c r="E154" s="4" t="s">
        <v>1048</v>
      </c>
      <c r="F154" s="4">
        <v>3500</v>
      </c>
      <c r="G154" s="7">
        <v>0.8</v>
      </c>
      <c r="H154" s="4">
        <f t="shared" si="3"/>
        <v>2800</v>
      </c>
      <c r="I154" s="4" t="s">
        <v>1050</v>
      </c>
      <c r="J154" s="23">
        <v>42131</v>
      </c>
      <c r="K154" s="9" t="s">
        <v>1044</v>
      </c>
      <c r="M154" s="2"/>
    </row>
    <row r="155" spans="1:13">
      <c r="A155" s="8">
        <v>42018</v>
      </c>
      <c r="B155" s="6" t="s">
        <v>19</v>
      </c>
      <c r="C155" s="4" t="s">
        <v>182</v>
      </c>
      <c r="D155" s="4" t="s">
        <v>1035</v>
      </c>
      <c r="E155" s="4" t="s">
        <v>1040</v>
      </c>
      <c r="F155" s="4">
        <v>3510</v>
      </c>
      <c r="G155" s="7">
        <v>0.8</v>
      </c>
      <c r="H155" s="4">
        <f t="shared" si="3"/>
        <v>2808</v>
      </c>
      <c r="I155" s="4" t="s">
        <v>1051</v>
      </c>
      <c r="J155" s="23">
        <v>42143</v>
      </c>
      <c r="K155" s="9" t="s">
        <v>1045</v>
      </c>
      <c r="M155" s="2"/>
    </row>
    <row r="156" spans="1:13">
      <c r="A156" s="8">
        <v>42018</v>
      </c>
      <c r="B156" s="6" t="s">
        <v>14</v>
      </c>
      <c r="C156" s="4" t="s">
        <v>183</v>
      </c>
      <c r="D156" s="4" t="s">
        <v>1037</v>
      </c>
      <c r="E156" s="4" t="s">
        <v>1040</v>
      </c>
      <c r="F156" s="4">
        <v>1590</v>
      </c>
      <c r="G156" s="7">
        <v>0.65</v>
      </c>
      <c r="H156" s="4">
        <f t="shared" si="3"/>
        <v>1033.5</v>
      </c>
      <c r="I156" s="4" t="s">
        <v>1051</v>
      </c>
      <c r="J156" s="23">
        <v>42106</v>
      </c>
      <c r="K156" s="9" t="s">
        <v>1043</v>
      </c>
      <c r="M156" s="2"/>
    </row>
    <row r="157" spans="1:13">
      <c r="A157" s="8">
        <v>42019</v>
      </c>
      <c r="B157" s="6" t="s">
        <v>19</v>
      </c>
      <c r="C157" s="4" t="s">
        <v>184</v>
      </c>
      <c r="D157" s="4" t="s">
        <v>1035</v>
      </c>
      <c r="E157" s="4" t="s">
        <v>1039</v>
      </c>
      <c r="F157" s="4">
        <v>2520</v>
      </c>
      <c r="G157" s="7">
        <v>0.85</v>
      </c>
      <c r="H157" s="4">
        <f t="shared" si="3"/>
        <v>2142</v>
      </c>
      <c r="I157" s="4" t="s">
        <v>1053</v>
      </c>
      <c r="J157" s="23">
        <v>42132</v>
      </c>
      <c r="K157" s="9" t="s">
        <v>1043</v>
      </c>
      <c r="M157" s="2"/>
    </row>
    <row r="158" spans="1:13">
      <c r="A158" s="8">
        <v>42019</v>
      </c>
      <c r="B158" s="6" t="s">
        <v>23</v>
      </c>
      <c r="C158" s="4" t="s">
        <v>185</v>
      </c>
      <c r="D158" s="4" t="s">
        <v>1032</v>
      </c>
      <c r="E158" s="4" t="s">
        <v>1048</v>
      </c>
      <c r="F158" s="4">
        <v>3410</v>
      </c>
      <c r="G158" s="7">
        <v>0.85</v>
      </c>
      <c r="H158" s="4">
        <f t="shared" si="3"/>
        <v>2898.5</v>
      </c>
      <c r="I158" s="4" t="s">
        <v>1050</v>
      </c>
      <c r="J158" s="23">
        <v>42135</v>
      </c>
      <c r="K158" s="9" t="s">
        <v>1043</v>
      </c>
      <c r="M158" s="2"/>
    </row>
    <row r="159" spans="1:13">
      <c r="A159" s="8">
        <v>42019</v>
      </c>
      <c r="B159" s="6" t="s">
        <v>14</v>
      </c>
      <c r="C159" s="4" t="s">
        <v>186</v>
      </c>
      <c r="D159" s="4" t="s">
        <v>1033</v>
      </c>
      <c r="E159" s="4" t="s">
        <v>1047</v>
      </c>
      <c r="F159" s="4">
        <v>3270</v>
      </c>
      <c r="G159" s="7">
        <v>0.8</v>
      </c>
      <c r="H159" s="4">
        <f t="shared" si="3"/>
        <v>2616</v>
      </c>
      <c r="I159" s="4" t="s">
        <v>1053</v>
      </c>
      <c r="J159" s="23">
        <v>42036</v>
      </c>
      <c r="K159" s="9"/>
      <c r="M159" s="2"/>
    </row>
    <row r="160" spans="1:13">
      <c r="A160" s="8">
        <v>42019</v>
      </c>
      <c r="B160" s="6" t="s">
        <v>24</v>
      </c>
      <c r="C160" s="4" t="s">
        <v>187</v>
      </c>
      <c r="D160" s="4" t="s">
        <v>1031</v>
      </c>
      <c r="E160" s="4" t="s">
        <v>1048</v>
      </c>
      <c r="F160" s="4">
        <v>1560</v>
      </c>
      <c r="G160" s="7">
        <v>0.85</v>
      </c>
      <c r="H160" s="4">
        <f t="shared" si="3"/>
        <v>1326</v>
      </c>
      <c r="I160" s="4" t="s">
        <v>1050</v>
      </c>
      <c r="J160" s="23">
        <v>42107</v>
      </c>
      <c r="K160" s="9" t="s">
        <v>1043</v>
      </c>
      <c r="M160" s="2"/>
    </row>
    <row r="161" spans="1:13">
      <c r="A161" s="8">
        <v>42019</v>
      </c>
      <c r="B161" s="6" t="s">
        <v>13</v>
      </c>
      <c r="C161" s="4" t="s">
        <v>188</v>
      </c>
      <c r="D161" s="4" t="s">
        <v>1030</v>
      </c>
      <c r="E161" s="4" t="s">
        <v>1040</v>
      </c>
      <c r="F161" s="4">
        <v>3220</v>
      </c>
      <c r="G161" s="7">
        <v>0.85</v>
      </c>
      <c r="H161" s="4">
        <f t="shared" si="3"/>
        <v>2737</v>
      </c>
      <c r="I161" s="4" t="s">
        <v>1051</v>
      </c>
      <c r="J161" s="23">
        <v>42136</v>
      </c>
      <c r="K161" s="9" t="s">
        <v>1045</v>
      </c>
      <c r="M161" s="2"/>
    </row>
    <row r="162" spans="1:13">
      <c r="A162" s="8">
        <v>42019</v>
      </c>
      <c r="B162" s="6" t="s">
        <v>9</v>
      </c>
      <c r="C162" s="4" t="s">
        <v>189</v>
      </c>
      <c r="D162" s="4" t="s">
        <v>1035</v>
      </c>
      <c r="E162" s="4" t="s">
        <v>1048</v>
      </c>
      <c r="F162" s="4">
        <v>1590</v>
      </c>
      <c r="G162" s="7">
        <v>0.6</v>
      </c>
      <c r="H162" s="4">
        <f t="shared" si="3"/>
        <v>954</v>
      </c>
      <c r="I162" s="4" t="s">
        <v>1050</v>
      </c>
      <c r="J162" s="23">
        <v>42098</v>
      </c>
      <c r="K162" s="9" t="s">
        <v>1043</v>
      </c>
      <c r="M162" s="2"/>
    </row>
    <row r="163" spans="1:13">
      <c r="A163" s="8">
        <v>42019</v>
      </c>
      <c r="B163" s="6" t="s">
        <v>10</v>
      </c>
      <c r="C163" s="4" t="s">
        <v>190</v>
      </c>
      <c r="D163" s="4" t="s">
        <v>1038</v>
      </c>
      <c r="E163" s="4" t="s">
        <v>1040</v>
      </c>
      <c r="F163" s="4">
        <v>3600</v>
      </c>
      <c r="G163" s="7">
        <v>0.65</v>
      </c>
      <c r="H163" s="4">
        <f t="shared" si="3"/>
        <v>2340</v>
      </c>
      <c r="I163" s="4" t="s">
        <v>1053</v>
      </c>
      <c r="J163" s="23">
        <v>42108</v>
      </c>
      <c r="K163" s="9" t="s">
        <v>1043</v>
      </c>
      <c r="M163" s="2"/>
    </row>
    <row r="164" spans="1:13">
      <c r="A164" s="8">
        <v>42019</v>
      </c>
      <c r="B164" s="6" t="s">
        <v>19</v>
      </c>
      <c r="C164" s="4" t="s">
        <v>191</v>
      </c>
      <c r="D164" s="4" t="s">
        <v>1030</v>
      </c>
      <c r="E164" s="4" t="s">
        <v>1040</v>
      </c>
      <c r="F164" s="4">
        <v>2140</v>
      </c>
      <c r="G164" s="7">
        <v>0.75</v>
      </c>
      <c r="H164" s="4">
        <f t="shared" si="3"/>
        <v>1605</v>
      </c>
      <c r="I164" s="4" t="s">
        <v>1053</v>
      </c>
      <c r="J164" s="23">
        <v>42133</v>
      </c>
      <c r="K164" s="9"/>
      <c r="M164" s="2"/>
    </row>
    <row r="165" spans="1:13">
      <c r="A165" s="8">
        <v>42019</v>
      </c>
      <c r="B165" s="6" t="s">
        <v>17</v>
      </c>
      <c r="C165" s="4" t="s">
        <v>192</v>
      </c>
      <c r="D165" s="4" t="s">
        <v>1038</v>
      </c>
      <c r="E165" s="4" t="s">
        <v>1039</v>
      </c>
      <c r="F165" s="4">
        <v>2330</v>
      </c>
      <c r="G165" s="7">
        <v>0.55000000000000004</v>
      </c>
      <c r="H165" s="4">
        <f t="shared" si="3"/>
        <v>1281.5</v>
      </c>
      <c r="I165" s="4" t="s">
        <v>1050</v>
      </c>
      <c r="J165" s="23">
        <v>42114</v>
      </c>
      <c r="K165" s="9" t="s">
        <v>1046</v>
      </c>
      <c r="M165" s="2"/>
    </row>
    <row r="166" spans="1:13">
      <c r="A166" s="8">
        <v>42020</v>
      </c>
      <c r="B166" s="6" t="s">
        <v>15</v>
      </c>
      <c r="C166" s="4" t="s">
        <v>193</v>
      </c>
      <c r="D166" s="4" t="s">
        <v>1029</v>
      </c>
      <c r="E166" s="4" t="s">
        <v>1039</v>
      </c>
      <c r="F166" s="4">
        <v>4290</v>
      </c>
      <c r="G166" s="7">
        <v>0.8</v>
      </c>
      <c r="H166" s="4">
        <f t="shared" si="3"/>
        <v>3432</v>
      </c>
      <c r="I166" s="4" t="s">
        <v>1053</v>
      </c>
      <c r="J166" s="23">
        <v>42112</v>
      </c>
      <c r="K166" s="9" t="s">
        <v>1044</v>
      </c>
      <c r="M166" s="2"/>
    </row>
    <row r="167" spans="1:13">
      <c r="A167" s="8">
        <v>42020</v>
      </c>
      <c r="B167" s="6" t="s">
        <v>17</v>
      </c>
      <c r="C167" s="4" t="s">
        <v>194</v>
      </c>
      <c r="D167" s="4" t="s">
        <v>1034</v>
      </c>
      <c r="E167" s="4" t="s">
        <v>1048</v>
      </c>
      <c r="F167" s="4">
        <v>1000</v>
      </c>
      <c r="G167" s="7">
        <v>0.65</v>
      </c>
      <c r="H167" s="4">
        <f t="shared" si="3"/>
        <v>650</v>
      </c>
      <c r="I167" s="4" t="s">
        <v>1051</v>
      </c>
      <c r="J167" s="23">
        <v>42123</v>
      </c>
      <c r="K167" s="9" t="s">
        <v>1046</v>
      </c>
      <c r="M167" s="2"/>
    </row>
    <row r="168" spans="1:13">
      <c r="A168" s="8">
        <v>42020</v>
      </c>
      <c r="B168" s="6" t="s">
        <v>18</v>
      </c>
      <c r="C168" s="4" t="s">
        <v>195</v>
      </c>
      <c r="D168" s="4" t="s">
        <v>1031</v>
      </c>
      <c r="E168" s="4" t="s">
        <v>1039</v>
      </c>
      <c r="F168" s="4">
        <v>4260</v>
      </c>
      <c r="G168" s="7">
        <v>0.8</v>
      </c>
      <c r="H168" s="4">
        <f t="shared" si="3"/>
        <v>3408</v>
      </c>
      <c r="I168" s="4" t="s">
        <v>1051</v>
      </c>
      <c r="J168" s="23">
        <v>42166</v>
      </c>
      <c r="K168" s="9" t="s">
        <v>1045</v>
      </c>
      <c r="M168" s="2"/>
    </row>
    <row r="169" spans="1:13">
      <c r="A169" s="8">
        <v>42020</v>
      </c>
      <c r="B169" s="6" t="s">
        <v>10</v>
      </c>
      <c r="C169" s="4" t="s">
        <v>196</v>
      </c>
      <c r="D169" s="4" t="s">
        <v>1034</v>
      </c>
      <c r="E169" s="4" t="s">
        <v>1042</v>
      </c>
      <c r="F169" s="4">
        <v>460</v>
      </c>
      <c r="G169" s="7">
        <v>0.75</v>
      </c>
      <c r="H169" s="4">
        <f t="shared" si="3"/>
        <v>345</v>
      </c>
      <c r="I169" s="2" t="s">
        <v>1052</v>
      </c>
      <c r="J169" s="23">
        <v>42137</v>
      </c>
      <c r="K169" s="9" t="s">
        <v>1046</v>
      </c>
      <c r="M169" s="2"/>
    </row>
    <row r="170" spans="1:13">
      <c r="A170" s="8">
        <v>42020</v>
      </c>
      <c r="B170" s="6" t="s">
        <v>24</v>
      </c>
      <c r="C170" s="4" t="s">
        <v>197</v>
      </c>
      <c r="D170" s="4" t="s">
        <v>1031</v>
      </c>
      <c r="E170" s="4" t="s">
        <v>1048</v>
      </c>
      <c r="F170" s="4">
        <v>1560</v>
      </c>
      <c r="G170" s="7">
        <v>0.6</v>
      </c>
      <c r="H170" s="4">
        <f t="shared" si="3"/>
        <v>936</v>
      </c>
      <c r="I170" s="4" t="s">
        <v>1051</v>
      </c>
      <c r="J170" s="23">
        <v>42104</v>
      </c>
      <c r="K170" s="9" t="s">
        <v>1043</v>
      </c>
      <c r="M170" s="2"/>
    </row>
    <row r="171" spans="1:13">
      <c r="A171" s="8">
        <v>42020</v>
      </c>
      <c r="B171" s="6" t="s">
        <v>10</v>
      </c>
      <c r="C171" s="4" t="s">
        <v>198</v>
      </c>
      <c r="D171" s="4" t="s">
        <v>1033</v>
      </c>
      <c r="E171" s="4" t="s">
        <v>1047</v>
      </c>
      <c r="F171" s="4">
        <v>1100</v>
      </c>
      <c r="G171" s="7">
        <v>0.8</v>
      </c>
      <c r="H171" s="4">
        <f t="shared" si="3"/>
        <v>880</v>
      </c>
      <c r="I171" s="4" t="s">
        <v>1051</v>
      </c>
      <c r="J171" s="23">
        <v>42048</v>
      </c>
      <c r="K171" s="9"/>
      <c r="M171" s="2"/>
    </row>
    <row r="172" spans="1:13">
      <c r="A172" s="8">
        <v>42020</v>
      </c>
      <c r="B172" s="6" t="s">
        <v>17</v>
      </c>
      <c r="C172" s="4" t="s">
        <v>199</v>
      </c>
      <c r="D172" s="4" t="s">
        <v>1038</v>
      </c>
      <c r="E172" s="4" t="s">
        <v>1048</v>
      </c>
      <c r="F172" s="4">
        <v>3260</v>
      </c>
      <c r="G172" s="7">
        <v>0.55000000000000004</v>
      </c>
      <c r="H172" s="4">
        <f t="shared" si="3"/>
        <v>1793.0000000000002</v>
      </c>
      <c r="I172" s="4" t="s">
        <v>1051</v>
      </c>
      <c r="J172" s="23">
        <v>42118</v>
      </c>
      <c r="K172" s="9" t="s">
        <v>1044</v>
      </c>
      <c r="M172" s="2"/>
    </row>
    <row r="173" spans="1:13">
      <c r="A173" s="8">
        <v>42020</v>
      </c>
      <c r="B173" s="6" t="s">
        <v>17</v>
      </c>
      <c r="C173" s="4" t="s">
        <v>200</v>
      </c>
      <c r="D173" s="4" t="s">
        <v>1034</v>
      </c>
      <c r="E173" s="4" t="s">
        <v>1040</v>
      </c>
      <c r="F173" s="4">
        <v>550</v>
      </c>
      <c r="G173" s="7">
        <v>0.65</v>
      </c>
      <c r="H173" s="4">
        <f t="shared" si="3"/>
        <v>357.5</v>
      </c>
      <c r="I173" s="4" t="s">
        <v>1050</v>
      </c>
      <c r="J173" s="23">
        <v>42097</v>
      </c>
      <c r="K173" s="9" t="s">
        <v>1044</v>
      </c>
      <c r="M173" s="2"/>
    </row>
    <row r="174" spans="1:13">
      <c r="A174" s="8">
        <v>42020</v>
      </c>
      <c r="B174" s="6" t="s">
        <v>13</v>
      </c>
      <c r="C174" s="4" t="s">
        <v>201</v>
      </c>
      <c r="D174" s="4" t="s">
        <v>1032</v>
      </c>
      <c r="E174" s="4" t="s">
        <v>1048</v>
      </c>
      <c r="F174" s="4">
        <v>4830</v>
      </c>
      <c r="G174" s="7">
        <v>0.65</v>
      </c>
      <c r="H174" s="4">
        <f t="shared" si="3"/>
        <v>3139.5</v>
      </c>
      <c r="I174" s="4" t="s">
        <v>1050</v>
      </c>
      <c r="J174" s="23">
        <v>42106</v>
      </c>
      <c r="K174" s="9" t="s">
        <v>1044</v>
      </c>
      <c r="M174" s="2"/>
    </row>
    <row r="175" spans="1:13">
      <c r="A175" s="8">
        <v>42020</v>
      </c>
      <c r="B175" s="6" t="s">
        <v>16</v>
      </c>
      <c r="C175" s="4" t="s">
        <v>202</v>
      </c>
      <c r="D175" s="4" t="s">
        <v>1030</v>
      </c>
      <c r="E175" s="4" t="s">
        <v>1040</v>
      </c>
      <c r="F175" s="4">
        <v>4640</v>
      </c>
      <c r="G175" s="7">
        <v>0.7</v>
      </c>
      <c r="H175" s="4">
        <f t="shared" si="3"/>
        <v>3248</v>
      </c>
      <c r="I175" s="4" t="s">
        <v>1050</v>
      </c>
      <c r="J175" s="23">
        <v>42121</v>
      </c>
      <c r="K175" s="9" t="s">
        <v>1046</v>
      </c>
      <c r="M175" s="2"/>
    </row>
    <row r="176" spans="1:13">
      <c r="A176" s="8">
        <v>42020</v>
      </c>
      <c r="B176" s="6" t="s">
        <v>20</v>
      </c>
      <c r="C176" s="4" t="s">
        <v>203</v>
      </c>
      <c r="D176" s="4" t="s">
        <v>1038</v>
      </c>
      <c r="E176" s="4" t="s">
        <v>1040</v>
      </c>
      <c r="F176" s="4">
        <v>3500</v>
      </c>
      <c r="G176" s="7">
        <v>0.8</v>
      </c>
      <c r="H176" s="4">
        <f t="shared" si="3"/>
        <v>2800</v>
      </c>
      <c r="I176" s="4" t="s">
        <v>1050</v>
      </c>
      <c r="J176" s="23">
        <v>42105</v>
      </c>
      <c r="K176" s="9" t="s">
        <v>1044</v>
      </c>
      <c r="M176" s="2"/>
    </row>
    <row r="177" spans="1:13">
      <c r="A177" s="8">
        <v>42020</v>
      </c>
      <c r="B177" s="6" t="s">
        <v>9</v>
      </c>
      <c r="C177" s="4" t="s">
        <v>204</v>
      </c>
      <c r="D177" s="4" t="s">
        <v>1036</v>
      </c>
      <c r="E177" s="4" t="s">
        <v>1048</v>
      </c>
      <c r="F177" s="4">
        <v>740</v>
      </c>
      <c r="G177" s="7">
        <v>0.65</v>
      </c>
      <c r="H177" s="4">
        <f t="shared" si="3"/>
        <v>481</v>
      </c>
      <c r="I177" s="4" t="s">
        <v>1050</v>
      </c>
      <c r="J177" s="23">
        <v>42177</v>
      </c>
      <c r="K177" s="9" t="s">
        <v>1045</v>
      </c>
      <c r="M177" s="2"/>
    </row>
    <row r="178" spans="1:13">
      <c r="A178" s="8">
        <v>42020</v>
      </c>
      <c r="B178" s="6" t="s">
        <v>23</v>
      </c>
      <c r="C178" s="4" t="s">
        <v>205</v>
      </c>
      <c r="D178" s="4" t="s">
        <v>1033</v>
      </c>
      <c r="E178" s="4" t="s">
        <v>1048</v>
      </c>
      <c r="F178" s="4">
        <v>4560</v>
      </c>
      <c r="G178" s="7">
        <v>0.85</v>
      </c>
      <c r="H178" s="4">
        <f t="shared" si="3"/>
        <v>3876</v>
      </c>
      <c r="I178" s="4" t="s">
        <v>1050</v>
      </c>
      <c r="J178" s="23">
        <v>42111</v>
      </c>
      <c r="K178" s="9" t="s">
        <v>1044</v>
      </c>
      <c r="M178" s="2"/>
    </row>
    <row r="179" spans="1:13">
      <c r="A179" s="8">
        <v>42020</v>
      </c>
      <c r="B179" s="6" t="s">
        <v>27</v>
      </c>
      <c r="C179" s="4" t="s">
        <v>206</v>
      </c>
      <c r="D179" s="4" t="s">
        <v>1035</v>
      </c>
      <c r="E179" s="4" t="s">
        <v>1040</v>
      </c>
      <c r="F179" s="4">
        <v>2870</v>
      </c>
      <c r="G179" s="7">
        <v>0.8</v>
      </c>
      <c r="H179" s="4">
        <f t="shared" si="3"/>
        <v>2296</v>
      </c>
      <c r="I179" s="4" t="s">
        <v>1053</v>
      </c>
      <c r="J179" s="23">
        <v>42174</v>
      </c>
      <c r="K179" s="9" t="s">
        <v>1043</v>
      </c>
      <c r="M179" s="2"/>
    </row>
    <row r="180" spans="1:13">
      <c r="A180" s="8">
        <v>42021</v>
      </c>
      <c r="B180" s="6" t="s">
        <v>20</v>
      </c>
      <c r="C180" s="4" t="s">
        <v>207</v>
      </c>
      <c r="D180" s="4" t="s">
        <v>1031</v>
      </c>
      <c r="E180" s="4" t="s">
        <v>1039</v>
      </c>
      <c r="F180" s="4">
        <v>1980</v>
      </c>
      <c r="G180" s="7">
        <v>0.8</v>
      </c>
      <c r="H180" s="4">
        <f t="shared" si="3"/>
        <v>1584</v>
      </c>
      <c r="I180" s="4" t="s">
        <v>1051</v>
      </c>
      <c r="J180" s="23">
        <v>42181</v>
      </c>
      <c r="K180" s="9" t="s">
        <v>1044</v>
      </c>
      <c r="M180" s="2"/>
    </row>
    <row r="181" spans="1:13">
      <c r="A181" s="8">
        <v>42021</v>
      </c>
      <c r="B181" s="6" t="s">
        <v>20</v>
      </c>
      <c r="C181" s="4" t="s">
        <v>208</v>
      </c>
      <c r="D181" s="4" t="s">
        <v>1032</v>
      </c>
      <c r="E181" s="4" t="s">
        <v>1040</v>
      </c>
      <c r="F181" s="4">
        <v>1680</v>
      </c>
      <c r="G181" s="7">
        <v>0.7</v>
      </c>
      <c r="H181" s="4">
        <f t="shared" si="3"/>
        <v>1176</v>
      </c>
      <c r="I181" s="4" t="s">
        <v>1053</v>
      </c>
      <c r="J181" s="23">
        <v>42167</v>
      </c>
      <c r="K181" s="9" t="s">
        <v>1045</v>
      </c>
      <c r="M181" s="2"/>
    </row>
    <row r="182" spans="1:13">
      <c r="A182" s="8">
        <v>42021</v>
      </c>
      <c r="B182" s="6" t="s">
        <v>12</v>
      </c>
      <c r="C182" s="4" t="s">
        <v>209</v>
      </c>
      <c r="D182" s="4" t="s">
        <v>1032</v>
      </c>
      <c r="E182" s="4" t="s">
        <v>1041</v>
      </c>
      <c r="F182" s="4">
        <v>1850</v>
      </c>
      <c r="G182" s="7">
        <v>0.8</v>
      </c>
      <c r="H182" s="4">
        <f t="shared" si="3"/>
        <v>1480</v>
      </c>
      <c r="I182" s="4" t="s">
        <v>1051</v>
      </c>
      <c r="J182" s="23">
        <v>42129</v>
      </c>
      <c r="K182" s="9"/>
      <c r="M182" s="2"/>
    </row>
    <row r="183" spans="1:13">
      <c r="A183" s="8">
        <v>42021</v>
      </c>
      <c r="B183" s="6" t="s">
        <v>21</v>
      </c>
      <c r="C183" s="4" t="s">
        <v>210</v>
      </c>
      <c r="D183" s="4" t="s">
        <v>1032</v>
      </c>
      <c r="E183" s="4" t="s">
        <v>1039</v>
      </c>
      <c r="F183" s="4">
        <v>4720</v>
      </c>
      <c r="G183" s="7">
        <v>0.55000000000000004</v>
      </c>
      <c r="H183" s="4">
        <f t="shared" si="3"/>
        <v>2596</v>
      </c>
      <c r="I183" s="4" t="s">
        <v>1051</v>
      </c>
      <c r="J183" s="23">
        <v>42170</v>
      </c>
      <c r="K183" s="9" t="s">
        <v>1043</v>
      </c>
      <c r="M183" s="2"/>
    </row>
    <row r="184" spans="1:13">
      <c r="A184" s="8">
        <v>42021</v>
      </c>
      <c r="B184" s="6" t="s">
        <v>13</v>
      </c>
      <c r="C184" s="4" t="s">
        <v>211</v>
      </c>
      <c r="D184" s="4" t="s">
        <v>1035</v>
      </c>
      <c r="E184" s="4" t="s">
        <v>1040</v>
      </c>
      <c r="F184" s="4">
        <v>1530</v>
      </c>
      <c r="G184" s="7">
        <v>0.55000000000000004</v>
      </c>
      <c r="H184" s="4">
        <f t="shared" si="3"/>
        <v>841.50000000000011</v>
      </c>
      <c r="I184" s="4" t="s">
        <v>1050</v>
      </c>
      <c r="J184" s="23">
        <v>42136</v>
      </c>
      <c r="K184" s="9" t="s">
        <v>1044</v>
      </c>
      <c r="M184" s="2"/>
    </row>
    <row r="185" spans="1:13">
      <c r="A185" s="8">
        <v>42021</v>
      </c>
      <c r="B185" s="6" t="s">
        <v>23</v>
      </c>
      <c r="C185" s="4" t="s">
        <v>212</v>
      </c>
      <c r="D185" s="4" t="s">
        <v>1031</v>
      </c>
      <c r="E185" s="4" t="s">
        <v>1048</v>
      </c>
      <c r="F185" s="4">
        <v>1440</v>
      </c>
      <c r="G185" s="7">
        <v>0.7</v>
      </c>
      <c r="H185" s="4">
        <f t="shared" si="3"/>
        <v>1007.9999999999999</v>
      </c>
      <c r="I185" s="4" t="s">
        <v>1051</v>
      </c>
      <c r="J185" s="23">
        <v>42117</v>
      </c>
      <c r="K185" s="9" t="s">
        <v>1043</v>
      </c>
      <c r="M185" s="2"/>
    </row>
    <row r="186" spans="1:13">
      <c r="A186" s="8">
        <v>42021</v>
      </c>
      <c r="B186" s="6" t="s">
        <v>21</v>
      </c>
      <c r="C186" s="4" t="s">
        <v>213</v>
      </c>
      <c r="D186" s="4" t="s">
        <v>1034</v>
      </c>
      <c r="E186" s="4" t="s">
        <v>1047</v>
      </c>
      <c r="F186" s="4">
        <v>3570</v>
      </c>
      <c r="G186" s="7">
        <v>0.65</v>
      </c>
      <c r="H186" s="4">
        <f t="shared" si="3"/>
        <v>2320.5</v>
      </c>
      <c r="I186" s="4" t="s">
        <v>1051</v>
      </c>
      <c r="J186" s="23">
        <v>42059</v>
      </c>
      <c r="K186" s="9"/>
      <c r="M186" s="2"/>
    </row>
    <row r="187" spans="1:13">
      <c r="A187" s="8">
        <v>42021</v>
      </c>
      <c r="B187" s="6" t="s">
        <v>18</v>
      </c>
      <c r="C187" s="4" t="s">
        <v>214</v>
      </c>
      <c r="D187" s="4" t="s">
        <v>1035</v>
      </c>
      <c r="E187" s="4" t="s">
        <v>1039</v>
      </c>
      <c r="F187" s="4">
        <v>2900</v>
      </c>
      <c r="G187" s="7">
        <v>0.65</v>
      </c>
      <c r="H187" s="4">
        <f t="shared" si="3"/>
        <v>1885</v>
      </c>
      <c r="I187" s="4" t="s">
        <v>1050</v>
      </c>
      <c r="J187" s="23">
        <v>42136</v>
      </c>
      <c r="K187" s="9" t="s">
        <v>1044</v>
      </c>
      <c r="M187" s="2"/>
    </row>
    <row r="188" spans="1:13">
      <c r="A188" s="8">
        <v>42021</v>
      </c>
      <c r="B188" s="6" t="s">
        <v>13</v>
      </c>
      <c r="C188" s="4" t="s">
        <v>215</v>
      </c>
      <c r="D188" s="4" t="s">
        <v>1038</v>
      </c>
      <c r="E188" s="4" t="s">
        <v>1048</v>
      </c>
      <c r="F188" s="4">
        <v>3900</v>
      </c>
      <c r="G188" s="7">
        <v>0.7</v>
      </c>
      <c r="H188" s="4">
        <f t="shared" si="3"/>
        <v>2730</v>
      </c>
      <c r="I188" s="4" t="s">
        <v>1051</v>
      </c>
      <c r="J188" s="23">
        <v>42155</v>
      </c>
      <c r="K188" s="9"/>
      <c r="M188" s="2"/>
    </row>
    <row r="189" spans="1:13">
      <c r="A189" s="8">
        <v>42021</v>
      </c>
      <c r="B189" s="6" t="s">
        <v>13</v>
      </c>
      <c r="C189" s="4" t="s">
        <v>216</v>
      </c>
      <c r="D189" s="4" t="s">
        <v>1037</v>
      </c>
      <c r="E189" s="4" t="s">
        <v>1039</v>
      </c>
      <c r="F189" s="4">
        <v>3280</v>
      </c>
      <c r="G189" s="7">
        <v>0.7</v>
      </c>
      <c r="H189" s="4">
        <f t="shared" si="3"/>
        <v>2296</v>
      </c>
      <c r="I189" s="4" t="s">
        <v>1051</v>
      </c>
      <c r="J189" s="23">
        <v>42099</v>
      </c>
      <c r="K189" s="9" t="s">
        <v>1046</v>
      </c>
      <c r="M189" s="2"/>
    </row>
    <row r="190" spans="1:13">
      <c r="A190" s="8">
        <v>42022</v>
      </c>
      <c r="B190" s="6" t="s">
        <v>11</v>
      </c>
      <c r="C190" s="4" t="s">
        <v>217</v>
      </c>
      <c r="D190" s="4" t="s">
        <v>1030</v>
      </c>
      <c r="E190" s="4" t="s">
        <v>1040</v>
      </c>
      <c r="F190" s="4">
        <v>3410</v>
      </c>
      <c r="G190" s="7">
        <v>0.65</v>
      </c>
      <c r="H190" s="4">
        <f t="shared" si="3"/>
        <v>2216.5</v>
      </c>
      <c r="I190" s="4" t="s">
        <v>1051</v>
      </c>
      <c r="J190" s="23">
        <v>42162</v>
      </c>
      <c r="K190" s="9" t="s">
        <v>1045</v>
      </c>
      <c r="M190" s="2"/>
    </row>
    <row r="191" spans="1:13">
      <c r="A191" s="8">
        <v>42022</v>
      </c>
      <c r="B191" s="6" t="s">
        <v>10</v>
      </c>
      <c r="C191" s="4" t="s">
        <v>218</v>
      </c>
      <c r="D191" s="4" t="s">
        <v>1038</v>
      </c>
      <c r="E191" s="4" t="s">
        <v>1047</v>
      </c>
      <c r="F191" s="4">
        <v>2520</v>
      </c>
      <c r="G191" s="7">
        <v>0.6</v>
      </c>
      <c r="H191" s="4">
        <f t="shared" si="3"/>
        <v>1512</v>
      </c>
      <c r="I191" s="4" t="s">
        <v>1051</v>
      </c>
      <c r="J191" s="23">
        <v>42062</v>
      </c>
      <c r="K191" s="9"/>
      <c r="M191" s="2"/>
    </row>
    <row r="192" spans="1:13">
      <c r="A192" s="8">
        <v>42022</v>
      </c>
      <c r="B192" s="6" t="s">
        <v>9</v>
      </c>
      <c r="C192" s="4" t="s">
        <v>219</v>
      </c>
      <c r="D192" s="4" t="s">
        <v>1037</v>
      </c>
      <c r="E192" s="4" t="s">
        <v>1048</v>
      </c>
      <c r="F192" s="4">
        <v>2490</v>
      </c>
      <c r="G192" s="7">
        <v>0.85</v>
      </c>
      <c r="H192" s="4">
        <f t="shared" si="3"/>
        <v>2116.5</v>
      </c>
      <c r="I192" s="4" t="s">
        <v>1051</v>
      </c>
      <c r="J192" s="23">
        <v>42122</v>
      </c>
      <c r="K192" s="9" t="s">
        <v>1046</v>
      </c>
      <c r="M192" s="2"/>
    </row>
    <row r="193" spans="1:13">
      <c r="A193" s="8">
        <v>42022</v>
      </c>
      <c r="B193" s="6" t="s">
        <v>8</v>
      </c>
      <c r="C193" s="4" t="s">
        <v>220</v>
      </c>
      <c r="D193" s="4" t="s">
        <v>1035</v>
      </c>
      <c r="E193" s="4" t="s">
        <v>1042</v>
      </c>
      <c r="F193" s="4">
        <v>1250</v>
      </c>
      <c r="G193" s="7">
        <v>0.85</v>
      </c>
      <c r="H193" s="4">
        <f t="shared" si="3"/>
        <v>1062.5</v>
      </c>
      <c r="I193" s="4" t="s">
        <v>1050</v>
      </c>
      <c r="J193" s="23">
        <v>42121</v>
      </c>
      <c r="K193" s="9" t="s">
        <v>1046</v>
      </c>
      <c r="M193" s="2"/>
    </row>
    <row r="194" spans="1:13">
      <c r="A194" s="8">
        <v>42022</v>
      </c>
      <c r="B194" s="6" t="s">
        <v>14</v>
      </c>
      <c r="C194" s="4" t="s">
        <v>221</v>
      </c>
      <c r="D194" s="4" t="s">
        <v>1035</v>
      </c>
      <c r="E194" s="4" t="s">
        <v>1040</v>
      </c>
      <c r="F194" s="4">
        <v>1140</v>
      </c>
      <c r="G194" s="7">
        <v>0.7</v>
      </c>
      <c r="H194" s="4">
        <f t="shared" si="3"/>
        <v>798</v>
      </c>
      <c r="I194" s="4" t="s">
        <v>1051</v>
      </c>
      <c r="J194" s="23">
        <v>42176</v>
      </c>
      <c r="K194" s="9" t="s">
        <v>1043</v>
      </c>
      <c r="M194" s="2"/>
    </row>
    <row r="195" spans="1:13">
      <c r="A195" s="8">
        <v>42022</v>
      </c>
      <c r="B195" s="6" t="s">
        <v>18</v>
      </c>
      <c r="C195" s="4" t="s">
        <v>222</v>
      </c>
      <c r="D195" s="4" t="s">
        <v>1037</v>
      </c>
      <c r="E195" s="4" t="s">
        <v>1048</v>
      </c>
      <c r="F195" s="4">
        <v>2420</v>
      </c>
      <c r="G195" s="7">
        <v>0.6</v>
      </c>
      <c r="H195" s="4">
        <f t="shared" ref="H195:H258" si="4">F195*G195</f>
        <v>1452</v>
      </c>
      <c r="I195" s="4" t="s">
        <v>1053</v>
      </c>
      <c r="J195" s="23">
        <v>42175</v>
      </c>
      <c r="K195" s="9" t="s">
        <v>1043</v>
      </c>
      <c r="M195" s="2"/>
    </row>
    <row r="196" spans="1:13">
      <c r="A196" s="8">
        <v>42022</v>
      </c>
      <c r="B196" s="6" t="s">
        <v>9</v>
      </c>
      <c r="C196" s="4" t="s">
        <v>223</v>
      </c>
      <c r="D196" s="4" t="s">
        <v>1033</v>
      </c>
      <c r="E196" s="4" t="s">
        <v>1048</v>
      </c>
      <c r="F196" s="4">
        <v>2370</v>
      </c>
      <c r="G196" s="7">
        <v>0.7</v>
      </c>
      <c r="H196" s="4">
        <f t="shared" si="4"/>
        <v>1659</v>
      </c>
      <c r="I196" s="4" t="s">
        <v>1050</v>
      </c>
      <c r="J196" s="23">
        <v>42099</v>
      </c>
      <c r="K196" s="9"/>
      <c r="M196" s="2"/>
    </row>
    <row r="197" spans="1:13">
      <c r="A197" s="8">
        <v>42022</v>
      </c>
      <c r="B197" s="6" t="s">
        <v>22</v>
      </c>
      <c r="C197" s="4" t="s">
        <v>224</v>
      </c>
      <c r="D197" s="4" t="s">
        <v>1030</v>
      </c>
      <c r="E197" s="4" t="s">
        <v>1048</v>
      </c>
      <c r="F197" s="4">
        <v>1220</v>
      </c>
      <c r="G197" s="7">
        <v>0.7</v>
      </c>
      <c r="H197" s="4">
        <f t="shared" si="4"/>
        <v>854</v>
      </c>
      <c r="I197" s="4" t="s">
        <v>1050</v>
      </c>
      <c r="J197" s="23">
        <v>42130</v>
      </c>
      <c r="K197" s="9" t="s">
        <v>1043</v>
      </c>
      <c r="M197" s="2"/>
    </row>
    <row r="198" spans="1:13">
      <c r="A198" s="8">
        <v>42022</v>
      </c>
      <c r="B198" s="6" t="s">
        <v>16</v>
      </c>
      <c r="C198" s="4" t="s">
        <v>225</v>
      </c>
      <c r="D198" s="4" t="s">
        <v>1030</v>
      </c>
      <c r="E198" s="4" t="s">
        <v>1040</v>
      </c>
      <c r="F198" s="4">
        <v>550</v>
      </c>
      <c r="G198" s="7">
        <v>0.75</v>
      </c>
      <c r="H198" s="4">
        <f t="shared" si="4"/>
        <v>412.5</v>
      </c>
      <c r="I198" s="4" t="s">
        <v>1050</v>
      </c>
      <c r="J198" s="23">
        <v>42123</v>
      </c>
      <c r="K198" s="9" t="s">
        <v>1043</v>
      </c>
      <c r="M198" s="2"/>
    </row>
    <row r="199" spans="1:13">
      <c r="A199" s="8">
        <v>42022</v>
      </c>
      <c r="B199" s="6" t="s">
        <v>27</v>
      </c>
      <c r="C199" s="4" t="s">
        <v>226</v>
      </c>
      <c r="D199" s="4" t="s">
        <v>1031</v>
      </c>
      <c r="E199" s="4" t="s">
        <v>1040</v>
      </c>
      <c r="F199" s="4">
        <v>2290</v>
      </c>
      <c r="G199" s="7">
        <v>0.8</v>
      </c>
      <c r="H199" s="4">
        <f t="shared" si="4"/>
        <v>1832</v>
      </c>
      <c r="I199" s="4" t="s">
        <v>1051</v>
      </c>
      <c r="J199" s="23">
        <v>42129</v>
      </c>
      <c r="K199" s="9" t="s">
        <v>1044</v>
      </c>
      <c r="M199" s="2"/>
    </row>
    <row r="200" spans="1:13">
      <c r="A200" s="8">
        <v>42022</v>
      </c>
      <c r="B200" s="6" t="s">
        <v>14</v>
      </c>
      <c r="C200" s="4" t="s">
        <v>227</v>
      </c>
      <c r="D200" s="4" t="s">
        <v>1029</v>
      </c>
      <c r="E200" s="4" t="s">
        <v>1041</v>
      </c>
      <c r="F200" s="4">
        <v>4190</v>
      </c>
      <c r="G200" s="7">
        <v>0.6</v>
      </c>
      <c r="H200" s="4">
        <f t="shared" si="4"/>
        <v>2514</v>
      </c>
      <c r="I200" s="4" t="s">
        <v>1051</v>
      </c>
      <c r="J200" s="23">
        <v>42102</v>
      </c>
      <c r="K200" s="9"/>
      <c r="M200" s="2"/>
    </row>
    <row r="201" spans="1:13">
      <c r="A201" s="8">
        <v>42022</v>
      </c>
      <c r="B201" s="6" t="s">
        <v>9</v>
      </c>
      <c r="C201" s="4" t="s">
        <v>228</v>
      </c>
      <c r="D201" s="4" t="s">
        <v>1030</v>
      </c>
      <c r="E201" s="4" t="s">
        <v>1048</v>
      </c>
      <c r="F201" s="4">
        <v>3410</v>
      </c>
      <c r="G201" s="7">
        <v>0.65</v>
      </c>
      <c r="H201" s="4">
        <f t="shared" si="4"/>
        <v>2216.5</v>
      </c>
      <c r="I201" s="4" t="s">
        <v>1051</v>
      </c>
      <c r="J201" s="23">
        <v>42172</v>
      </c>
      <c r="K201" s="9" t="s">
        <v>1046</v>
      </c>
      <c r="M201" s="2"/>
    </row>
    <row r="202" spans="1:13">
      <c r="A202" s="8">
        <v>42022</v>
      </c>
      <c r="B202" s="6" t="s">
        <v>18</v>
      </c>
      <c r="C202" s="4" t="s">
        <v>229</v>
      </c>
      <c r="D202" s="4" t="s">
        <v>1038</v>
      </c>
      <c r="E202" s="4" t="s">
        <v>1039</v>
      </c>
      <c r="F202" s="4">
        <v>3020</v>
      </c>
      <c r="G202" s="7">
        <v>0.65</v>
      </c>
      <c r="H202" s="4">
        <f t="shared" si="4"/>
        <v>1963</v>
      </c>
      <c r="I202" s="4" t="s">
        <v>1050</v>
      </c>
      <c r="J202" s="23">
        <v>42143</v>
      </c>
      <c r="K202" s="9" t="s">
        <v>1044</v>
      </c>
      <c r="M202" s="2"/>
    </row>
    <row r="203" spans="1:13">
      <c r="A203" s="8">
        <v>42022</v>
      </c>
      <c r="B203" s="6" t="s">
        <v>9</v>
      </c>
      <c r="C203" s="4" t="s">
        <v>230</v>
      </c>
      <c r="D203" s="4" t="s">
        <v>1037</v>
      </c>
      <c r="E203" s="4" t="s">
        <v>1040</v>
      </c>
      <c r="F203" s="4">
        <v>2320</v>
      </c>
      <c r="G203" s="7">
        <v>0.8</v>
      </c>
      <c r="H203" s="4">
        <f t="shared" si="4"/>
        <v>1856</v>
      </c>
      <c r="I203" s="4" t="s">
        <v>1053</v>
      </c>
      <c r="J203" s="23">
        <v>42166</v>
      </c>
      <c r="K203" s="9" t="s">
        <v>1044</v>
      </c>
      <c r="M203" s="2"/>
    </row>
    <row r="204" spans="1:13">
      <c r="A204" s="8">
        <v>42023</v>
      </c>
      <c r="B204" s="6" t="s">
        <v>23</v>
      </c>
      <c r="C204" s="4" t="s">
        <v>231</v>
      </c>
      <c r="D204" s="4" t="s">
        <v>1035</v>
      </c>
      <c r="E204" s="4" t="s">
        <v>1047</v>
      </c>
      <c r="F204" s="4">
        <v>1310</v>
      </c>
      <c r="G204" s="7">
        <v>0.8</v>
      </c>
      <c r="H204" s="4">
        <f t="shared" si="4"/>
        <v>1048</v>
      </c>
      <c r="I204" s="4" t="s">
        <v>1051</v>
      </c>
      <c r="J204" s="23">
        <v>42091</v>
      </c>
      <c r="K204" s="9"/>
      <c r="M204" s="2"/>
    </row>
    <row r="205" spans="1:13">
      <c r="A205" s="8">
        <v>42023</v>
      </c>
      <c r="B205" s="6" t="s">
        <v>13</v>
      </c>
      <c r="C205" s="4" t="s">
        <v>232</v>
      </c>
      <c r="D205" s="4" t="s">
        <v>1029</v>
      </c>
      <c r="E205" s="4" t="s">
        <v>1048</v>
      </c>
      <c r="F205" s="4">
        <v>4280</v>
      </c>
      <c r="G205" s="7">
        <v>0.65</v>
      </c>
      <c r="H205" s="4">
        <f t="shared" si="4"/>
        <v>2782</v>
      </c>
      <c r="I205" s="4" t="s">
        <v>1051</v>
      </c>
      <c r="J205" s="23">
        <v>42145</v>
      </c>
      <c r="K205" s="9" t="s">
        <v>1045</v>
      </c>
      <c r="M205" s="2"/>
    </row>
    <row r="206" spans="1:13">
      <c r="A206" s="8">
        <v>42023</v>
      </c>
      <c r="B206" s="6" t="s">
        <v>13</v>
      </c>
      <c r="C206" s="4" t="s">
        <v>233</v>
      </c>
      <c r="D206" s="4" t="s">
        <v>1035</v>
      </c>
      <c r="E206" s="4" t="s">
        <v>1048</v>
      </c>
      <c r="F206" s="4">
        <v>3500</v>
      </c>
      <c r="G206" s="7">
        <v>0.65</v>
      </c>
      <c r="H206" s="4">
        <f t="shared" si="4"/>
        <v>2275</v>
      </c>
      <c r="I206" s="4" t="s">
        <v>1051</v>
      </c>
      <c r="J206" s="23">
        <v>42135</v>
      </c>
      <c r="K206" s="9" t="s">
        <v>1044</v>
      </c>
      <c r="M206" s="2"/>
    </row>
    <row r="207" spans="1:13">
      <c r="A207" s="8">
        <v>42023</v>
      </c>
      <c r="B207" s="6" t="s">
        <v>19</v>
      </c>
      <c r="C207" s="4" t="s">
        <v>234</v>
      </c>
      <c r="D207" s="4" t="s">
        <v>1032</v>
      </c>
      <c r="E207" s="4" t="s">
        <v>1048</v>
      </c>
      <c r="F207" s="4">
        <v>3060</v>
      </c>
      <c r="G207" s="7">
        <v>0.85</v>
      </c>
      <c r="H207" s="4">
        <f t="shared" si="4"/>
        <v>2601</v>
      </c>
      <c r="I207" s="4" t="s">
        <v>1051</v>
      </c>
      <c r="J207" s="23">
        <v>42177</v>
      </c>
      <c r="K207" s="9" t="s">
        <v>1044</v>
      </c>
      <c r="M207" s="2"/>
    </row>
    <row r="208" spans="1:13">
      <c r="A208" s="8">
        <v>42023</v>
      </c>
      <c r="B208" s="6" t="s">
        <v>12</v>
      </c>
      <c r="C208" s="4" t="s">
        <v>235</v>
      </c>
      <c r="D208" s="4" t="s">
        <v>1036</v>
      </c>
      <c r="E208" s="4" t="s">
        <v>1040</v>
      </c>
      <c r="F208" s="4">
        <v>3770</v>
      </c>
      <c r="G208" s="7">
        <v>0.75</v>
      </c>
      <c r="H208" s="4">
        <f t="shared" si="4"/>
        <v>2827.5</v>
      </c>
      <c r="I208" s="4" t="s">
        <v>1053</v>
      </c>
      <c r="J208" s="23">
        <v>42163</v>
      </c>
      <c r="K208" s="9" t="s">
        <v>1044</v>
      </c>
      <c r="M208" s="2"/>
    </row>
    <row r="209" spans="1:13">
      <c r="A209" s="8">
        <v>42023</v>
      </c>
      <c r="B209" s="6" t="s">
        <v>27</v>
      </c>
      <c r="C209" s="4" t="s">
        <v>236</v>
      </c>
      <c r="D209" s="4" t="s">
        <v>1033</v>
      </c>
      <c r="E209" s="4" t="s">
        <v>1042</v>
      </c>
      <c r="F209" s="4">
        <v>2590</v>
      </c>
      <c r="G209" s="7">
        <v>0.5</v>
      </c>
      <c r="H209" s="4">
        <f t="shared" si="4"/>
        <v>1295</v>
      </c>
      <c r="I209" s="4" t="s">
        <v>1051</v>
      </c>
      <c r="J209" s="23">
        <v>42100</v>
      </c>
      <c r="K209" s="9" t="s">
        <v>1043</v>
      </c>
      <c r="M209" s="2"/>
    </row>
    <row r="210" spans="1:13">
      <c r="A210" s="8">
        <v>42023</v>
      </c>
      <c r="B210" s="6" t="s">
        <v>27</v>
      </c>
      <c r="C210" s="4" t="s">
        <v>237</v>
      </c>
      <c r="D210" s="4" t="s">
        <v>1032</v>
      </c>
      <c r="E210" s="4" t="s">
        <v>1040</v>
      </c>
      <c r="F210" s="4">
        <v>2910</v>
      </c>
      <c r="G210" s="7">
        <v>0.6</v>
      </c>
      <c r="H210" s="4">
        <f t="shared" si="4"/>
        <v>1746</v>
      </c>
      <c r="I210" s="4" t="s">
        <v>1051</v>
      </c>
      <c r="J210" s="23">
        <v>42137</v>
      </c>
      <c r="K210" s="9" t="s">
        <v>1046</v>
      </c>
      <c r="M210" s="2"/>
    </row>
    <row r="211" spans="1:13">
      <c r="A211" s="8">
        <v>42023</v>
      </c>
      <c r="B211" s="6" t="s">
        <v>15</v>
      </c>
      <c r="C211" s="4" t="s">
        <v>238</v>
      </c>
      <c r="D211" s="4" t="s">
        <v>1037</v>
      </c>
      <c r="E211" s="4" t="s">
        <v>1042</v>
      </c>
      <c r="F211" s="4">
        <v>4020</v>
      </c>
      <c r="G211" s="7">
        <v>0.55000000000000004</v>
      </c>
      <c r="H211" s="4">
        <f t="shared" si="4"/>
        <v>2211</v>
      </c>
      <c r="I211" s="4" t="s">
        <v>1053</v>
      </c>
      <c r="J211" s="23">
        <v>42121</v>
      </c>
      <c r="K211" s="9" t="s">
        <v>1045</v>
      </c>
      <c r="M211" s="2"/>
    </row>
    <row r="212" spans="1:13">
      <c r="A212" s="8">
        <v>42023</v>
      </c>
      <c r="B212" s="6" t="s">
        <v>21</v>
      </c>
      <c r="C212" s="4" t="s">
        <v>239</v>
      </c>
      <c r="D212" s="4" t="s">
        <v>1034</v>
      </c>
      <c r="E212" s="4" t="s">
        <v>1048</v>
      </c>
      <c r="F212" s="4">
        <v>2180</v>
      </c>
      <c r="G212" s="7">
        <v>0.6</v>
      </c>
      <c r="H212" s="4">
        <f t="shared" si="4"/>
        <v>1308</v>
      </c>
      <c r="I212" s="4" t="s">
        <v>1051</v>
      </c>
      <c r="J212" s="23">
        <v>42174</v>
      </c>
      <c r="K212" s="9" t="s">
        <v>1044</v>
      </c>
      <c r="M212" s="2"/>
    </row>
    <row r="213" spans="1:13">
      <c r="A213" s="8">
        <v>42023</v>
      </c>
      <c r="B213" s="6" t="s">
        <v>21</v>
      </c>
      <c r="C213" s="4" t="s">
        <v>240</v>
      </c>
      <c r="D213" s="4" t="s">
        <v>1037</v>
      </c>
      <c r="E213" s="4" t="s">
        <v>1040</v>
      </c>
      <c r="F213" s="4">
        <v>2980</v>
      </c>
      <c r="G213" s="7">
        <v>0.6</v>
      </c>
      <c r="H213" s="4">
        <f t="shared" si="4"/>
        <v>1788</v>
      </c>
      <c r="I213" s="4" t="s">
        <v>1051</v>
      </c>
      <c r="J213" s="23">
        <v>42119</v>
      </c>
      <c r="K213" s="9" t="s">
        <v>1046</v>
      </c>
      <c r="M213" s="2"/>
    </row>
    <row r="214" spans="1:13">
      <c r="A214" s="8">
        <v>42023</v>
      </c>
      <c r="B214" s="6" t="s">
        <v>14</v>
      </c>
      <c r="C214" s="4" t="s">
        <v>241</v>
      </c>
      <c r="D214" s="4" t="s">
        <v>1035</v>
      </c>
      <c r="E214" s="4" t="s">
        <v>1040</v>
      </c>
      <c r="F214" s="4">
        <v>1280</v>
      </c>
      <c r="G214" s="7">
        <v>0.5</v>
      </c>
      <c r="H214" s="4">
        <f t="shared" si="4"/>
        <v>640</v>
      </c>
      <c r="I214" s="4" t="s">
        <v>1053</v>
      </c>
      <c r="J214" s="23">
        <v>42128</v>
      </c>
      <c r="K214" s="9"/>
      <c r="M214" s="2"/>
    </row>
    <row r="215" spans="1:13">
      <c r="A215" s="8">
        <v>42023</v>
      </c>
      <c r="B215" s="6" t="s">
        <v>12</v>
      </c>
      <c r="C215" s="4" t="s">
        <v>242</v>
      </c>
      <c r="D215" s="4" t="s">
        <v>1034</v>
      </c>
      <c r="E215" s="4" t="s">
        <v>1047</v>
      </c>
      <c r="F215" s="4">
        <v>2940</v>
      </c>
      <c r="G215" s="7">
        <v>0.6</v>
      </c>
      <c r="H215" s="4">
        <f t="shared" si="4"/>
        <v>1764</v>
      </c>
      <c r="I215" s="4" t="s">
        <v>1053</v>
      </c>
      <c r="J215" s="23">
        <v>42077</v>
      </c>
      <c r="K215" s="9"/>
      <c r="M215" s="2"/>
    </row>
    <row r="216" spans="1:13">
      <c r="A216" s="8">
        <v>42023</v>
      </c>
      <c r="B216" s="6" t="s">
        <v>22</v>
      </c>
      <c r="C216" s="4" t="s">
        <v>243</v>
      </c>
      <c r="D216" s="4" t="s">
        <v>1033</v>
      </c>
      <c r="E216" s="4" t="s">
        <v>1042</v>
      </c>
      <c r="F216" s="4">
        <v>4090</v>
      </c>
      <c r="G216" s="7">
        <v>0.65</v>
      </c>
      <c r="H216" s="4">
        <f t="shared" si="4"/>
        <v>2658.5</v>
      </c>
      <c r="I216" s="4" t="s">
        <v>1051</v>
      </c>
      <c r="J216" s="23">
        <v>42164</v>
      </c>
      <c r="K216" s="9" t="s">
        <v>1043</v>
      </c>
      <c r="M216" s="2"/>
    </row>
    <row r="217" spans="1:13">
      <c r="A217" s="8">
        <v>42024</v>
      </c>
      <c r="B217" s="6" t="s">
        <v>14</v>
      </c>
      <c r="C217" s="4" t="s">
        <v>244</v>
      </c>
      <c r="D217" s="4" t="s">
        <v>1033</v>
      </c>
      <c r="E217" s="4" t="s">
        <v>1041</v>
      </c>
      <c r="F217" s="4">
        <v>950</v>
      </c>
      <c r="G217" s="7">
        <v>0.85</v>
      </c>
      <c r="H217" s="4">
        <f t="shared" si="4"/>
        <v>807.5</v>
      </c>
      <c r="I217" s="4" t="s">
        <v>1053</v>
      </c>
      <c r="J217" s="23">
        <v>42142</v>
      </c>
      <c r="K217" s="9"/>
      <c r="M217" s="2"/>
    </row>
    <row r="218" spans="1:13">
      <c r="A218" s="8">
        <v>42024</v>
      </c>
      <c r="B218" s="6" t="s">
        <v>22</v>
      </c>
      <c r="C218" s="4" t="s">
        <v>245</v>
      </c>
      <c r="D218" s="4" t="s">
        <v>1037</v>
      </c>
      <c r="E218" s="4" t="s">
        <v>1047</v>
      </c>
      <c r="F218" s="4">
        <v>280</v>
      </c>
      <c r="G218" s="7">
        <v>0.55000000000000004</v>
      </c>
      <c r="H218" s="4">
        <f t="shared" si="4"/>
        <v>154</v>
      </c>
      <c r="I218" s="4" t="s">
        <v>1053</v>
      </c>
      <c r="J218" s="23">
        <v>42064</v>
      </c>
      <c r="K218" s="9"/>
      <c r="M218" s="2"/>
    </row>
    <row r="219" spans="1:13">
      <c r="A219" s="8">
        <v>42024</v>
      </c>
      <c r="B219" s="6" t="s">
        <v>26</v>
      </c>
      <c r="C219" s="4" t="s">
        <v>246</v>
      </c>
      <c r="D219" s="4" t="s">
        <v>1038</v>
      </c>
      <c r="E219" s="4" t="s">
        <v>1040</v>
      </c>
      <c r="F219" s="4">
        <v>2430</v>
      </c>
      <c r="G219" s="7">
        <v>0.6</v>
      </c>
      <c r="H219" s="4">
        <f t="shared" si="4"/>
        <v>1458</v>
      </c>
      <c r="I219" s="4" t="s">
        <v>1051</v>
      </c>
      <c r="J219" s="23">
        <v>42130</v>
      </c>
      <c r="K219" s="9" t="s">
        <v>1044</v>
      </c>
      <c r="M219" s="2"/>
    </row>
    <row r="220" spans="1:13">
      <c r="A220" s="8">
        <v>42024</v>
      </c>
      <c r="B220" s="6" t="s">
        <v>18</v>
      </c>
      <c r="C220" s="4" t="s">
        <v>247</v>
      </c>
      <c r="D220" s="4" t="s">
        <v>1038</v>
      </c>
      <c r="E220" s="4" t="s">
        <v>1048</v>
      </c>
      <c r="F220" s="4">
        <v>2460</v>
      </c>
      <c r="G220" s="7">
        <v>0.7</v>
      </c>
      <c r="H220" s="4">
        <f t="shared" si="4"/>
        <v>1722</v>
      </c>
      <c r="I220" s="4" t="s">
        <v>1053</v>
      </c>
      <c r="J220" s="23">
        <v>42130</v>
      </c>
      <c r="K220" s="9" t="s">
        <v>1043</v>
      </c>
      <c r="M220" s="2"/>
    </row>
    <row r="221" spans="1:13">
      <c r="A221" s="8">
        <v>42024</v>
      </c>
      <c r="B221" s="6" t="s">
        <v>26</v>
      </c>
      <c r="C221" s="4" t="s">
        <v>248</v>
      </c>
      <c r="D221" s="4" t="s">
        <v>1031</v>
      </c>
      <c r="E221" s="4" t="s">
        <v>1048</v>
      </c>
      <c r="F221" s="4">
        <v>120</v>
      </c>
      <c r="G221" s="7">
        <v>0.5</v>
      </c>
      <c r="H221" s="4">
        <f t="shared" si="4"/>
        <v>60</v>
      </c>
      <c r="I221" s="2" t="s">
        <v>1052</v>
      </c>
      <c r="J221" s="23">
        <v>42098</v>
      </c>
      <c r="K221" s="9" t="s">
        <v>1043</v>
      </c>
      <c r="M221" s="2"/>
    </row>
    <row r="222" spans="1:13">
      <c r="A222" s="8">
        <v>42024</v>
      </c>
      <c r="B222" s="6" t="s">
        <v>11</v>
      </c>
      <c r="C222" s="4" t="s">
        <v>249</v>
      </c>
      <c r="D222" s="4" t="s">
        <v>1034</v>
      </c>
      <c r="E222" s="4" t="s">
        <v>1042</v>
      </c>
      <c r="F222" s="4">
        <v>4000</v>
      </c>
      <c r="G222" s="7">
        <v>0.65</v>
      </c>
      <c r="H222" s="4">
        <f t="shared" si="4"/>
        <v>2600</v>
      </c>
      <c r="I222" s="4" t="s">
        <v>1051</v>
      </c>
      <c r="J222" s="23">
        <v>42176</v>
      </c>
      <c r="K222" s="9" t="s">
        <v>1043</v>
      </c>
      <c r="M222" s="2"/>
    </row>
    <row r="223" spans="1:13">
      <c r="A223" s="8">
        <v>42024</v>
      </c>
      <c r="B223" s="6" t="s">
        <v>19</v>
      </c>
      <c r="C223" s="4" t="s">
        <v>250</v>
      </c>
      <c r="D223" s="4" t="s">
        <v>1031</v>
      </c>
      <c r="E223" s="4" t="s">
        <v>1047</v>
      </c>
      <c r="F223" s="4">
        <v>4340</v>
      </c>
      <c r="G223" s="7">
        <v>0.65</v>
      </c>
      <c r="H223" s="4">
        <f t="shared" si="4"/>
        <v>2821</v>
      </c>
      <c r="I223" s="4" t="s">
        <v>1051</v>
      </c>
      <c r="J223" s="23">
        <v>42094</v>
      </c>
      <c r="K223" s="9"/>
      <c r="M223" s="2"/>
    </row>
    <row r="224" spans="1:13">
      <c r="A224" s="8">
        <v>42024</v>
      </c>
      <c r="B224" s="6" t="s">
        <v>26</v>
      </c>
      <c r="C224" s="4" t="s">
        <v>251</v>
      </c>
      <c r="D224" s="4" t="s">
        <v>1030</v>
      </c>
      <c r="E224" s="4" t="s">
        <v>1040</v>
      </c>
      <c r="F224" s="4">
        <v>1460</v>
      </c>
      <c r="G224" s="7">
        <v>0.6</v>
      </c>
      <c r="H224" s="4">
        <f t="shared" si="4"/>
        <v>876</v>
      </c>
      <c r="I224" s="4" t="s">
        <v>1051</v>
      </c>
      <c r="J224" s="23">
        <v>42132</v>
      </c>
      <c r="K224" s="9" t="s">
        <v>1046</v>
      </c>
      <c r="M224" s="2"/>
    </row>
    <row r="225" spans="1:13">
      <c r="A225" s="8">
        <v>42024</v>
      </c>
      <c r="B225" s="6" t="s">
        <v>24</v>
      </c>
      <c r="C225" s="4" t="s">
        <v>252</v>
      </c>
      <c r="D225" s="4" t="s">
        <v>1032</v>
      </c>
      <c r="E225" s="4" t="s">
        <v>1040</v>
      </c>
      <c r="F225" s="4">
        <v>4850</v>
      </c>
      <c r="G225" s="7">
        <v>0.8</v>
      </c>
      <c r="H225" s="4">
        <f t="shared" si="4"/>
        <v>3880</v>
      </c>
      <c r="I225" s="4" t="s">
        <v>1051</v>
      </c>
      <c r="J225" s="23">
        <v>42115</v>
      </c>
      <c r="K225" s="9" t="s">
        <v>1046</v>
      </c>
      <c r="M225" s="2"/>
    </row>
    <row r="226" spans="1:13">
      <c r="A226" s="8">
        <v>42024</v>
      </c>
      <c r="B226" s="6" t="s">
        <v>13</v>
      </c>
      <c r="C226" s="4" t="s">
        <v>253</v>
      </c>
      <c r="D226" s="4" t="s">
        <v>1030</v>
      </c>
      <c r="E226" s="4" t="s">
        <v>1042</v>
      </c>
      <c r="F226" s="4">
        <v>2120</v>
      </c>
      <c r="G226" s="7">
        <v>0.7</v>
      </c>
      <c r="H226" s="4">
        <f t="shared" si="4"/>
        <v>1484</v>
      </c>
      <c r="I226" s="4" t="s">
        <v>1053</v>
      </c>
      <c r="J226" s="23">
        <v>42181</v>
      </c>
      <c r="K226" s="9" t="s">
        <v>1046</v>
      </c>
      <c r="M226" s="2"/>
    </row>
    <row r="227" spans="1:13">
      <c r="A227" s="8">
        <v>42024</v>
      </c>
      <c r="B227" s="6" t="s">
        <v>22</v>
      </c>
      <c r="C227" s="4" t="s">
        <v>254</v>
      </c>
      <c r="D227" s="4" t="s">
        <v>1036</v>
      </c>
      <c r="E227" s="4" t="s">
        <v>1048</v>
      </c>
      <c r="F227" s="4">
        <v>930</v>
      </c>
      <c r="G227" s="7">
        <v>0.85</v>
      </c>
      <c r="H227" s="4">
        <f t="shared" si="4"/>
        <v>790.5</v>
      </c>
      <c r="I227" s="4" t="s">
        <v>1051</v>
      </c>
      <c r="J227" s="23">
        <v>42124</v>
      </c>
      <c r="K227" s="9" t="s">
        <v>1045</v>
      </c>
      <c r="M227" s="2"/>
    </row>
    <row r="228" spans="1:13">
      <c r="A228" s="8">
        <v>42025</v>
      </c>
      <c r="B228" s="6" t="s">
        <v>16</v>
      </c>
      <c r="C228" s="4" t="s">
        <v>255</v>
      </c>
      <c r="D228" s="4" t="s">
        <v>1035</v>
      </c>
      <c r="E228" s="4" t="s">
        <v>1039</v>
      </c>
      <c r="F228" s="4">
        <v>2380</v>
      </c>
      <c r="G228" s="7">
        <v>0.6</v>
      </c>
      <c r="H228" s="4">
        <f t="shared" si="4"/>
        <v>1428</v>
      </c>
      <c r="I228" s="4" t="s">
        <v>1053</v>
      </c>
      <c r="J228" s="23">
        <v>42158</v>
      </c>
      <c r="K228" s="9" t="s">
        <v>1046</v>
      </c>
      <c r="M228" s="2"/>
    </row>
    <row r="229" spans="1:13">
      <c r="A229" s="8">
        <v>42025</v>
      </c>
      <c r="B229" s="6" t="s">
        <v>23</v>
      </c>
      <c r="C229" s="4" t="s">
        <v>256</v>
      </c>
      <c r="D229" s="4" t="s">
        <v>1030</v>
      </c>
      <c r="E229" s="4" t="s">
        <v>1048</v>
      </c>
      <c r="F229" s="4">
        <v>480</v>
      </c>
      <c r="G229" s="7">
        <v>0.75</v>
      </c>
      <c r="H229" s="4">
        <f t="shared" si="4"/>
        <v>360</v>
      </c>
      <c r="I229" s="2" t="s">
        <v>1052</v>
      </c>
      <c r="J229" s="23">
        <v>42177</v>
      </c>
      <c r="K229" s="9" t="s">
        <v>1045</v>
      </c>
      <c r="M229" s="2"/>
    </row>
    <row r="230" spans="1:13">
      <c r="A230" s="8">
        <v>42025</v>
      </c>
      <c r="B230" s="6" t="s">
        <v>14</v>
      </c>
      <c r="C230" s="4" t="s">
        <v>257</v>
      </c>
      <c r="D230" s="4" t="s">
        <v>1033</v>
      </c>
      <c r="E230" s="4" t="s">
        <v>1048</v>
      </c>
      <c r="F230" s="4">
        <v>4280</v>
      </c>
      <c r="G230" s="7">
        <v>0.65</v>
      </c>
      <c r="H230" s="4">
        <f t="shared" si="4"/>
        <v>2782</v>
      </c>
      <c r="I230" s="4" t="s">
        <v>1050</v>
      </c>
      <c r="J230" s="23">
        <v>42107</v>
      </c>
      <c r="K230" s="9" t="s">
        <v>1044</v>
      </c>
      <c r="M230" s="2"/>
    </row>
    <row r="231" spans="1:13">
      <c r="A231" s="8">
        <v>42025</v>
      </c>
      <c r="B231" s="6" t="s">
        <v>13</v>
      </c>
      <c r="C231" s="4" t="s">
        <v>258</v>
      </c>
      <c r="D231" s="4" t="s">
        <v>1035</v>
      </c>
      <c r="E231" s="4" t="s">
        <v>1040</v>
      </c>
      <c r="F231" s="4">
        <v>1330</v>
      </c>
      <c r="G231" s="7">
        <v>0.75</v>
      </c>
      <c r="H231" s="4">
        <f t="shared" si="4"/>
        <v>997.5</v>
      </c>
      <c r="I231" s="4" t="s">
        <v>1053</v>
      </c>
      <c r="J231" s="23">
        <v>42124</v>
      </c>
      <c r="K231" s="9" t="s">
        <v>1044</v>
      </c>
      <c r="M231" s="2"/>
    </row>
    <row r="232" spans="1:13">
      <c r="A232" s="8">
        <v>42025</v>
      </c>
      <c r="B232" s="6" t="s">
        <v>27</v>
      </c>
      <c r="C232" s="4" t="s">
        <v>259</v>
      </c>
      <c r="D232" s="4" t="s">
        <v>1031</v>
      </c>
      <c r="E232" s="4" t="s">
        <v>1042</v>
      </c>
      <c r="F232" s="4">
        <v>4560</v>
      </c>
      <c r="G232" s="7">
        <v>0.75</v>
      </c>
      <c r="H232" s="4">
        <f t="shared" si="4"/>
        <v>3420</v>
      </c>
      <c r="I232" s="4" t="s">
        <v>1051</v>
      </c>
      <c r="J232" s="23">
        <v>42152</v>
      </c>
      <c r="K232" s="9" t="s">
        <v>1044</v>
      </c>
      <c r="M232" s="2"/>
    </row>
    <row r="233" spans="1:13">
      <c r="A233" s="8">
        <v>42025</v>
      </c>
      <c r="B233" s="6" t="s">
        <v>22</v>
      </c>
      <c r="C233" s="4" t="s">
        <v>260</v>
      </c>
      <c r="D233" s="4" t="s">
        <v>1035</v>
      </c>
      <c r="E233" s="4" t="s">
        <v>1048</v>
      </c>
      <c r="F233" s="4">
        <v>4060</v>
      </c>
      <c r="G233" s="7">
        <v>0.65</v>
      </c>
      <c r="H233" s="4">
        <f t="shared" si="4"/>
        <v>2639</v>
      </c>
      <c r="I233" s="4" t="s">
        <v>1053</v>
      </c>
      <c r="J233" s="23">
        <v>42167</v>
      </c>
      <c r="K233" s="9"/>
      <c r="M233" s="2"/>
    </row>
    <row r="234" spans="1:13">
      <c r="A234" s="8">
        <v>42025</v>
      </c>
      <c r="B234" s="6" t="s">
        <v>20</v>
      </c>
      <c r="C234" s="4" t="s">
        <v>261</v>
      </c>
      <c r="D234" s="4" t="s">
        <v>1030</v>
      </c>
      <c r="E234" s="4" t="s">
        <v>1039</v>
      </c>
      <c r="F234" s="4">
        <v>1860</v>
      </c>
      <c r="G234" s="7">
        <v>0.8</v>
      </c>
      <c r="H234" s="4">
        <f t="shared" si="4"/>
        <v>1488</v>
      </c>
      <c r="I234" s="4" t="s">
        <v>1053</v>
      </c>
      <c r="J234" s="23">
        <v>42130</v>
      </c>
      <c r="K234" s="9" t="s">
        <v>1044</v>
      </c>
      <c r="M234" s="2"/>
    </row>
    <row r="235" spans="1:13">
      <c r="A235" s="8">
        <v>42025</v>
      </c>
      <c r="B235" s="6" t="s">
        <v>8</v>
      </c>
      <c r="C235" s="4" t="s">
        <v>262</v>
      </c>
      <c r="D235" s="4" t="s">
        <v>1034</v>
      </c>
      <c r="E235" s="4" t="s">
        <v>1048</v>
      </c>
      <c r="F235" s="4">
        <v>1150</v>
      </c>
      <c r="G235" s="7">
        <v>0.55000000000000004</v>
      </c>
      <c r="H235" s="4">
        <f t="shared" si="4"/>
        <v>632.5</v>
      </c>
      <c r="I235" s="4" t="s">
        <v>1051</v>
      </c>
      <c r="J235" s="23">
        <v>42172</v>
      </c>
      <c r="K235" s="9" t="s">
        <v>1043</v>
      </c>
      <c r="M235" s="2"/>
    </row>
    <row r="236" spans="1:13">
      <c r="A236" s="8">
        <v>42025</v>
      </c>
      <c r="B236" s="6" t="s">
        <v>22</v>
      </c>
      <c r="C236" s="4" t="s">
        <v>263</v>
      </c>
      <c r="D236" s="4" t="s">
        <v>1038</v>
      </c>
      <c r="E236" s="4" t="s">
        <v>1040</v>
      </c>
      <c r="F236" s="4">
        <v>710</v>
      </c>
      <c r="G236" s="7">
        <v>0.65</v>
      </c>
      <c r="H236" s="4">
        <f t="shared" si="4"/>
        <v>461.5</v>
      </c>
      <c r="I236" s="4" t="s">
        <v>1051</v>
      </c>
      <c r="J236" s="23">
        <v>42129</v>
      </c>
      <c r="K236" s="9" t="s">
        <v>1043</v>
      </c>
      <c r="M236" s="2"/>
    </row>
    <row r="237" spans="1:13">
      <c r="A237" s="8">
        <v>42025</v>
      </c>
      <c r="B237" s="6" t="s">
        <v>20</v>
      </c>
      <c r="C237" s="4" t="s">
        <v>264</v>
      </c>
      <c r="D237" s="4" t="s">
        <v>1031</v>
      </c>
      <c r="E237" s="4" t="s">
        <v>1039</v>
      </c>
      <c r="F237" s="4">
        <v>1270</v>
      </c>
      <c r="G237" s="7">
        <v>0.65</v>
      </c>
      <c r="H237" s="4">
        <f t="shared" si="4"/>
        <v>825.5</v>
      </c>
      <c r="I237" s="4" t="s">
        <v>1051</v>
      </c>
      <c r="J237" s="23">
        <v>42159</v>
      </c>
      <c r="K237" s="9" t="s">
        <v>1044</v>
      </c>
      <c r="M237" s="2"/>
    </row>
    <row r="238" spans="1:13">
      <c r="A238" s="8">
        <v>42025</v>
      </c>
      <c r="B238" s="6" t="s">
        <v>17</v>
      </c>
      <c r="C238" s="4" t="s">
        <v>265</v>
      </c>
      <c r="D238" s="4" t="s">
        <v>1038</v>
      </c>
      <c r="E238" s="4" t="s">
        <v>1047</v>
      </c>
      <c r="F238" s="4">
        <v>2010</v>
      </c>
      <c r="G238" s="7">
        <v>0.8</v>
      </c>
      <c r="H238" s="4">
        <f t="shared" si="4"/>
        <v>1608</v>
      </c>
      <c r="I238" s="4" t="s">
        <v>1050</v>
      </c>
      <c r="J238" s="23">
        <v>42039</v>
      </c>
      <c r="K238" s="9"/>
      <c r="M238" s="2"/>
    </row>
    <row r="239" spans="1:13">
      <c r="A239" s="8">
        <v>42025</v>
      </c>
      <c r="B239" s="6" t="s">
        <v>26</v>
      </c>
      <c r="C239" s="4" t="s">
        <v>266</v>
      </c>
      <c r="D239" s="4" t="s">
        <v>1036</v>
      </c>
      <c r="E239" s="4" t="s">
        <v>1042</v>
      </c>
      <c r="F239" s="4">
        <v>4300</v>
      </c>
      <c r="G239" s="7">
        <v>0.85</v>
      </c>
      <c r="H239" s="4">
        <f t="shared" si="4"/>
        <v>3655</v>
      </c>
      <c r="I239" s="4" t="s">
        <v>1051</v>
      </c>
      <c r="J239" s="23">
        <v>42104</v>
      </c>
      <c r="K239" s="9" t="s">
        <v>1043</v>
      </c>
      <c r="M239" s="2"/>
    </row>
    <row r="240" spans="1:13">
      <c r="A240" s="8">
        <v>42025</v>
      </c>
      <c r="B240" s="6" t="s">
        <v>27</v>
      </c>
      <c r="C240" s="4" t="s">
        <v>267</v>
      </c>
      <c r="D240" s="4" t="s">
        <v>1035</v>
      </c>
      <c r="E240" s="4" t="s">
        <v>1039</v>
      </c>
      <c r="F240" s="4">
        <v>3630</v>
      </c>
      <c r="G240" s="7">
        <v>0.7</v>
      </c>
      <c r="H240" s="4">
        <f t="shared" si="4"/>
        <v>2541</v>
      </c>
      <c r="I240" s="4" t="s">
        <v>1051</v>
      </c>
      <c r="J240" s="23">
        <v>42157</v>
      </c>
      <c r="K240" s="9" t="s">
        <v>1046</v>
      </c>
      <c r="M240" s="2"/>
    </row>
    <row r="241" spans="1:13">
      <c r="A241" s="8">
        <v>42025</v>
      </c>
      <c r="B241" s="6" t="s">
        <v>11</v>
      </c>
      <c r="C241" s="4" t="s">
        <v>268</v>
      </c>
      <c r="D241" s="4" t="s">
        <v>1033</v>
      </c>
      <c r="E241" s="4" t="s">
        <v>1039</v>
      </c>
      <c r="F241" s="4">
        <v>3120</v>
      </c>
      <c r="G241" s="7">
        <v>0.8</v>
      </c>
      <c r="H241" s="4">
        <f t="shared" si="4"/>
        <v>2496</v>
      </c>
      <c r="I241" s="4" t="s">
        <v>1053</v>
      </c>
      <c r="J241" s="23">
        <v>42137</v>
      </c>
      <c r="K241" s="9" t="s">
        <v>1043</v>
      </c>
      <c r="M241" s="2"/>
    </row>
    <row r="242" spans="1:13">
      <c r="A242" s="8">
        <v>42025</v>
      </c>
      <c r="B242" s="6" t="s">
        <v>13</v>
      </c>
      <c r="C242" s="4" t="s">
        <v>269</v>
      </c>
      <c r="D242" s="4" t="s">
        <v>1034</v>
      </c>
      <c r="E242" s="4" t="s">
        <v>1042</v>
      </c>
      <c r="F242" s="4">
        <v>1670</v>
      </c>
      <c r="G242" s="7">
        <v>0.7</v>
      </c>
      <c r="H242" s="4">
        <f t="shared" si="4"/>
        <v>1169</v>
      </c>
      <c r="I242" s="4" t="s">
        <v>1053</v>
      </c>
      <c r="J242" s="23">
        <v>42128</v>
      </c>
      <c r="K242" s="9" t="s">
        <v>1044</v>
      </c>
      <c r="M242" s="2"/>
    </row>
    <row r="243" spans="1:13">
      <c r="A243" s="8">
        <v>42025</v>
      </c>
      <c r="B243" s="6" t="s">
        <v>26</v>
      </c>
      <c r="C243" s="4" t="s">
        <v>270</v>
      </c>
      <c r="D243" s="4" t="s">
        <v>1037</v>
      </c>
      <c r="E243" s="4" t="s">
        <v>1041</v>
      </c>
      <c r="F243" s="4">
        <v>430</v>
      </c>
      <c r="G243" s="7">
        <v>0.65</v>
      </c>
      <c r="H243" s="4">
        <f t="shared" si="4"/>
        <v>279.5</v>
      </c>
      <c r="I243" s="4" t="s">
        <v>1050</v>
      </c>
      <c r="J243" s="23">
        <v>42139</v>
      </c>
      <c r="K243" s="9"/>
      <c r="M243" s="2"/>
    </row>
    <row r="244" spans="1:13">
      <c r="A244" s="8">
        <v>42026</v>
      </c>
      <c r="B244" s="6" t="s">
        <v>11</v>
      </c>
      <c r="C244" s="4" t="s">
        <v>271</v>
      </c>
      <c r="D244" s="4" t="s">
        <v>1037</v>
      </c>
      <c r="E244" s="4" t="s">
        <v>1048</v>
      </c>
      <c r="F244" s="4">
        <v>4190</v>
      </c>
      <c r="G244" s="7">
        <v>0.55000000000000004</v>
      </c>
      <c r="H244" s="4">
        <f t="shared" si="4"/>
        <v>2304.5</v>
      </c>
      <c r="I244" s="4" t="s">
        <v>1051</v>
      </c>
      <c r="J244" s="23">
        <v>42128</v>
      </c>
      <c r="K244" s="9" t="s">
        <v>1045</v>
      </c>
      <c r="M244" s="2"/>
    </row>
    <row r="245" spans="1:13">
      <c r="A245" s="8">
        <v>42026</v>
      </c>
      <c r="B245" s="6" t="s">
        <v>8</v>
      </c>
      <c r="C245" s="4" t="s">
        <v>272</v>
      </c>
      <c r="D245" s="4" t="s">
        <v>1036</v>
      </c>
      <c r="E245" s="4" t="s">
        <v>1040</v>
      </c>
      <c r="F245" s="4">
        <v>1250</v>
      </c>
      <c r="G245" s="7">
        <v>0.65</v>
      </c>
      <c r="H245" s="4">
        <f t="shared" si="4"/>
        <v>812.5</v>
      </c>
      <c r="I245" s="4" t="s">
        <v>1050</v>
      </c>
      <c r="J245" s="23">
        <v>42156</v>
      </c>
      <c r="K245" s="9" t="s">
        <v>1043</v>
      </c>
      <c r="M245" s="2"/>
    </row>
    <row r="246" spans="1:13">
      <c r="A246" s="8">
        <v>42026</v>
      </c>
      <c r="B246" s="6" t="s">
        <v>25</v>
      </c>
      <c r="C246" s="4" t="s">
        <v>273</v>
      </c>
      <c r="D246" s="4" t="s">
        <v>1034</v>
      </c>
      <c r="E246" s="4" t="s">
        <v>1048</v>
      </c>
      <c r="F246" s="4">
        <v>2690</v>
      </c>
      <c r="G246" s="7">
        <v>0.6</v>
      </c>
      <c r="H246" s="4">
        <f t="shared" si="4"/>
        <v>1614</v>
      </c>
      <c r="I246" s="4" t="s">
        <v>1053</v>
      </c>
      <c r="J246" s="23">
        <v>42171</v>
      </c>
      <c r="K246" s="9"/>
      <c r="M246" s="2"/>
    </row>
    <row r="247" spans="1:13">
      <c r="A247" s="8">
        <v>42026</v>
      </c>
      <c r="B247" s="6" t="s">
        <v>21</v>
      </c>
      <c r="C247" s="4" t="s">
        <v>274</v>
      </c>
      <c r="D247" s="4" t="s">
        <v>1032</v>
      </c>
      <c r="E247" s="4" t="s">
        <v>1047</v>
      </c>
      <c r="F247" s="4">
        <v>4840</v>
      </c>
      <c r="G247" s="7">
        <v>0.7</v>
      </c>
      <c r="H247" s="4">
        <f t="shared" si="4"/>
        <v>3388</v>
      </c>
      <c r="I247" s="4" t="s">
        <v>1053</v>
      </c>
      <c r="J247" s="23">
        <v>42085</v>
      </c>
      <c r="K247" s="9"/>
      <c r="M247" s="2"/>
    </row>
    <row r="248" spans="1:13">
      <c r="A248" s="8">
        <v>42027</v>
      </c>
      <c r="B248" s="6" t="s">
        <v>17</v>
      </c>
      <c r="C248" s="4" t="s">
        <v>275</v>
      </c>
      <c r="D248" s="4" t="s">
        <v>1032</v>
      </c>
      <c r="E248" s="4" t="s">
        <v>1048</v>
      </c>
      <c r="F248" s="4">
        <v>4300</v>
      </c>
      <c r="G248" s="7">
        <v>0.8</v>
      </c>
      <c r="H248" s="4">
        <f t="shared" si="4"/>
        <v>3440</v>
      </c>
      <c r="I248" s="4" t="s">
        <v>1053</v>
      </c>
      <c r="J248" s="23">
        <v>42157</v>
      </c>
      <c r="K248" s="9" t="s">
        <v>1044</v>
      </c>
      <c r="M248" s="2"/>
    </row>
    <row r="249" spans="1:13">
      <c r="A249" s="8">
        <v>42027</v>
      </c>
      <c r="B249" s="6" t="s">
        <v>14</v>
      </c>
      <c r="C249" s="4" t="s">
        <v>276</v>
      </c>
      <c r="D249" s="4" t="s">
        <v>1032</v>
      </c>
      <c r="E249" s="4" t="s">
        <v>1039</v>
      </c>
      <c r="F249" s="4">
        <v>1740</v>
      </c>
      <c r="G249" s="7">
        <v>0.7</v>
      </c>
      <c r="H249" s="4">
        <f t="shared" si="4"/>
        <v>1218</v>
      </c>
      <c r="I249" s="4" t="s">
        <v>1051</v>
      </c>
      <c r="J249" s="23">
        <v>42143</v>
      </c>
      <c r="K249" s="9" t="s">
        <v>1044</v>
      </c>
      <c r="M249" s="2"/>
    </row>
    <row r="250" spans="1:13">
      <c r="A250" s="8">
        <v>42027</v>
      </c>
      <c r="B250" s="6" t="s">
        <v>9</v>
      </c>
      <c r="C250" s="4" t="s">
        <v>277</v>
      </c>
      <c r="D250" s="4" t="s">
        <v>1036</v>
      </c>
      <c r="E250" s="4" t="s">
        <v>1048</v>
      </c>
      <c r="F250" s="4">
        <v>1340</v>
      </c>
      <c r="G250" s="7">
        <v>0.55000000000000004</v>
      </c>
      <c r="H250" s="4">
        <f t="shared" si="4"/>
        <v>737.00000000000011</v>
      </c>
      <c r="I250" s="4" t="s">
        <v>1053</v>
      </c>
      <c r="J250" s="23">
        <v>42131</v>
      </c>
      <c r="K250" s="9" t="s">
        <v>1044</v>
      </c>
      <c r="M250" s="2"/>
    </row>
    <row r="251" spans="1:13">
      <c r="A251" s="8">
        <v>42027</v>
      </c>
      <c r="B251" s="6" t="s">
        <v>13</v>
      </c>
      <c r="C251" s="4" t="s">
        <v>278</v>
      </c>
      <c r="D251" s="4" t="s">
        <v>1029</v>
      </c>
      <c r="E251" s="4" t="s">
        <v>1047</v>
      </c>
      <c r="F251" s="4">
        <v>880</v>
      </c>
      <c r="G251" s="7">
        <v>0.65</v>
      </c>
      <c r="H251" s="4">
        <f t="shared" si="4"/>
        <v>572</v>
      </c>
      <c r="I251" s="4" t="s">
        <v>1053</v>
      </c>
      <c r="J251" s="23">
        <v>42051</v>
      </c>
      <c r="K251" s="9"/>
      <c r="M251" s="2"/>
    </row>
    <row r="252" spans="1:13">
      <c r="A252" s="8">
        <v>42027</v>
      </c>
      <c r="B252" s="6" t="s">
        <v>16</v>
      </c>
      <c r="C252" s="4" t="s">
        <v>279</v>
      </c>
      <c r="D252" s="4" t="s">
        <v>1032</v>
      </c>
      <c r="E252" s="4" t="s">
        <v>1048</v>
      </c>
      <c r="F252" s="4">
        <v>110</v>
      </c>
      <c r="G252" s="7">
        <v>0.75</v>
      </c>
      <c r="H252" s="4">
        <f t="shared" si="4"/>
        <v>82.5</v>
      </c>
      <c r="I252" s="4" t="s">
        <v>1053</v>
      </c>
      <c r="J252" s="23">
        <v>42174</v>
      </c>
      <c r="K252" s="9" t="s">
        <v>1043</v>
      </c>
      <c r="M252" s="2"/>
    </row>
    <row r="253" spans="1:13">
      <c r="A253" s="8">
        <v>42027</v>
      </c>
      <c r="B253" s="6" t="s">
        <v>15</v>
      </c>
      <c r="C253" s="4" t="s">
        <v>280</v>
      </c>
      <c r="D253" s="4" t="s">
        <v>1033</v>
      </c>
      <c r="E253" s="4" t="s">
        <v>1048</v>
      </c>
      <c r="F253" s="4">
        <v>190</v>
      </c>
      <c r="G253" s="7">
        <v>0.6</v>
      </c>
      <c r="H253" s="4">
        <f t="shared" si="4"/>
        <v>114</v>
      </c>
      <c r="I253" s="2" t="s">
        <v>1052</v>
      </c>
      <c r="J253" s="23">
        <v>42120</v>
      </c>
      <c r="K253" s="9" t="s">
        <v>1043</v>
      </c>
      <c r="M253" s="2"/>
    </row>
    <row r="254" spans="1:13">
      <c r="A254" s="8">
        <v>42027</v>
      </c>
      <c r="B254" s="6" t="s">
        <v>19</v>
      </c>
      <c r="C254" s="4" t="s">
        <v>281</v>
      </c>
      <c r="D254" s="4" t="s">
        <v>1029</v>
      </c>
      <c r="E254" s="4" t="s">
        <v>1048</v>
      </c>
      <c r="F254" s="4">
        <v>1300</v>
      </c>
      <c r="G254" s="7">
        <v>0.8</v>
      </c>
      <c r="H254" s="4">
        <f t="shared" si="4"/>
        <v>1040</v>
      </c>
      <c r="I254" s="4" t="s">
        <v>1051</v>
      </c>
      <c r="J254" s="23">
        <v>42167</v>
      </c>
      <c r="K254" s="9" t="s">
        <v>1044</v>
      </c>
      <c r="M254" s="2"/>
    </row>
    <row r="255" spans="1:13">
      <c r="A255" s="8">
        <v>42027</v>
      </c>
      <c r="B255" s="6" t="s">
        <v>23</v>
      </c>
      <c r="C255" s="4" t="s">
        <v>282</v>
      </c>
      <c r="D255" s="4" t="s">
        <v>1030</v>
      </c>
      <c r="E255" s="4" t="s">
        <v>1041</v>
      </c>
      <c r="F255" s="4">
        <v>3520</v>
      </c>
      <c r="G255" s="7">
        <v>0.6</v>
      </c>
      <c r="H255" s="4">
        <f t="shared" si="4"/>
        <v>2112</v>
      </c>
      <c r="I255" s="4" t="s">
        <v>1051</v>
      </c>
      <c r="J255" s="23">
        <v>42163</v>
      </c>
      <c r="K255" s="9"/>
      <c r="M255" s="2"/>
    </row>
    <row r="256" spans="1:13">
      <c r="A256" s="8">
        <v>42027</v>
      </c>
      <c r="B256" s="6" t="s">
        <v>22</v>
      </c>
      <c r="C256" s="4" t="s">
        <v>283</v>
      </c>
      <c r="D256" s="4" t="s">
        <v>1030</v>
      </c>
      <c r="E256" s="4" t="s">
        <v>1039</v>
      </c>
      <c r="F256" s="4">
        <v>2140</v>
      </c>
      <c r="G256" s="7">
        <v>0.7</v>
      </c>
      <c r="H256" s="4">
        <f t="shared" si="4"/>
        <v>1498</v>
      </c>
      <c r="I256" s="4" t="s">
        <v>1053</v>
      </c>
      <c r="J256" s="23">
        <v>42173</v>
      </c>
      <c r="K256" s="9" t="s">
        <v>1045</v>
      </c>
      <c r="M256" s="2"/>
    </row>
    <row r="257" spans="1:13">
      <c r="A257" s="8">
        <v>42027</v>
      </c>
      <c r="B257" s="6" t="s">
        <v>19</v>
      </c>
      <c r="C257" s="4" t="s">
        <v>284</v>
      </c>
      <c r="D257" s="4" t="s">
        <v>1037</v>
      </c>
      <c r="E257" s="4" t="s">
        <v>1039</v>
      </c>
      <c r="F257" s="4">
        <v>1630</v>
      </c>
      <c r="G257" s="7">
        <v>0.85</v>
      </c>
      <c r="H257" s="4">
        <f t="shared" si="4"/>
        <v>1385.5</v>
      </c>
      <c r="I257" s="4" t="s">
        <v>1051</v>
      </c>
      <c r="J257" s="23">
        <v>42157</v>
      </c>
      <c r="K257" s="9" t="s">
        <v>1043</v>
      </c>
      <c r="M257" s="2"/>
    </row>
    <row r="258" spans="1:13">
      <c r="A258" s="8">
        <v>42027</v>
      </c>
      <c r="B258" s="6" t="s">
        <v>19</v>
      </c>
      <c r="C258" s="4" t="s">
        <v>285</v>
      </c>
      <c r="D258" s="4" t="s">
        <v>1029</v>
      </c>
      <c r="E258" s="4" t="s">
        <v>1039</v>
      </c>
      <c r="F258" s="4">
        <v>3560</v>
      </c>
      <c r="G258" s="7">
        <v>0.5</v>
      </c>
      <c r="H258" s="4">
        <f t="shared" si="4"/>
        <v>1780</v>
      </c>
      <c r="I258" s="4" t="s">
        <v>1053</v>
      </c>
      <c r="J258" s="23">
        <v>42128</v>
      </c>
      <c r="K258" s="9" t="s">
        <v>1044</v>
      </c>
      <c r="M258" s="2"/>
    </row>
    <row r="259" spans="1:13">
      <c r="A259" s="8">
        <v>42028</v>
      </c>
      <c r="B259" s="6" t="s">
        <v>11</v>
      </c>
      <c r="C259" s="4" t="s">
        <v>286</v>
      </c>
      <c r="D259" s="4" t="s">
        <v>1034</v>
      </c>
      <c r="E259" s="4" t="s">
        <v>1040</v>
      </c>
      <c r="F259" s="4">
        <v>4710</v>
      </c>
      <c r="G259" s="7">
        <v>0.8</v>
      </c>
      <c r="H259" s="4">
        <f t="shared" ref="H259:H322" si="5">F259*G259</f>
        <v>3768</v>
      </c>
      <c r="I259" s="4" t="s">
        <v>1051</v>
      </c>
      <c r="J259" s="23">
        <v>42108</v>
      </c>
      <c r="K259" s="9" t="s">
        <v>1046</v>
      </c>
      <c r="M259" s="2"/>
    </row>
    <row r="260" spans="1:13">
      <c r="A260" s="8">
        <v>42028</v>
      </c>
      <c r="B260" s="6" t="s">
        <v>14</v>
      </c>
      <c r="C260" s="4" t="s">
        <v>287</v>
      </c>
      <c r="D260" s="4" t="s">
        <v>1029</v>
      </c>
      <c r="E260" s="4" t="s">
        <v>1040</v>
      </c>
      <c r="F260" s="4">
        <v>1700</v>
      </c>
      <c r="G260" s="7">
        <v>0.85</v>
      </c>
      <c r="H260" s="4">
        <f t="shared" si="5"/>
        <v>1445</v>
      </c>
      <c r="I260" s="4" t="s">
        <v>1051</v>
      </c>
      <c r="J260" s="23">
        <v>42135</v>
      </c>
      <c r="K260" s="9" t="s">
        <v>1043</v>
      </c>
      <c r="M260" s="2"/>
    </row>
    <row r="261" spans="1:13">
      <c r="A261" s="8">
        <v>42028</v>
      </c>
      <c r="B261" s="6" t="s">
        <v>24</v>
      </c>
      <c r="C261" s="4" t="s">
        <v>288</v>
      </c>
      <c r="D261" s="4" t="s">
        <v>1032</v>
      </c>
      <c r="E261" s="4" t="s">
        <v>1042</v>
      </c>
      <c r="F261" s="4">
        <v>550</v>
      </c>
      <c r="G261" s="7">
        <v>0.6</v>
      </c>
      <c r="H261" s="4">
        <f t="shared" si="5"/>
        <v>330</v>
      </c>
      <c r="I261" s="4" t="s">
        <v>1051</v>
      </c>
      <c r="J261" s="23">
        <v>42112</v>
      </c>
      <c r="K261" s="9" t="s">
        <v>1045</v>
      </c>
      <c r="M261" s="2"/>
    </row>
    <row r="262" spans="1:13">
      <c r="A262" s="8">
        <v>42028</v>
      </c>
      <c r="B262" s="6" t="s">
        <v>24</v>
      </c>
      <c r="C262" s="4" t="s">
        <v>289</v>
      </c>
      <c r="D262" s="4" t="s">
        <v>1032</v>
      </c>
      <c r="E262" s="4" t="s">
        <v>1042</v>
      </c>
      <c r="F262" s="4">
        <v>2070</v>
      </c>
      <c r="G262" s="7">
        <v>0.7</v>
      </c>
      <c r="H262" s="4">
        <f t="shared" si="5"/>
        <v>1449</v>
      </c>
      <c r="I262" s="4" t="s">
        <v>1051</v>
      </c>
      <c r="J262" s="23">
        <v>42154</v>
      </c>
      <c r="K262" s="9" t="s">
        <v>1043</v>
      </c>
      <c r="M262" s="2"/>
    </row>
    <row r="263" spans="1:13">
      <c r="A263" s="8">
        <v>42028</v>
      </c>
      <c r="B263" s="6" t="s">
        <v>17</v>
      </c>
      <c r="C263" s="4" t="s">
        <v>290</v>
      </c>
      <c r="D263" s="4" t="s">
        <v>1035</v>
      </c>
      <c r="E263" s="4" t="s">
        <v>1048</v>
      </c>
      <c r="F263" s="4">
        <v>3370</v>
      </c>
      <c r="G263" s="7">
        <v>0.8</v>
      </c>
      <c r="H263" s="4">
        <f t="shared" si="5"/>
        <v>2696</v>
      </c>
      <c r="I263" s="4" t="s">
        <v>1051</v>
      </c>
      <c r="J263" s="23">
        <v>42102</v>
      </c>
      <c r="K263" s="9" t="s">
        <v>1045</v>
      </c>
      <c r="M263" s="2"/>
    </row>
    <row r="264" spans="1:13">
      <c r="A264" s="8">
        <v>42028</v>
      </c>
      <c r="B264" s="6" t="s">
        <v>23</v>
      </c>
      <c r="C264" s="4" t="s">
        <v>291</v>
      </c>
      <c r="D264" s="4" t="s">
        <v>1037</v>
      </c>
      <c r="E264" s="4" t="s">
        <v>1041</v>
      </c>
      <c r="F264" s="4">
        <v>560</v>
      </c>
      <c r="G264" s="7">
        <v>0.65</v>
      </c>
      <c r="H264" s="4">
        <f t="shared" si="5"/>
        <v>364</v>
      </c>
      <c r="I264" s="4" t="s">
        <v>1050</v>
      </c>
      <c r="J264" s="23">
        <v>42160</v>
      </c>
      <c r="K264" s="9"/>
      <c r="M264" s="2"/>
    </row>
    <row r="265" spans="1:13">
      <c r="A265" s="8">
        <v>42028</v>
      </c>
      <c r="B265" s="6" t="s">
        <v>18</v>
      </c>
      <c r="C265" s="4" t="s">
        <v>292</v>
      </c>
      <c r="D265" s="4" t="s">
        <v>1031</v>
      </c>
      <c r="E265" s="4" t="s">
        <v>1048</v>
      </c>
      <c r="F265" s="4">
        <v>530</v>
      </c>
      <c r="G265" s="7">
        <v>0.8</v>
      </c>
      <c r="H265" s="4">
        <f t="shared" si="5"/>
        <v>424</v>
      </c>
      <c r="I265" s="4" t="s">
        <v>1050</v>
      </c>
      <c r="J265" s="23">
        <v>42165</v>
      </c>
      <c r="K265" s="9" t="s">
        <v>1044</v>
      </c>
      <c r="M265" s="2"/>
    </row>
    <row r="266" spans="1:13">
      <c r="A266" s="8">
        <v>42028</v>
      </c>
      <c r="B266" s="6" t="s">
        <v>20</v>
      </c>
      <c r="C266" s="4" t="s">
        <v>293</v>
      </c>
      <c r="D266" s="4" t="s">
        <v>1037</v>
      </c>
      <c r="E266" s="4" t="s">
        <v>1048</v>
      </c>
      <c r="F266" s="4">
        <v>2640</v>
      </c>
      <c r="G266" s="7">
        <v>0.8</v>
      </c>
      <c r="H266" s="4">
        <f t="shared" si="5"/>
        <v>2112</v>
      </c>
      <c r="I266" s="4" t="s">
        <v>1053</v>
      </c>
      <c r="J266" s="23">
        <v>42117</v>
      </c>
      <c r="K266" s="9" t="s">
        <v>1043</v>
      </c>
      <c r="M266" s="2"/>
    </row>
    <row r="267" spans="1:13">
      <c r="A267" s="8">
        <v>42028</v>
      </c>
      <c r="B267" s="6" t="s">
        <v>11</v>
      </c>
      <c r="C267" s="4" t="s">
        <v>294</v>
      </c>
      <c r="D267" s="4" t="s">
        <v>1035</v>
      </c>
      <c r="E267" s="4" t="s">
        <v>1042</v>
      </c>
      <c r="F267" s="4">
        <v>4840</v>
      </c>
      <c r="G267" s="7">
        <v>0.85</v>
      </c>
      <c r="H267" s="4">
        <f t="shared" si="5"/>
        <v>4114</v>
      </c>
      <c r="I267" s="4" t="s">
        <v>1051</v>
      </c>
      <c r="J267" s="23">
        <v>42138</v>
      </c>
      <c r="K267" s="9"/>
      <c r="M267" s="2"/>
    </row>
    <row r="268" spans="1:13">
      <c r="A268" s="8">
        <v>42028</v>
      </c>
      <c r="B268" s="6" t="s">
        <v>14</v>
      </c>
      <c r="C268" s="4" t="s">
        <v>295</v>
      </c>
      <c r="D268" s="4" t="s">
        <v>1029</v>
      </c>
      <c r="E268" s="4" t="s">
        <v>1042</v>
      </c>
      <c r="F268" s="4">
        <v>210</v>
      </c>
      <c r="G268" s="7">
        <v>0.7</v>
      </c>
      <c r="H268" s="4">
        <f t="shared" si="5"/>
        <v>147</v>
      </c>
      <c r="I268" s="2" t="s">
        <v>1052</v>
      </c>
      <c r="J268" s="23">
        <v>42146</v>
      </c>
      <c r="K268" s="9" t="s">
        <v>1044</v>
      </c>
      <c r="M268" s="2"/>
    </row>
    <row r="269" spans="1:13">
      <c r="A269" s="8">
        <v>42028</v>
      </c>
      <c r="B269" s="6" t="s">
        <v>25</v>
      </c>
      <c r="C269" s="4" t="s">
        <v>296</v>
      </c>
      <c r="D269" s="4" t="s">
        <v>1030</v>
      </c>
      <c r="E269" s="4" t="s">
        <v>1048</v>
      </c>
      <c r="F269" s="4">
        <v>2700</v>
      </c>
      <c r="G269" s="7">
        <v>0.75</v>
      </c>
      <c r="H269" s="4">
        <f t="shared" si="5"/>
        <v>2025</v>
      </c>
      <c r="I269" s="4" t="s">
        <v>1053</v>
      </c>
      <c r="J269" s="23">
        <v>42126</v>
      </c>
      <c r="K269" s="9" t="s">
        <v>1043</v>
      </c>
      <c r="M269" s="2"/>
    </row>
    <row r="270" spans="1:13">
      <c r="A270" s="8">
        <v>42028</v>
      </c>
      <c r="B270" s="6" t="s">
        <v>8</v>
      </c>
      <c r="C270" s="4" t="s">
        <v>297</v>
      </c>
      <c r="D270" s="4" t="s">
        <v>1038</v>
      </c>
      <c r="E270" s="4" t="s">
        <v>1039</v>
      </c>
      <c r="F270" s="4">
        <v>3040</v>
      </c>
      <c r="G270" s="7">
        <v>0.75</v>
      </c>
      <c r="H270" s="4">
        <f t="shared" si="5"/>
        <v>2280</v>
      </c>
      <c r="I270" s="4" t="s">
        <v>1051</v>
      </c>
      <c r="J270" s="23">
        <v>42139</v>
      </c>
      <c r="K270" s="9" t="s">
        <v>1043</v>
      </c>
      <c r="M270" s="2"/>
    </row>
    <row r="271" spans="1:13">
      <c r="A271" s="8">
        <v>42028</v>
      </c>
      <c r="B271" s="6" t="s">
        <v>20</v>
      </c>
      <c r="C271" s="4" t="s">
        <v>298</v>
      </c>
      <c r="D271" s="4" t="s">
        <v>1033</v>
      </c>
      <c r="E271" s="4" t="s">
        <v>1039</v>
      </c>
      <c r="F271" s="4">
        <v>4480</v>
      </c>
      <c r="G271" s="7">
        <v>0.55000000000000004</v>
      </c>
      <c r="H271" s="4">
        <f t="shared" si="5"/>
        <v>2464</v>
      </c>
      <c r="I271" s="4" t="s">
        <v>1051</v>
      </c>
      <c r="J271" s="23">
        <v>42099</v>
      </c>
      <c r="K271" s="9" t="s">
        <v>1043</v>
      </c>
      <c r="M271" s="2"/>
    </row>
    <row r="272" spans="1:13">
      <c r="A272" s="8">
        <v>42028</v>
      </c>
      <c r="B272" s="6" t="s">
        <v>15</v>
      </c>
      <c r="C272" s="4" t="s">
        <v>299</v>
      </c>
      <c r="D272" s="4" t="s">
        <v>1032</v>
      </c>
      <c r="E272" s="4" t="s">
        <v>1042</v>
      </c>
      <c r="F272" s="4">
        <v>1490</v>
      </c>
      <c r="G272" s="7">
        <v>0.7</v>
      </c>
      <c r="H272" s="4">
        <f t="shared" si="5"/>
        <v>1043</v>
      </c>
      <c r="I272" s="4" t="s">
        <v>1051</v>
      </c>
      <c r="J272" s="23">
        <v>42146</v>
      </c>
      <c r="K272" s="9" t="s">
        <v>1046</v>
      </c>
      <c r="M272" s="2"/>
    </row>
    <row r="273" spans="1:13">
      <c r="A273" s="8">
        <v>42028</v>
      </c>
      <c r="B273" s="6" t="s">
        <v>18</v>
      </c>
      <c r="C273" s="4" t="s">
        <v>300</v>
      </c>
      <c r="D273" s="4" t="s">
        <v>1036</v>
      </c>
      <c r="E273" s="4" t="s">
        <v>1048</v>
      </c>
      <c r="F273" s="4">
        <v>3480</v>
      </c>
      <c r="G273" s="7">
        <v>0.75</v>
      </c>
      <c r="H273" s="4">
        <f t="shared" si="5"/>
        <v>2610</v>
      </c>
      <c r="I273" s="4" t="s">
        <v>1051</v>
      </c>
      <c r="J273" s="23">
        <v>42099</v>
      </c>
      <c r="K273" s="9" t="s">
        <v>1044</v>
      </c>
      <c r="M273" s="2"/>
    </row>
    <row r="274" spans="1:13">
      <c r="A274" s="8">
        <v>42028</v>
      </c>
      <c r="B274" s="6" t="s">
        <v>22</v>
      </c>
      <c r="C274" s="4" t="s">
        <v>301</v>
      </c>
      <c r="D274" s="4" t="s">
        <v>1035</v>
      </c>
      <c r="E274" s="4" t="s">
        <v>1039</v>
      </c>
      <c r="F274" s="4">
        <v>2840</v>
      </c>
      <c r="G274" s="7">
        <v>0.7</v>
      </c>
      <c r="H274" s="4">
        <f t="shared" si="5"/>
        <v>1987.9999999999998</v>
      </c>
      <c r="I274" s="4" t="s">
        <v>1051</v>
      </c>
      <c r="J274" s="23">
        <v>42140</v>
      </c>
      <c r="K274" s="9" t="s">
        <v>1043</v>
      </c>
      <c r="M274" s="2"/>
    </row>
    <row r="275" spans="1:13">
      <c r="A275" s="8">
        <v>42029</v>
      </c>
      <c r="B275" s="6" t="s">
        <v>27</v>
      </c>
      <c r="C275" s="4" t="s">
        <v>302</v>
      </c>
      <c r="D275" s="4" t="s">
        <v>1032</v>
      </c>
      <c r="E275" s="4" t="s">
        <v>1048</v>
      </c>
      <c r="F275" s="4">
        <v>510</v>
      </c>
      <c r="G275" s="7">
        <v>0.55000000000000004</v>
      </c>
      <c r="H275" s="4">
        <f t="shared" si="5"/>
        <v>280.5</v>
      </c>
      <c r="I275" s="4" t="s">
        <v>1051</v>
      </c>
      <c r="J275" s="23">
        <v>42158</v>
      </c>
      <c r="K275" s="9" t="s">
        <v>1043</v>
      </c>
      <c r="M275" s="2"/>
    </row>
    <row r="276" spans="1:13">
      <c r="A276" s="8">
        <v>42029</v>
      </c>
      <c r="B276" s="6" t="s">
        <v>15</v>
      </c>
      <c r="C276" s="4" t="s">
        <v>303</v>
      </c>
      <c r="D276" s="4" t="s">
        <v>1030</v>
      </c>
      <c r="E276" s="4" t="s">
        <v>1039</v>
      </c>
      <c r="F276" s="4">
        <v>2170</v>
      </c>
      <c r="G276" s="7">
        <v>0.8</v>
      </c>
      <c r="H276" s="4">
        <f t="shared" si="5"/>
        <v>1736</v>
      </c>
      <c r="I276" s="4" t="s">
        <v>1051</v>
      </c>
      <c r="J276" s="23">
        <v>42160</v>
      </c>
      <c r="K276" s="9" t="s">
        <v>1045</v>
      </c>
      <c r="M276" s="2"/>
    </row>
    <row r="277" spans="1:13">
      <c r="A277" s="8">
        <v>42029</v>
      </c>
      <c r="B277" s="6" t="s">
        <v>26</v>
      </c>
      <c r="C277" s="4" t="s">
        <v>304</v>
      </c>
      <c r="D277" s="4" t="s">
        <v>1032</v>
      </c>
      <c r="E277" s="4" t="s">
        <v>1047</v>
      </c>
      <c r="F277" s="4">
        <v>2210</v>
      </c>
      <c r="G277" s="7">
        <v>0.6</v>
      </c>
      <c r="H277" s="4">
        <f t="shared" si="5"/>
        <v>1326</v>
      </c>
      <c r="I277" s="4" t="s">
        <v>1051</v>
      </c>
      <c r="J277" s="23">
        <v>42040</v>
      </c>
      <c r="K277" s="9"/>
      <c r="M277" s="2"/>
    </row>
    <row r="278" spans="1:13">
      <c r="A278" s="8">
        <v>42029</v>
      </c>
      <c r="B278" s="6" t="s">
        <v>15</v>
      </c>
      <c r="C278" s="4" t="s">
        <v>305</v>
      </c>
      <c r="D278" s="4" t="s">
        <v>1030</v>
      </c>
      <c r="E278" s="4" t="s">
        <v>1048</v>
      </c>
      <c r="F278" s="4">
        <v>4200</v>
      </c>
      <c r="G278" s="7">
        <v>0.65</v>
      </c>
      <c r="H278" s="4">
        <f t="shared" si="5"/>
        <v>2730</v>
      </c>
      <c r="I278" s="4" t="s">
        <v>1053</v>
      </c>
      <c r="J278" s="23">
        <v>42105</v>
      </c>
      <c r="K278" s="9" t="s">
        <v>1043</v>
      </c>
      <c r="M278" s="2"/>
    </row>
    <row r="279" spans="1:13">
      <c r="A279" s="8">
        <v>42029</v>
      </c>
      <c r="B279" s="6" t="s">
        <v>10</v>
      </c>
      <c r="C279" s="4" t="s">
        <v>306</v>
      </c>
      <c r="D279" s="4" t="s">
        <v>1031</v>
      </c>
      <c r="E279" s="4" t="s">
        <v>1048</v>
      </c>
      <c r="F279" s="4">
        <v>1600</v>
      </c>
      <c r="G279" s="7">
        <v>0.75</v>
      </c>
      <c r="H279" s="4">
        <f t="shared" si="5"/>
        <v>1200</v>
      </c>
      <c r="I279" s="4" t="s">
        <v>1051</v>
      </c>
      <c r="J279" s="23">
        <v>42172</v>
      </c>
      <c r="K279" s="9" t="s">
        <v>1044</v>
      </c>
      <c r="M279" s="2"/>
    </row>
    <row r="280" spans="1:13">
      <c r="A280" s="8">
        <v>42029</v>
      </c>
      <c r="B280" s="6" t="s">
        <v>26</v>
      </c>
      <c r="C280" s="4" t="s">
        <v>307</v>
      </c>
      <c r="D280" s="4" t="s">
        <v>1031</v>
      </c>
      <c r="E280" s="4" t="s">
        <v>1048</v>
      </c>
      <c r="F280" s="4">
        <v>3380</v>
      </c>
      <c r="G280" s="7">
        <v>0.8</v>
      </c>
      <c r="H280" s="4">
        <f t="shared" si="5"/>
        <v>2704</v>
      </c>
      <c r="I280" s="4" t="s">
        <v>1053</v>
      </c>
      <c r="J280" s="23">
        <v>42170</v>
      </c>
      <c r="K280" s="9"/>
      <c r="M280" s="2"/>
    </row>
    <row r="281" spans="1:13">
      <c r="A281" s="8">
        <v>42029</v>
      </c>
      <c r="B281" s="6" t="s">
        <v>22</v>
      </c>
      <c r="C281" s="4" t="s">
        <v>308</v>
      </c>
      <c r="D281" s="4" t="s">
        <v>1035</v>
      </c>
      <c r="E281" s="4" t="s">
        <v>1048</v>
      </c>
      <c r="F281" s="4">
        <v>3460</v>
      </c>
      <c r="G281" s="7">
        <v>0.75</v>
      </c>
      <c r="H281" s="4">
        <f t="shared" si="5"/>
        <v>2595</v>
      </c>
      <c r="I281" s="4" t="s">
        <v>1053</v>
      </c>
      <c r="J281" s="23">
        <v>42129</v>
      </c>
      <c r="K281" s="9" t="s">
        <v>1043</v>
      </c>
      <c r="M281" s="2"/>
    </row>
    <row r="282" spans="1:13">
      <c r="A282" s="8">
        <v>42029</v>
      </c>
      <c r="B282" s="6" t="s">
        <v>11</v>
      </c>
      <c r="C282" s="4" t="s">
        <v>309</v>
      </c>
      <c r="D282" s="4" t="s">
        <v>1038</v>
      </c>
      <c r="E282" s="4" t="s">
        <v>1042</v>
      </c>
      <c r="F282" s="4">
        <v>4440</v>
      </c>
      <c r="G282" s="7">
        <v>0.85</v>
      </c>
      <c r="H282" s="4">
        <f t="shared" si="5"/>
        <v>3774</v>
      </c>
      <c r="I282" s="4" t="s">
        <v>1053</v>
      </c>
      <c r="J282" s="23">
        <v>42099</v>
      </c>
      <c r="K282" s="9"/>
      <c r="M282" s="2"/>
    </row>
    <row r="283" spans="1:13">
      <c r="A283" s="8">
        <v>42029</v>
      </c>
      <c r="B283" s="6" t="s">
        <v>26</v>
      </c>
      <c r="C283" s="4" t="s">
        <v>310</v>
      </c>
      <c r="D283" s="4" t="s">
        <v>1035</v>
      </c>
      <c r="E283" s="4" t="s">
        <v>1048</v>
      </c>
      <c r="F283" s="4">
        <v>2700</v>
      </c>
      <c r="G283" s="7">
        <v>0.75</v>
      </c>
      <c r="H283" s="4">
        <f t="shared" si="5"/>
        <v>2025</v>
      </c>
      <c r="I283" s="4" t="s">
        <v>1051</v>
      </c>
      <c r="J283" s="23">
        <v>42129</v>
      </c>
      <c r="K283" s="9" t="s">
        <v>1043</v>
      </c>
      <c r="M283" s="2"/>
    </row>
    <row r="284" spans="1:13">
      <c r="A284" s="8">
        <v>42030</v>
      </c>
      <c r="B284" s="6" t="s">
        <v>21</v>
      </c>
      <c r="C284" s="4" t="s">
        <v>311</v>
      </c>
      <c r="D284" s="4" t="s">
        <v>1033</v>
      </c>
      <c r="E284" s="4" t="s">
        <v>1048</v>
      </c>
      <c r="F284" s="4">
        <v>3350</v>
      </c>
      <c r="G284" s="7">
        <v>0.65</v>
      </c>
      <c r="H284" s="4">
        <f t="shared" si="5"/>
        <v>2177.5</v>
      </c>
      <c r="I284" s="4" t="s">
        <v>1051</v>
      </c>
      <c r="J284" s="23">
        <v>42148</v>
      </c>
      <c r="K284" s="9" t="s">
        <v>1043</v>
      </c>
      <c r="M284" s="2"/>
    </row>
    <row r="285" spans="1:13">
      <c r="A285" s="8">
        <v>42030</v>
      </c>
      <c r="B285" s="6" t="s">
        <v>13</v>
      </c>
      <c r="C285" s="4" t="s">
        <v>312</v>
      </c>
      <c r="D285" s="4" t="s">
        <v>1036</v>
      </c>
      <c r="E285" s="4" t="s">
        <v>1042</v>
      </c>
      <c r="F285" s="4">
        <v>2200</v>
      </c>
      <c r="G285" s="7">
        <v>0.8</v>
      </c>
      <c r="H285" s="4">
        <f t="shared" si="5"/>
        <v>1760</v>
      </c>
      <c r="I285" s="4" t="s">
        <v>1051</v>
      </c>
      <c r="J285" s="23">
        <v>42127</v>
      </c>
      <c r="K285" s="9" t="s">
        <v>1043</v>
      </c>
      <c r="M285" s="2"/>
    </row>
    <row r="286" spans="1:13">
      <c r="A286" s="8">
        <v>42030</v>
      </c>
      <c r="B286" s="6" t="s">
        <v>19</v>
      </c>
      <c r="C286" s="4" t="s">
        <v>313</v>
      </c>
      <c r="D286" s="4" t="s">
        <v>1033</v>
      </c>
      <c r="E286" s="4" t="s">
        <v>1039</v>
      </c>
      <c r="F286" s="4">
        <v>3060</v>
      </c>
      <c r="G286" s="7">
        <v>0.6</v>
      </c>
      <c r="H286" s="4">
        <f t="shared" si="5"/>
        <v>1836</v>
      </c>
      <c r="I286" s="4" t="s">
        <v>1051</v>
      </c>
      <c r="J286" s="23">
        <v>42137</v>
      </c>
      <c r="K286" s="9" t="s">
        <v>1045</v>
      </c>
      <c r="M286" s="2"/>
    </row>
    <row r="287" spans="1:13">
      <c r="A287" s="8">
        <v>42030</v>
      </c>
      <c r="B287" s="6" t="s">
        <v>24</v>
      </c>
      <c r="C287" s="4" t="s">
        <v>314</v>
      </c>
      <c r="D287" s="4" t="s">
        <v>1032</v>
      </c>
      <c r="E287" s="4" t="s">
        <v>1041</v>
      </c>
      <c r="F287" s="4">
        <v>380</v>
      </c>
      <c r="G287" s="7">
        <v>0.65</v>
      </c>
      <c r="H287" s="4">
        <f t="shared" si="5"/>
        <v>247</v>
      </c>
      <c r="I287" s="4" t="s">
        <v>1053</v>
      </c>
      <c r="J287" s="23">
        <v>42166</v>
      </c>
      <c r="K287" s="9"/>
      <c r="M287" s="2"/>
    </row>
    <row r="288" spans="1:13">
      <c r="A288" s="8">
        <v>42030</v>
      </c>
      <c r="B288" s="6" t="s">
        <v>14</v>
      </c>
      <c r="C288" s="4" t="s">
        <v>315</v>
      </c>
      <c r="D288" s="4" t="s">
        <v>1033</v>
      </c>
      <c r="E288" s="4" t="s">
        <v>1042</v>
      </c>
      <c r="F288" s="4">
        <v>740</v>
      </c>
      <c r="G288" s="7">
        <v>0.65</v>
      </c>
      <c r="H288" s="4">
        <f t="shared" si="5"/>
        <v>481</v>
      </c>
      <c r="I288" s="4" t="s">
        <v>1053</v>
      </c>
      <c r="J288" s="23">
        <v>42136</v>
      </c>
      <c r="K288" s="9" t="s">
        <v>1046</v>
      </c>
      <c r="M288" s="2"/>
    </row>
    <row r="289" spans="1:13">
      <c r="A289" s="8">
        <v>42030</v>
      </c>
      <c r="B289" s="6" t="s">
        <v>19</v>
      </c>
      <c r="C289" s="4" t="s">
        <v>316</v>
      </c>
      <c r="D289" s="4" t="s">
        <v>1029</v>
      </c>
      <c r="E289" s="4" t="s">
        <v>1042</v>
      </c>
      <c r="F289" s="4">
        <v>3790</v>
      </c>
      <c r="G289" s="7">
        <v>0.5</v>
      </c>
      <c r="H289" s="4">
        <f t="shared" si="5"/>
        <v>1895</v>
      </c>
      <c r="I289" s="4" t="s">
        <v>1051</v>
      </c>
      <c r="J289" s="23">
        <v>42137</v>
      </c>
      <c r="K289" s="9" t="s">
        <v>1046</v>
      </c>
      <c r="M289" s="2"/>
    </row>
    <row r="290" spans="1:13">
      <c r="A290" s="8">
        <v>42030</v>
      </c>
      <c r="B290" s="6" t="s">
        <v>17</v>
      </c>
      <c r="C290" s="4" t="s">
        <v>317</v>
      </c>
      <c r="D290" s="4" t="s">
        <v>1029</v>
      </c>
      <c r="E290" s="4" t="s">
        <v>1039</v>
      </c>
      <c r="F290" s="4">
        <v>1620</v>
      </c>
      <c r="G290" s="7">
        <v>0.5</v>
      </c>
      <c r="H290" s="4">
        <f t="shared" si="5"/>
        <v>810</v>
      </c>
      <c r="I290" s="4" t="s">
        <v>1053</v>
      </c>
      <c r="J290" s="23">
        <v>42179</v>
      </c>
      <c r="K290" s="9" t="s">
        <v>1046</v>
      </c>
      <c r="M290" s="2"/>
    </row>
    <row r="291" spans="1:13">
      <c r="A291" s="8">
        <v>42030</v>
      </c>
      <c r="B291" s="6" t="s">
        <v>25</v>
      </c>
      <c r="C291" s="4" t="s">
        <v>318</v>
      </c>
      <c r="D291" s="4" t="s">
        <v>1036</v>
      </c>
      <c r="E291" s="4" t="s">
        <v>1042</v>
      </c>
      <c r="F291" s="4">
        <v>3610</v>
      </c>
      <c r="G291" s="7">
        <v>0.6</v>
      </c>
      <c r="H291" s="4">
        <f t="shared" si="5"/>
        <v>2166</v>
      </c>
      <c r="I291" s="4" t="s">
        <v>1050</v>
      </c>
      <c r="J291" s="23">
        <v>42166</v>
      </c>
      <c r="K291" s="9" t="s">
        <v>1046</v>
      </c>
      <c r="M291" s="2"/>
    </row>
    <row r="292" spans="1:13">
      <c r="A292" s="8">
        <v>42030</v>
      </c>
      <c r="B292" s="6" t="s">
        <v>17</v>
      </c>
      <c r="C292" s="4" t="s">
        <v>319</v>
      </c>
      <c r="D292" s="4" t="s">
        <v>1033</v>
      </c>
      <c r="E292" s="4" t="s">
        <v>1040</v>
      </c>
      <c r="F292" s="4">
        <v>4220</v>
      </c>
      <c r="G292" s="7">
        <v>0.85</v>
      </c>
      <c r="H292" s="4">
        <f t="shared" si="5"/>
        <v>3587</v>
      </c>
      <c r="I292" s="4" t="s">
        <v>1053</v>
      </c>
      <c r="J292" s="23">
        <v>42173</v>
      </c>
      <c r="K292" s="9" t="s">
        <v>1044</v>
      </c>
      <c r="M292" s="2"/>
    </row>
    <row r="293" spans="1:13">
      <c r="A293" s="8">
        <v>42030</v>
      </c>
      <c r="B293" s="6" t="s">
        <v>17</v>
      </c>
      <c r="C293" s="4" t="s">
        <v>320</v>
      </c>
      <c r="D293" s="4" t="s">
        <v>1037</v>
      </c>
      <c r="E293" s="4" t="s">
        <v>1039</v>
      </c>
      <c r="F293" s="4">
        <v>3480</v>
      </c>
      <c r="G293" s="7">
        <v>0.85</v>
      </c>
      <c r="H293" s="4">
        <f t="shared" si="5"/>
        <v>2958</v>
      </c>
      <c r="I293" s="4" t="s">
        <v>1050</v>
      </c>
      <c r="J293" s="23">
        <v>42149</v>
      </c>
      <c r="K293" s="9" t="s">
        <v>1044</v>
      </c>
      <c r="M293" s="2"/>
    </row>
    <row r="294" spans="1:13">
      <c r="A294" s="8">
        <v>42030</v>
      </c>
      <c r="B294" s="6" t="s">
        <v>8</v>
      </c>
      <c r="C294" s="4" t="s">
        <v>321</v>
      </c>
      <c r="D294" s="4" t="s">
        <v>1035</v>
      </c>
      <c r="E294" s="4" t="s">
        <v>1048</v>
      </c>
      <c r="F294" s="4">
        <v>640</v>
      </c>
      <c r="G294" s="7">
        <v>0.55000000000000004</v>
      </c>
      <c r="H294" s="4">
        <f t="shared" si="5"/>
        <v>352</v>
      </c>
      <c r="I294" s="4" t="s">
        <v>1050</v>
      </c>
      <c r="J294" s="23">
        <v>42142</v>
      </c>
      <c r="K294" s="9" t="s">
        <v>1045</v>
      </c>
      <c r="M294" s="2"/>
    </row>
    <row r="295" spans="1:13">
      <c r="A295" s="8">
        <v>42030</v>
      </c>
      <c r="B295" s="6" t="s">
        <v>12</v>
      </c>
      <c r="C295" s="4" t="s">
        <v>322</v>
      </c>
      <c r="D295" s="4" t="s">
        <v>1035</v>
      </c>
      <c r="E295" s="4" t="s">
        <v>1040</v>
      </c>
      <c r="F295" s="4">
        <v>4740</v>
      </c>
      <c r="G295" s="7">
        <v>0.8</v>
      </c>
      <c r="H295" s="4">
        <f t="shared" si="5"/>
        <v>3792</v>
      </c>
      <c r="I295" s="4" t="s">
        <v>1051</v>
      </c>
      <c r="J295" s="23">
        <v>42136</v>
      </c>
      <c r="K295" s="9" t="s">
        <v>1043</v>
      </c>
      <c r="M295" s="2"/>
    </row>
    <row r="296" spans="1:13">
      <c r="A296" s="8">
        <v>42030</v>
      </c>
      <c r="B296" s="6" t="s">
        <v>11</v>
      </c>
      <c r="C296" s="4" t="s">
        <v>323</v>
      </c>
      <c r="D296" s="4" t="s">
        <v>1035</v>
      </c>
      <c r="E296" s="4" t="s">
        <v>1048</v>
      </c>
      <c r="F296" s="4">
        <v>1890</v>
      </c>
      <c r="G296" s="7">
        <v>0.65</v>
      </c>
      <c r="H296" s="4">
        <f t="shared" si="5"/>
        <v>1228.5</v>
      </c>
      <c r="I296" s="4" t="s">
        <v>1051</v>
      </c>
      <c r="J296" s="23">
        <v>42124</v>
      </c>
      <c r="K296" s="9" t="s">
        <v>1043</v>
      </c>
      <c r="M296" s="2"/>
    </row>
    <row r="297" spans="1:13">
      <c r="A297" s="8">
        <v>42030</v>
      </c>
      <c r="B297" s="6" t="s">
        <v>13</v>
      </c>
      <c r="C297" s="4" t="s">
        <v>324</v>
      </c>
      <c r="D297" s="4" t="s">
        <v>1038</v>
      </c>
      <c r="E297" s="4" t="s">
        <v>1041</v>
      </c>
      <c r="F297" s="4">
        <v>3380</v>
      </c>
      <c r="G297" s="7">
        <v>0.65</v>
      </c>
      <c r="H297" s="4">
        <f t="shared" si="5"/>
        <v>2197</v>
      </c>
      <c r="I297" s="4" t="s">
        <v>1053</v>
      </c>
      <c r="J297" s="23">
        <v>42121</v>
      </c>
      <c r="K297" s="9"/>
      <c r="M297" s="2"/>
    </row>
    <row r="298" spans="1:13">
      <c r="A298" s="8">
        <v>42030</v>
      </c>
      <c r="B298" s="6" t="s">
        <v>12</v>
      </c>
      <c r="C298" s="4" t="s">
        <v>325</v>
      </c>
      <c r="D298" s="4" t="s">
        <v>1031</v>
      </c>
      <c r="E298" s="4" t="s">
        <v>1039</v>
      </c>
      <c r="F298" s="4">
        <v>2290</v>
      </c>
      <c r="G298" s="7">
        <v>0.75</v>
      </c>
      <c r="H298" s="4">
        <f t="shared" si="5"/>
        <v>1717.5</v>
      </c>
      <c r="I298" s="4" t="s">
        <v>1053</v>
      </c>
      <c r="J298" s="23">
        <v>42133</v>
      </c>
      <c r="K298" s="9" t="s">
        <v>1044</v>
      </c>
      <c r="M298" s="2"/>
    </row>
    <row r="299" spans="1:13">
      <c r="A299" s="8">
        <v>42030</v>
      </c>
      <c r="B299" s="6" t="s">
        <v>22</v>
      </c>
      <c r="C299" s="4" t="s">
        <v>326</v>
      </c>
      <c r="D299" s="4" t="s">
        <v>1029</v>
      </c>
      <c r="E299" s="4" t="s">
        <v>1048</v>
      </c>
      <c r="F299" s="4">
        <v>2340</v>
      </c>
      <c r="G299" s="7">
        <v>0.85</v>
      </c>
      <c r="H299" s="4">
        <f t="shared" si="5"/>
        <v>1989</v>
      </c>
      <c r="I299" s="4" t="s">
        <v>1051</v>
      </c>
      <c r="J299" s="23">
        <v>42158</v>
      </c>
      <c r="K299" s="9" t="s">
        <v>1044</v>
      </c>
      <c r="M299" s="2"/>
    </row>
    <row r="300" spans="1:13">
      <c r="A300" s="8">
        <v>42030</v>
      </c>
      <c r="B300" s="6" t="s">
        <v>19</v>
      </c>
      <c r="C300" s="4" t="s">
        <v>327</v>
      </c>
      <c r="D300" s="4" t="s">
        <v>1036</v>
      </c>
      <c r="E300" s="4" t="s">
        <v>1048</v>
      </c>
      <c r="F300" s="4">
        <v>4340</v>
      </c>
      <c r="G300" s="7">
        <v>0.65</v>
      </c>
      <c r="H300" s="4">
        <f t="shared" si="5"/>
        <v>2821</v>
      </c>
      <c r="I300" s="4" t="s">
        <v>1050</v>
      </c>
      <c r="J300" s="23">
        <v>42132</v>
      </c>
      <c r="K300" s="9" t="s">
        <v>1045</v>
      </c>
      <c r="M300" s="2"/>
    </row>
    <row r="301" spans="1:13">
      <c r="A301" s="8">
        <v>42030</v>
      </c>
      <c r="B301" s="6" t="s">
        <v>18</v>
      </c>
      <c r="C301" s="4" t="s">
        <v>328</v>
      </c>
      <c r="D301" s="4" t="s">
        <v>1031</v>
      </c>
      <c r="E301" s="4" t="s">
        <v>1047</v>
      </c>
      <c r="F301" s="4">
        <v>2290</v>
      </c>
      <c r="G301" s="7">
        <v>0.75</v>
      </c>
      <c r="H301" s="4">
        <f t="shared" si="5"/>
        <v>1717.5</v>
      </c>
      <c r="I301" s="4" t="s">
        <v>1051</v>
      </c>
      <c r="J301" s="23">
        <v>42075</v>
      </c>
      <c r="K301" s="9"/>
      <c r="M301" s="2"/>
    </row>
    <row r="302" spans="1:13">
      <c r="A302" s="8">
        <v>42030</v>
      </c>
      <c r="B302" s="6" t="s">
        <v>10</v>
      </c>
      <c r="C302" s="4" t="s">
        <v>329</v>
      </c>
      <c r="D302" s="4" t="s">
        <v>1035</v>
      </c>
      <c r="E302" s="4" t="s">
        <v>1042</v>
      </c>
      <c r="F302" s="4">
        <v>1060</v>
      </c>
      <c r="G302" s="7">
        <v>0.75</v>
      </c>
      <c r="H302" s="4">
        <f t="shared" si="5"/>
        <v>795</v>
      </c>
      <c r="I302" s="4" t="s">
        <v>1053</v>
      </c>
      <c r="J302" s="23">
        <v>42102</v>
      </c>
      <c r="K302" s="9" t="s">
        <v>1044</v>
      </c>
      <c r="M302" s="2"/>
    </row>
    <row r="303" spans="1:13">
      <c r="A303" s="8">
        <v>42030</v>
      </c>
      <c r="B303" s="6" t="s">
        <v>14</v>
      </c>
      <c r="C303" s="4" t="s">
        <v>330</v>
      </c>
      <c r="D303" s="4" t="s">
        <v>1037</v>
      </c>
      <c r="E303" s="4" t="s">
        <v>1048</v>
      </c>
      <c r="F303" s="4">
        <v>580</v>
      </c>
      <c r="G303" s="7">
        <v>0.65</v>
      </c>
      <c r="H303" s="4">
        <f t="shared" si="5"/>
        <v>377</v>
      </c>
      <c r="I303" s="4" t="s">
        <v>1051</v>
      </c>
      <c r="J303" s="23">
        <v>42166</v>
      </c>
      <c r="K303" s="9" t="s">
        <v>1043</v>
      </c>
      <c r="M303" s="2"/>
    </row>
    <row r="304" spans="1:13">
      <c r="A304" s="8">
        <v>42031</v>
      </c>
      <c r="B304" s="6" t="s">
        <v>16</v>
      </c>
      <c r="C304" s="4" t="s">
        <v>331</v>
      </c>
      <c r="D304" s="4" t="s">
        <v>1032</v>
      </c>
      <c r="E304" s="4" t="s">
        <v>1047</v>
      </c>
      <c r="F304" s="4">
        <v>4510</v>
      </c>
      <c r="G304" s="7">
        <v>0.65</v>
      </c>
      <c r="H304" s="4">
        <f t="shared" si="5"/>
        <v>2931.5</v>
      </c>
      <c r="I304" s="4" t="s">
        <v>1051</v>
      </c>
      <c r="J304" s="23">
        <v>42054</v>
      </c>
      <c r="K304" s="9"/>
      <c r="M304" s="2"/>
    </row>
    <row r="305" spans="1:13">
      <c r="A305" s="8">
        <v>42031</v>
      </c>
      <c r="B305" s="6" t="s">
        <v>16</v>
      </c>
      <c r="C305" s="4" t="s">
        <v>332</v>
      </c>
      <c r="D305" s="4" t="s">
        <v>1036</v>
      </c>
      <c r="E305" s="4" t="s">
        <v>1040</v>
      </c>
      <c r="F305" s="4">
        <v>1800</v>
      </c>
      <c r="G305" s="7">
        <v>0.75</v>
      </c>
      <c r="H305" s="4">
        <f t="shared" si="5"/>
        <v>1350</v>
      </c>
      <c r="I305" s="4" t="s">
        <v>1051</v>
      </c>
      <c r="J305" s="23">
        <v>42159</v>
      </c>
      <c r="K305" s="9" t="s">
        <v>1044</v>
      </c>
      <c r="M305" s="2"/>
    </row>
    <row r="306" spans="1:13">
      <c r="A306" s="8">
        <v>42031</v>
      </c>
      <c r="B306" s="6" t="s">
        <v>17</v>
      </c>
      <c r="C306" s="4" t="s">
        <v>333</v>
      </c>
      <c r="D306" s="4" t="s">
        <v>1033</v>
      </c>
      <c r="E306" s="4" t="s">
        <v>1048</v>
      </c>
      <c r="F306" s="4">
        <v>1670</v>
      </c>
      <c r="G306" s="7">
        <v>0.55000000000000004</v>
      </c>
      <c r="H306" s="4">
        <f t="shared" si="5"/>
        <v>918.50000000000011</v>
      </c>
      <c r="I306" s="4" t="s">
        <v>1053</v>
      </c>
      <c r="J306" s="23">
        <v>42181</v>
      </c>
      <c r="K306" s="9" t="s">
        <v>1045</v>
      </c>
      <c r="M306" s="2"/>
    </row>
    <row r="307" spans="1:13">
      <c r="A307" s="8">
        <v>42031</v>
      </c>
      <c r="B307" s="6" t="s">
        <v>19</v>
      </c>
      <c r="C307" s="4" t="s">
        <v>334</v>
      </c>
      <c r="D307" s="4" t="s">
        <v>1030</v>
      </c>
      <c r="E307" s="4" t="s">
        <v>1048</v>
      </c>
      <c r="F307" s="4">
        <v>1040</v>
      </c>
      <c r="G307" s="7">
        <v>0.55000000000000004</v>
      </c>
      <c r="H307" s="4">
        <f t="shared" si="5"/>
        <v>572</v>
      </c>
      <c r="I307" s="4" t="s">
        <v>1053</v>
      </c>
      <c r="J307" s="23">
        <v>42102</v>
      </c>
      <c r="K307" s="9" t="s">
        <v>1045</v>
      </c>
      <c r="M307" s="2"/>
    </row>
    <row r="308" spans="1:13">
      <c r="A308" s="8">
        <v>42031</v>
      </c>
      <c r="B308" s="6" t="s">
        <v>14</v>
      </c>
      <c r="C308" s="4" t="s">
        <v>335</v>
      </c>
      <c r="D308" s="4" t="s">
        <v>1036</v>
      </c>
      <c r="E308" s="4" t="s">
        <v>1048</v>
      </c>
      <c r="F308" s="4">
        <v>1310</v>
      </c>
      <c r="G308" s="7">
        <v>0.6</v>
      </c>
      <c r="H308" s="4">
        <f t="shared" si="5"/>
        <v>786</v>
      </c>
      <c r="I308" s="4" t="s">
        <v>1053</v>
      </c>
      <c r="J308" s="23">
        <v>42168</v>
      </c>
      <c r="K308" s="9" t="s">
        <v>1044</v>
      </c>
      <c r="M308" s="2"/>
    </row>
    <row r="309" spans="1:13">
      <c r="A309" s="8">
        <v>42031</v>
      </c>
      <c r="B309" s="6" t="s">
        <v>12</v>
      </c>
      <c r="C309" s="4" t="s">
        <v>336</v>
      </c>
      <c r="D309" s="4" t="s">
        <v>1036</v>
      </c>
      <c r="E309" s="4" t="s">
        <v>1039</v>
      </c>
      <c r="F309" s="4">
        <v>3230</v>
      </c>
      <c r="G309" s="7">
        <v>0.8</v>
      </c>
      <c r="H309" s="4">
        <f t="shared" si="5"/>
        <v>2584</v>
      </c>
      <c r="I309" s="4" t="s">
        <v>1051</v>
      </c>
      <c r="J309" s="23">
        <v>42097</v>
      </c>
      <c r="K309" s="9" t="s">
        <v>1043</v>
      </c>
      <c r="M309" s="2"/>
    </row>
    <row r="310" spans="1:13">
      <c r="A310" s="8">
        <v>42031</v>
      </c>
      <c r="B310" s="6" t="s">
        <v>27</v>
      </c>
      <c r="C310" s="4" t="s">
        <v>337</v>
      </c>
      <c r="D310" s="4" t="s">
        <v>1030</v>
      </c>
      <c r="E310" s="4" t="s">
        <v>1041</v>
      </c>
      <c r="F310" s="4">
        <v>2570</v>
      </c>
      <c r="G310" s="7">
        <v>0.85</v>
      </c>
      <c r="H310" s="4">
        <f t="shared" si="5"/>
        <v>2184.5</v>
      </c>
      <c r="I310" s="4" t="s">
        <v>1053</v>
      </c>
      <c r="J310" s="23">
        <v>42163</v>
      </c>
      <c r="K310" s="9"/>
      <c r="M310" s="2"/>
    </row>
    <row r="311" spans="1:13">
      <c r="A311" s="8">
        <v>42031</v>
      </c>
      <c r="B311" s="6" t="s">
        <v>20</v>
      </c>
      <c r="C311" s="4" t="s">
        <v>338</v>
      </c>
      <c r="D311" s="4" t="s">
        <v>1034</v>
      </c>
      <c r="E311" s="4" t="s">
        <v>1042</v>
      </c>
      <c r="F311" s="4">
        <v>700</v>
      </c>
      <c r="G311" s="7">
        <v>0.7</v>
      </c>
      <c r="H311" s="4">
        <f t="shared" si="5"/>
        <v>489.99999999999994</v>
      </c>
      <c r="I311" s="4" t="s">
        <v>1050</v>
      </c>
      <c r="J311" s="23">
        <v>42113</v>
      </c>
      <c r="K311" s="9" t="s">
        <v>1043</v>
      </c>
      <c r="M311" s="2"/>
    </row>
    <row r="312" spans="1:13">
      <c r="A312" s="8">
        <v>42031</v>
      </c>
      <c r="B312" s="6" t="s">
        <v>8</v>
      </c>
      <c r="C312" s="4" t="s">
        <v>339</v>
      </c>
      <c r="D312" s="4" t="s">
        <v>1031</v>
      </c>
      <c r="E312" s="4" t="s">
        <v>1039</v>
      </c>
      <c r="F312" s="4">
        <v>4250</v>
      </c>
      <c r="G312" s="7">
        <v>0.75</v>
      </c>
      <c r="H312" s="4">
        <f t="shared" si="5"/>
        <v>3187.5</v>
      </c>
      <c r="I312" s="4" t="s">
        <v>1051</v>
      </c>
      <c r="J312" s="23">
        <v>42171</v>
      </c>
      <c r="K312" s="9" t="s">
        <v>1043</v>
      </c>
      <c r="M312" s="2"/>
    </row>
    <row r="313" spans="1:13">
      <c r="A313" s="8">
        <v>42031</v>
      </c>
      <c r="B313" s="6" t="s">
        <v>13</v>
      </c>
      <c r="C313" s="4" t="s">
        <v>340</v>
      </c>
      <c r="D313" s="4" t="s">
        <v>1029</v>
      </c>
      <c r="E313" s="4" t="s">
        <v>1040</v>
      </c>
      <c r="F313" s="4">
        <v>3220</v>
      </c>
      <c r="G313" s="7">
        <v>0.8</v>
      </c>
      <c r="H313" s="4">
        <f t="shared" si="5"/>
        <v>2576</v>
      </c>
      <c r="I313" s="4" t="s">
        <v>1050</v>
      </c>
      <c r="J313" s="23">
        <v>42125</v>
      </c>
      <c r="K313" s="9" t="s">
        <v>1046</v>
      </c>
      <c r="M313" s="2"/>
    </row>
    <row r="314" spans="1:13">
      <c r="A314" s="8">
        <v>42031</v>
      </c>
      <c r="B314" s="6" t="s">
        <v>20</v>
      </c>
      <c r="C314" s="4" t="s">
        <v>341</v>
      </c>
      <c r="D314" s="4" t="s">
        <v>1033</v>
      </c>
      <c r="E314" s="4" t="s">
        <v>1042</v>
      </c>
      <c r="F314" s="4">
        <v>700</v>
      </c>
      <c r="G314" s="7">
        <v>0.55000000000000004</v>
      </c>
      <c r="H314" s="4">
        <f t="shared" si="5"/>
        <v>385.00000000000006</v>
      </c>
      <c r="I314" s="4" t="s">
        <v>1051</v>
      </c>
      <c r="J314" s="23">
        <v>42159</v>
      </c>
      <c r="K314" s="9" t="s">
        <v>1044</v>
      </c>
      <c r="M314" s="2"/>
    </row>
    <row r="315" spans="1:13">
      <c r="A315" s="8">
        <v>42031</v>
      </c>
      <c r="B315" s="6" t="s">
        <v>20</v>
      </c>
      <c r="C315" s="4" t="s">
        <v>342</v>
      </c>
      <c r="D315" s="4" t="s">
        <v>1029</v>
      </c>
      <c r="E315" s="4" t="s">
        <v>1039</v>
      </c>
      <c r="F315" s="4">
        <v>1130</v>
      </c>
      <c r="G315" s="7">
        <v>0.7</v>
      </c>
      <c r="H315" s="4">
        <f t="shared" si="5"/>
        <v>791</v>
      </c>
      <c r="I315" s="4" t="s">
        <v>1051</v>
      </c>
      <c r="J315" s="23">
        <v>42182</v>
      </c>
      <c r="K315" s="9" t="s">
        <v>1045</v>
      </c>
      <c r="M315" s="2"/>
    </row>
    <row r="316" spans="1:13">
      <c r="A316" s="8">
        <v>42031</v>
      </c>
      <c r="B316" s="6" t="s">
        <v>10</v>
      </c>
      <c r="C316" s="4" t="s">
        <v>343</v>
      </c>
      <c r="D316" s="4" t="s">
        <v>1034</v>
      </c>
      <c r="E316" s="4" t="s">
        <v>1048</v>
      </c>
      <c r="F316" s="4">
        <v>2830</v>
      </c>
      <c r="G316" s="7">
        <v>0.8</v>
      </c>
      <c r="H316" s="4">
        <f t="shared" si="5"/>
        <v>2264</v>
      </c>
      <c r="I316" s="4" t="s">
        <v>1050</v>
      </c>
      <c r="J316" s="23">
        <v>42124</v>
      </c>
      <c r="K316" s="9" t="s">
        <v>1046</v>
      </c>
      <c r="M316" s="2"/>
    </row>
    <row r="317" spans="1:13">
      <c r="A317" s="8">
        <v>42031</v>
      </c>
      <c r="B317" s="6" t="s">
        <v>20</v>
      </c>
      <c r="C317" s="4" t="s">
        <v>344</v>
      </c>
      <c r="D317" s="4" t="s">
        <v>1032</v>
      </c>
      <c r="E317" s="4" t="s">
        <v>1048</v>
      </c>
      <c r="F317" s="4">
        <v>2150</v>
      </c>
      <c r="G317" s="7">
        <v>0.65</v>
      </c>
      <c r="H317" s="4">
        <f t="shared" si="5"/>
        <v>1397.5</v>
      </c>
      <c r="I317" s="4" t="s">
        <v>1051</v>
      </c>
      <c r="J317" s="23">
        <v>42165</v>
      </c>
      <c r="K317" s="9"/>
      <c r="M317" s="2"/>
    </row>
    <row r="318" spans="1:13">
      <c r="A318" s="8">
        <v>42032</v>
      </c>
      <c r="B318" s="6" t="s">
        <v>16</v>
      </c>
      <c r="C318" s="4" t="s">
        <v>345</v>
      </c>
      <c r="D318" s="4" t="s">
        <v>1036</v>
      </c>
      <c r="E318" s="4" t="s">
        <v>1042</v>
      </c>
      <c r="F318" s="4">
        <v>970</v>
      </c>
      <c r="G318" s="7">
        <v>0.7</v>
      </c>
      <c r="H318" s="4">
        <f t="shared" si="5"/>
        <v>679</v>
      </c>
      <c r="I318" s="4" t="s">
        <v>1051</v>
      </c>
      <c r="J318" s="23">
        <v>42135</v>
      </c>
      <c r="K318" s="9" t="s">
        <v>1045</v>
      </c>
      <c r="M318" s="2"/>
    </row>
    <row r="319" spans="1:13">
      <c r="A319" s="8">
        <v>42032</v>
      </c>
      <c r="B319" s="6" t="s">
        <v>19</v>
      </c>
      <c r="C319" s="4" t="s">
        <v>346</v>
      </c>
      <c r="D319" s="4" t="s">
        <v>1033</v>
      </c>
      <c r="E319" s="4" t="s">
        <v>1048</v>
      </c>
      <c r="F319" s="4">
        <v>3850</v>
      </c>
      <c r="G319" s="7">
        <v>0.8</v>
      </c>
      <c r="H319" s="4">
        <f t="shared" si="5"/>
        <v>3080</v>
      </c>
      <c r="I319" s="4" t="s">
        <v>1050</v>
      </c>
      <c r="J319" s="23">
        <v>42120</v>
      </c>
      <c r="K319" s="9" t="s">
        <v>1044</v>
      </c>
      <c r="M319" s="2"/>
    </row>
    <row r="320" spans="1:13">
      <c r="A320" s="8">
        <v>42032</v>
      </c>
      <c r="B320" s="6" t="s">
        <v>20</v>
      </c>
      <c r="C320" s="4" t="s">
        <v>347</v>
      </c>
      <c r="D320" s="4" t="s">
        <v>1038</v>
      </c>
      <c r="E320" s="4" t="s">
        <v>1048</v>
      </c>
      <c r="F320" s="4">
        <v>1860</v>
      </c>
      <c r="G320" s="7">
        <v>0.85</v>
      </c>
      <c r="H320" s="4">
        <f t="shared" si="5"/>
        <v>1581</v>
      </c>
      <c r="I320" s="4" t="s">
        <v>1051</v>
      </c>
      <c r="J320" s="23">
        <v>42096</v>
      </c>
      <c r="K320" s="9" t="s">
        <v>1044</v>
      </c>
      <c r="M320" s="2"/>
    </row>
    <row r="321" spans="1:13">
      <c r="A321" s="8">
        <v>42032</v>
      </c>
      <c r="B321" s="6" t="s">
        <v>14</v>
      </c>
      <c r="C321" s="4" t="s">
        <v>348</v>
      </c>
      <c r="D321" s="4" t="s">
        <v>1036</v>
      </c>
      <c r="E321" s="4" t="s">
        <v>1039</v>
      </c>
      <c r="F321" s="4">
        <v>750</v>
      </c>
      <c r="G321" s="7">
        <v>0.85</v>
      </c>
      <c r="H321" s="4">
        <f t="shared" si="5"/>
        <v>637.5</v>
      </c>
      <c r="I321" s="4" t="s">
        <v>1051</v>
      </c>
      <c r="J321" s="23">
        <v>42129</v>
      </c>
      <c r="K321" s="9" t="s">
        <v>1045</v>
      </c>
      <c r="M321" s="2"/>
    </row>
    <row r="322" spans="1:13">
      <c r="A322" s="8">
        <v>42032</v>
      </c>
      <c r="B322" s="6" t="s">
        <v>8</v>
      </c>
      <c r="C322" s="4" t="s">
        <v>349</v>
      </c>
      <c r="D322" s="4" t="s">
        <v>1031</v>
      </c>
      <c r="E322" s="4" t="s">
        <v>1039</v>
      </c>
      <c r="F322" s="4">
        <v>3020</v>
      </c>
      <c r="G322" s="7">
        <v>0.55000000000000004</v>
      </c>
      <c r="H322" s="4">
        <f t="shared" si="5"/>
        <v>1661.0000000000002</v>
      </c>
      <c r="I322" s="4" t="s">
        <v>1050</v>
      </c>
      <c r="J322" s="23">
        <v>42180</v>
      </c>
      <c r="K322" s="9" t="s">
        <v>1046</v>
      </c>
      <c r="M322" s="2"/>
    </row>
    <row r="323" spans="1:13">
      <c r="A323" s="8">
        <v>42032</v>
      </c>
      <c r="B323" s="6" t="s">
        <v>14</v>
      </c>
      <c r="C323" s="4" t="s">
        <v>350</v>
      </c>
      <c r="D323" s="4" t="s">
        <v>1029</v>
      </c>
      <c r="E323" s="4" t="s">
        <v>1042</v>
      </c>
      <c r="F323" s="4">
        <v>4550</v>
      </c>
      <c r="G323" s="7">
        <v>0.7</v>
      </c>
      <c r="H323" s="4">
        <f t="shared" ref="H323:H386" si="6">F323*G323</f>
        <v>3185</v>
      </c>
      <c r="I323" s="4" t="s">
        <v>1051</v>
      </c>
      <c r="J323" s="23">
        <v>42136</v>
      </c>
      <c r="K323" s="9" t="s">
        <v>1045</v>
      </c>
      <c r="M323" s="2"/>
    </row>
    <row r="324" spans="1:13">
      <c r="A324" s="8">
        <v>42032</v>
      </c>
      <c r="B324" s="6" t="s">
        <v>23</v>
      </c>
      <c r="C324" s="4" t="s">
        <v>351</v>
      </c>
      <c r="D324" s="4" t="s">
        <v>1030</v>
      </c>
      <c r="E324" s="4" t="s">
        <v>1040</v>
      </c>
      <c r="F324" s="4">
        <v>4370</v>
      </c>
      <c r="G324" s="7">
        <v>0.6</v>
      </c>
      <c r="H324" s="4">
        <f t="shared" si="6"/>
        <v>2622</v>
      </c>
      <c r="I324" s="4" t="s">
        <v>1053</v>
      </c>
      <c r="J324" s="23">
        <v>42168</v>
      </c>
      <c r="K324" s="9" t="s">
        <v>1044</v>
      </c>
      <c r="M324" s="2"/>
    </row>
    <row r="325" spans="1:13">
      <c r="A325" s="8">
        <v>42032</v>
      </c>
      <c r="B325" s="6" t="s">
        <v>8</v>
      </c>
      <c r="C325" s="4" t="s">
        <v>352</v>
      </c>
      <c r="D325" s="4" t="s">
        <v>1034</v>
      </c>
      <c r="E325" s="4" t="s">
        <v>1040</v>
      </c>
      <c r="F325" s="4">
        <v>3240</v>
      </c>
      <c r="G325" s="7">
        <v>0.8</v>
      </c>
      <c r="H325" s="4">
        <f t="shared" si="6"/>
        <v>2592</v>
      </c>
      <c r="I325" s="4" t="s">
        <v>1051</v>
      </c>
      <c r="J325" s="23">
        <v>42151</v>
      </c>
      <c r="K325" s="9" t="s">
        <v>1043</v>
      </c>
      <c r="M325" s="2"/>
    </row>
    <row r="326" spans="1:13">
      <c r="A326" s="8">
        <v>42032</v>
      </c>
      <c r="B326" s="6" t="s">
        <v>26</v>
      </c>
      <c r="C326" s="4" t="s">
        <v>353</v>
      </c>
      <c r="D326" s="4" t="s">
        <v>1037</v>
      </c>
      <c r="E326" s="4" t="s">
        <v>1040</v>
      </c>
      <c r="F326" s="4">
        <v>200</v>
      </c>
      <c r="G326" s="7">
        <v>0.75</v>
      </c>
      <c r="H326" s="4">
        <f t="shared" si="6"/>
        <v>150</v>
      </c>
      <c r="I326" s="2" t="s">
        <v>1052</v>
      </c>
      <c r="J326" s="23">
        <v>42182</v>
      </c>
      <c r="K326" s="9" t="s">
        <v>1044</v>
      </c>
      <c r="M326" s="2"/>
    </row>
    <row r="327" spans="1:13">
      <c r="A327" s="8">
        <v>42032</v>
      </c>
      <c r="B327" s="6" t="s">
        <v>19</v>
      </c>
      <c r="C327" s="4" t="s">
        <v>354</v>
      </c>
      <c r="D327" s="4" t="s">
        <v>1033</v>
      </c>
      <c r="E327" s="4" t="s">
        <v>1048</v>
      </c>
      <c r="F327" s="4">
        <v>1890</v>
      </c>
      <c r="G327" s="7">
        <v>0.65</v>
      </c>
      <c r="H327" s="4">
        <f t="shared" si="6"/>
        <v>1228.5</v>
      </c>
      <c r="I327" s="4" t="s">
        <v>1053</v>
      </c>
      <c r="J327" s="23">
        <v>42132</v>
      </c>
      <c r="K327" s="9" t="s">
        <v>1044</v>
      </c>
      <c r="M327" s="2"/>
    </row>
    <row r="328" spans="1:13">
      <c r="A328" s="8">
        <v>42032</v>
      </c>
      <c r="B328" s="6" t="s">
        <v>10</v>
      </c>
      <c r="C328" s="4" t="s">
        <v>355</v>
      </c>
      <c r="D328" s="4" t="s">
        <v>1031</v>
      </c>
      <c r="E328" s="4" t="s">
        <v>1040</v>
      </c>
      <c r="F328" s="4">
        <v>3810</v>
      </c>
      <c r="G328" s="7">
        <v>0.8</v>
      </c>
      <c r="H328" s="4">
        <f t="shared" si="6"/>
        <v>3048</v>
      </c>
      <c r="I328" s="4" t="s">
        <v>1051</v>
      </c>
      <c r="J328" s="23">
        <v>42113</v>
      </c>
      <c r="K328" s="9" t="s">
        <v>1043</v>
      </c>
      <c r="M328" s="2"/>
    </row>
    <row r="329" spans="1:13">
      <c r="A329" s="8">
        <v>42033</v>
      </c>
      <c r="B329" s="6" t="s">
        <v>24</v>
      </c>
      <c r="C329" s="4" t="s">
        <v>356</v>
      </c>
      <c r="D329" s="4" t="s">
        <v>1037</v>
      </c>
      <c r="E329" s="4" t="s">
        <v>1040</v>
      </c>
      <c r="F329" s="4">
        <v>3030</v>
      </c>
      <c r="G329" s="7">
        <v>0.55000000000000004</v>
      </c>
      <c r="H329" s="4">
        <f t="shared" si="6"/>
        <v>1666.5000000000002</v>
      </c>
      <c r="I329" s="4" t="s">
        <v>1051</v>
      </c>
      <c r="J329" s="23">
        <v>42134</v>
      </c>
      <c r="K329" s="9" t="s">
        <v>1043</v>
      </c>
      <c r="M329" s="2"/>
    </row>
    <row r="330" spans="1:13">
      <c r="A330" s="8">
        <v>42033</v>
      </c>
      <c r="B330" s="6" t="s">
        <v>22</v>
      </c>
      <c r="C330" s="4" t="s">
        <v>357</v>
      </c>
      <c r="D330" s="4" t="s">
        <v>1031</v>
      </c>
      <c r="E330" s="4" t="s">
        <v>1039</v>
      </c>
      <c r="F330" s="4">
        <v>2740</v>
      </c>
      <c r="G330" s="7">
        <v>0.7</v>
      </c>
      <c r="H330" s="4">
        <f t="shared" si="6"/>
        <v>1917.9999999999998</v>
      </c>
      <c r="I330" s="4" t="s">
        <v>1053</v>
      </c>
      <c r="J330" s="23">
        <v>42141</v>
      </c>
      <c r="K330" s="9" t="s">
        <v>1044</v>
      </c>
      <c r="M330" s="2"/>
    </row>
    <row r="331" spans="1:13">
      <c r="A331" s="8">
        <v>42033</v>
      </c>
      <c r="B331" s="6" t="s">
        <v>23</v>
      </c>
      <c r="C331" s="4" t="s">
        <v>358</v>
      </c>
      <c r="D331" s="4" t="s">
        <v>1030</v>
      </c>
      <c r="E331" s="4" t="s">
        <v>1042</v>
      </c>
      <c r="F331" s="4">
        <v>3490</v>
      </c>
      <c r="G331" s="7">
        <v>0.85</v>
      </c>
      <c r="H331" s="4">
        <f t="shared" si="6"/>
        <v>2966.5</v>
      </c>
      <c r="I331" s="4" t="s">
        <v>1050</v>
      </c>
      <c r="J331" s="23">
        <v>42181</v>
      </c>
      <c r="K331" s="9" t="s">
        <v>1044</v>
      </c>
      <c r="M331" s="2"/>
    </row>
    <row r="332" spans="1:13">
      <c r="A332" s="8">
        <v>42033</v>
      </c>
      <c r="B332" s="6" t="s">
        <v>14</v>
      </c>
      <c r="C332" s="4" t="s">
        <v>359</v>
      </c>
      <c r="D332" s="4" t="s">
        <v>1029</v>
      </c>
      <c r="E332" s="4" t="s">
        <v>1048</v>
      </c>
      <c r="F332" s="4">
        <v>200</v>
      </c>
      <c r="G332" s="7">
        <v>0.6</v>
      </c>
      <c r="H332" s="4">
        <f t="shared" si="6"/>
        <v>120</v>
      </c>
      <c r="I332" s="4" t="s">
        <v>1053</v>
      </c>
      <c r="J332" s="23">
        <v>42135</v>
      </c>
      <c r="K332" s="9" t="s">
        <v>1046</v>
      </c>
      <c r="M332" s="2"/>
    </row>
    <row r="333" spans="1:13">
      <c r="A333" s="8">
        <v>42033</v>
      </c>
      <c r="B333" s="6" t="s">
        <v>24</v>
      </c>
      <c r="C333" s="4" t="s">
        <v>360</v>
      </c>
      <c r="D333" s="4" t="s">
        <v>1030</v>
      </c>
      <c r="E333" s="4" t="s">
        <v>1048</v>
      </c>
      <c r="F333" s="4">
        <v>4480</v>
      </c>
      <c r="G333" s="7">
        <v>0.7</v>
      </c>
      <c r="H333" s="4">
        <f t="shared" si="6"/>
        <v>3136</v>
      </c>
      <c r="I333" s="4" t="s">
        <v>1053</v>
      </c>
      <c r="J333" s="23">
        <v>42113</v>
      </c>
      <c r="K333" s="9" t="s">
        <v>1045</v>
      </c>
      <c r="M333" s="2"/>
    </row>
    <row r="334" spans="1:13">
      <c r="A334" s="8">
        <v>42033</v>
      </c>
      <c r="B334" s="6" t="s">
        <v>26</v>
      </c>
      <c r="C334" s="4" t="s">
        <v>361</v>
      </c>
      <c r="D334" s="4" t="s">
        <v>1035</v>
      </c>
      <c r="E334" s="4" t="s">
        <v>1048</v>
      </c>
      <c r="F334" s="4">
        <v>2210</v>
      </c>
      <c r="G334" s="7">
        <v>0.75</v>
      </c>
      <c r="H334" s="4">
        <f t="shared" si="6"/>
        <v>1657.5</v>
      </c>
      <c r="I334" s="4" t="s">
        <v>1051</v>
      </c>
      <c r="J334" s="23">
        <v>42150</v>
      </c>
      <c r="K334" s="9" t="s">
        <v>1044</v>
      </c>
      <c r="M334" s="2"/>
    </row>
    <row r="335" spans="1:13">
      <c r="A335" s="8">
        <v>42033</v>
      </c>
      <c r="B335" s="6" t="s">
        <v>27</v>
      </c>
      <c r="C335" s="4" t="s">
        <v>362</v>
      </c>
      <c r="D335" s="4" t="s">
        <v>1038</v>
      </c>
      <c r="E335" s="4" t="s">
        <v>1048</v>
      </c>
      <c r="F335" s="4">
        <v>310</v>
      </c>
      <c r="G335" s="7">
        <v>0.85</v>
      </c>
      <c r="H335" s="4">
        <f t="shared" si="6"/>
        <v>263.5</v>
      </c>
      <c r="I335" s="4" t="s">
        <v>1050</v>
      </c>
      <c r="J335" s="23">
        <v>42170</v>
      </c>
      <c r="K335" s="9" t="s">
        <v>1044</v>
      </c>
      <c r="M335" s="2"/>
    </row>
    <row r="336" spans="1:13">
      <c r="A336" s="8">
        <v>42033</v>
      </c>
      <c r="B336" s="6" t="s">
        <v>25</v>
      </c>
      <c r="C336" s="4" t="s">
        <v>363</v>
      </c>
      <c r="D336" s="4" t="s">
        <v>1034</v>
      </c>
      <c r="E336" s="4" t="s">
        <v>1048</v>
      </c>
      <c r="F336" s="4">
        <v>1200</v>
      </c>
      <c r="G336" s="7">
        <v>0.55000000000000004</v>
      </c>
      <c r="H336" s="4">
        <f t="shared" si="6"/>
        <v>660</v>
      </c>
      <c r="I336" s="4" t="s">
        <v>1050</v>
      </c>
      <c r="J336" s="23">
        <v>42122</v>
      </c>
      <c r="K336" s="9" t="s">
        <v>1046</v>
      </c>
      <c r="M336" s="2"/>
    </row>
    <row r="337" spans="1:13">
      <c r="A337" s="8">
        <v>42033</v>
      </c>
      <c r="B337" s="6" t="s">
        <v>21</v>
      </c>
      <c r="C337" s="4" t="s">
        <v>364</v>
      </c>
      <c r="D337" s="4" t="s">
        <v>1031</v>
      </c>
      <c r="E337" s="4" t="s">
        <v>1042</v>
      </c>
      <c r="F337" s="4">
        <v>3050</v>
      </c>
      <c r="G337" s="7">
        <v>0.7</v>
      </c>
      <c r="H337" s="4">
        <f t="shared" si="6"/>
        <v>2135</v>
      </c>
      <c r="I337" s="4" t="s">
        <v>1053</v>
      </c>
      <c r="J337" s="23">
        <v>42165</v>
      </c>
      <c r="K337" s="9" t="s">
        <v>1044</v>
      </c>
      <c r="M337" s="2"/>
    </row>
    <row r="338" spans="1:13">
      <c r="A338" s="8">
        <v>42033</v>
      </c>
      <c r="B338" s="6" t="s">
        <v>9</v>
      </c>
      <c r="C338" s="4" t="s">
        <v>365</v>
      </c>
      <c r="D338" s="4" t="s">
        <v>1031</v>
      </c>
      <c r="E338" s="4" t="s">
        <v>1042</v>
      </c>
      <c r="F338" s="4">
        <v>3140</v>
      </c>
      <c r="G338" s="7">
        <v>0.85</v>
      </c>
      <c r="H338" s="4">
        <f t="shared" si="6"/>
        <v>2669</v>
      </c>
      <c r="I338" s="4" t="s">
        <v>1050</v>
      </c>
      <c r="J338" s="23">
        <v>42121</v>
      </c>
      <c r="K338" s="9" t="s">
        <v>1043</v>
      </c>
      <c r="M338" s="2"/>
    </row>
    <row r="339" spans="1:13">
      <c r="A339" s="8">
        <v>42033</v>
      </c>
      <c r="B339" s="6" t="s">
        <v>14</v>
      </c>
      <c r="C339" s="4" t="s">
        <v>366</v>
      </c>
      <c r="D339" s="4" t="s">
        <v>1036</v>
      </c>
      <c r="E339" s="4" t="s">
        <v>1048</v>
      </c>
      <c r="F339" s="4">
        <v>2210</v>
      </c>
      <c r="G339" s="7">
        <v>0.8</v>
      </c>
      <c r="H339" s="4">
        <f t="shared" si="6"/>
        <v>1768</v>
      </c>
      <c r="I339" s="4" t="s">
        <v>1050</v>
      </c>
      <c r="J339" s="23">
        <v>42130</v>
      </c>
      <c r="K339" s="9" t="s">
        <v>1043</v>
      </c>
      <c r="M339" s="2"/>
    </row>
    <row r="340" spans="1:13">
      <c r="A340" s="8">
        <v>42033</v>
      </c>
      <c r="B340" s="6" t="s">
        <v>12</v>
      </c>
      <c r="C340" s="4" t="s">
        <v>367</v>
      </c>
      <c r="D340" s="4" t="s">
        <v>1035</v>
      </c>
      <c r="E340" s="4" t="s">
        <v>1041</v>
      </c>
      <c r="F340" s="4">
        <v>3320</v>
      </c>
      <c r="G340" s="7">
        <v>0.55000000000000004</v>
      </c>
      <c r="H340" s="4">
        <f t="shared" si="6"/>
        <v>1826.0000000000002</v>
      </c>
      <c r="I340" s="4" t="s">
        <v>1051</v>
      </c>
      <c r="J340" s="23">
        <v>42183</v>
      </c>
      <c r="K340" s="9"/>
      <c r="M340" s="2"/>
    </row>
    <row r="341" spans="1:13">
      <c r="A341" s="8">
        <v>42033</v>
      </c>
      <c r="B341" s="6" t="s">
        <v>13</v>
      </c>
      <c r="C341" s="4" t="s">
        <v>368</v>
      </c>
      <c r="D341" s="4" t="s">
        <v>1031</v>
      </c>
      <c r="E341" s="4" t="s">
        <v>1048</v>
      </c>
      <c r="F341" s="4">
        <v>250</v>
      </c>
      <c r="G341" s="7">
        <v>0.65</v>
      </c>
      <c r="H341" s="4">
        <f t="shared" si="6"/>
        <v>162.5</v>
      </c>
      <c r="I341" s="2" t="s">
        <v>1052</v>
      </c>
      <c r="J341" s="23">
        <v>42120</v>
      </c>
      <c r="K341" s="9"/>
      <c r="M341" s="2"/>
    </row>
    <row r="342" spans="1:13">
      <c r="A342" s="8">
        <v>42034</v>
      </c>
      <c r="B342" s="6" t="s">
        <v>11</v>
      </c>
      <c r="C342" s="4" t="s">
        <v>369</v>
      </c>
      <c r="D342" s="4" t="s">
        <v>1037</v>
      </c>
      <c r="E342" s="4" t="s">
        <v>1042</v>
      </c>
      <c r="F342" s="4">
        <v>3660</v>
      </c>
      <c r="G342" s="7">
        <v>0.75</v>
      </c>
      <c r="H342" s="4">
        <f t="shared" si="6"/>
        <v>2745</v>
      </c>
      <c r="I342" s="4" t="s">
        <v>1050</v>
      </c>
      <c r="J342" s="23">
        <v>42168</v>
      </c>
      <c r="K342" s="9" t="s">
        <v>1045</v>
      </c>
      <c r="M342" s="2"/>
    </row>
    <row r="343" spans="1:13">
      <c r="A343" s="8">
        <v>42034</v>
      </c>
      <c r="B343" s="6" t="s">
        <v>11</v>
      </c>
      <c r="C343" s="4" t="s">
        <v>370</v>
      </c>
      <c r="D343" s="4" t="s">
        <v>1032</v>
      </c>
      <c r="E343" s="4" t="s">
        <v>1042</v>
      </c>
      <c r="F343" s="4">
        <v>3290</v>
      </c>
      <c r="G343" s="7">
        <v>0.6</v>
      </c>
      <c r="H343" s="4">
        <f t="shared" si="6"/>
        <v>1974</v>
      </c>
      <c r="I343" s="4" t="s">
        <v>1051</v>
      </c>
      <c r="J343" s="23">
        <v>42138</v>
      </c>
      <c r="K343" s="9" t="s">
        <v>1044</v>
      </c>
      <c r="M343" s="2"/>
    </row>
    <row r="344" spans="1:13">
      <c r="A344" s="8">
        <v>42034</v>
      </c>
      <c r="B344" s="6" t="s">
        <v>24</v>
      </c>
      <c r="C344" s="4" t="s">
        <v>371</v>
      </c>
      <c r="D344" s="4" t="s">
        <v>1031</v>
      </c>
      <c r="E344" s="4" t="s">
        <v>1039</v>
      </c>
      <c r="F344" s="4">
        <v>2730</v>
      </c>
      <c r="G344" s="7">
        <v>0.7</v>
      </c>
      <c r="H344" s="4">
        <f t="shared" si="6"/>
        <v>1910.9999999999998</v>
      </c>
      <c r="I344" s="4" t="s">
        <v>1051</v>
      </c>
      <c r="J344" s="23">
        <v>42164</v>
      </c>
      <c r="K344" s="9" t="s">
        <v>1045</v>
      </c>
      <c r="M344" s="2"/>
    </row>
    <row r="345" spans="1:13">
      <c r="A345" s="8">
        <v>42034</v>
      </c>
      <c r="B345" s="6" t="s">
        <v>21</v>
      </c>
      <c r="C345" s="4" t="s">
        <v>372</v>
      </c>
      <c r="D345" s="4" t="s">
        <v>1030</v>
      </c>
      <c r="E345" s="4" t="s">
        <v>1042</v>
      </c>
      <c r="F345" s="4">
        <v>2180</v>
      </c>
      <c r="G345" s="7">
        <v>0.55000000000000004</v>
      </c>
      <c r="H345" s="4">
        <f t="shared" si="6"/>
        <v>1199</v>
      </c>
      <c r="I345" s="4" t="s">
        <v>1053</v>
      </c>
      <c r="J345" s="23">
        <v>42154</v>
      </c>
      <c r="K345" s="9" t="s">
        <v>1043</v>
      </c>
      <c r="M345" s="2"/>
    </row>
    <row r="346" spans="1:13">
      <c r="A346" s="8">
        <v>42034</v>
      </c>
      <c r="B346" s="6" t="s">
        <v>17</v>
      </c>
      <c r="C346" s="4" t="s">
        <v>373</v>
      </c>
      <c r="D346" s="4" t="s">
        <v>1030</v>
      </c>
      <c r="E346" s="4" t="s">
        <v>1040</v>
      </c>
      <c r="F346" s="4">
        <v>2690</v>
      </c>
      <c r="G346" s="7">
        <v>0.6</v>
      </c>
      <c r="H346" s="4">
        <f t="shared" si="6"/>
        <v>1614</v>
      </c>
      <c r="I346" s="4" t="s">
        <v>1050</v>
      </c>
      <c r="J346" s="23">
        <v>42169</v>
      </c>
      <c r="K346" s="9" t="s">
        <v>1046</v>
      </c>
      <c r="M346" s="2"/>
    </row>
    <row r="347" spans="1:13">
      <c r="A347" s="8">
        <v>42034</v>
      </c>
      <c r="B347" s="6" t="s">
        <v>21</v>
      </c>
      <c r="C347" s="4" t="s">
        <v>374</v>
      </c>
      <c r="D347" s="4" t="s">
        <v>1038</v>
      </c>
      <c r="E347" s="4" t="s">
        <v>1048</v>
      </c>
      <c r="F347" s="4">
        <v>2160</v>
      </c>
      <c r="G347" s="7">
        <v>0.75</v>
      </c>
      <c r="H347" s="4">
        <f t="shared" si="6"/>
        <v>1620</v>
      </c>
      <c r="I347" s="4" t="s">
        <v>1051</v>
      </c>
      <c r="J347" s="23">
        <v>42109</v>
      </c>
      <c r="K347" s="9" t="s">
        <v>1044</v>
      </c>
      <c r="M347" s="2"/>
    </row>
    <row r="348" spans="1:13">
      <c r="A348" s="8">
        <v>42034</v>
      </c>
      <c r="B348" s="6" t="s">
        <v>25</v>
      </c>
      <c r="C348" s="4" t="s">
        <v>375</v>
      </c>
      <c r="D348" s="4" t="s">
        <v>1032</v>
      </c>
      <c r="E348" s="4" t="s">
        <v>1048</v>
      </c>
      <c r="F348" s="4">
        <v>1190</v>
      </c>
      <c r="G348" s="7">
        <v>0.65</v>
      </c>
      <c r="H348" s="4">
        <f t="shared" si="6"/>
        <v>773.5</v>
      </c>
      <c r="I348" s="4" t="s">
        <v>1051</v>
      </c>
      <c r="J348" s="23">
        <v>42157</v>
      </c>
      <c r="K348" s="9" t="s">
        <v>1044</v>
      </c>
      <c r="M348" s="2"/>
    </row>
    <row r="349" spans="1:13">
      <c r="A349" s="8">
        <v>42034</v>
      </c>
      <c r="B349" s="6" t="s">
        <v>8</v>
      </c>
      <c r="C349" s="4" t="s">
        <v>376</v>
      </c>
      <c r="D349" s="4" t="s">
        <v>1038</v>
      </c>
      <c r="E349" s="4" t="s">
        <v>1042</v>
      </c>
      <c r="F349" s="4">
        <v>4750</v>
      </c>
      <c r="G349" s="7">
        <v>0.65</v>
      </c>
      <c r="H349" s="4">
        <f t="shared" si="6"/>
        <v>3087.5</v>
      </c>
      <c r="I349" s="4" t="s">
        <v>1051</v>
      </c>
      <c r="J349" s="23">
        <v>42107</v>
      </c>
      <c r="K349" s="9" t="s">
        <v>1044</v>
      </c>
      <c r="M349" s="2"/>
    </row>
    <row r="350" spans="1:13">
      <c r="A350" s="8">
        <v>42034</v>
      </c>
      <c r="B350" s="6" t="s">
        <v>22</v>
      </c>
      <c r="C350" s="4" t="s">
        <v>377</v>
      </c>
      <c r="D350" s="4" t="s">
        <v>1029</v>
      </c>
      <c r="E350" s="4" t="s">
        <v>1047</v>
      </c>
      <c r="F350" s="4">
        <v>1820</v>
      </c>
      <c r="G350" s="7">
        <v>0.85</v>
      </c>
      <c r="H350" s="4">
        <f t="shared" si="6"/>
        <v>1547</v>
      </c>
      <c r="I350" s="4" t="s">
        <v>1053</v>
      </c>
      <c r="J350" s="23">
        <v>42090</v>
      </c>
      <c r="K350" s="9"/>
      <c r="M350" s="2"/>
    </row>
    <row r="351" spans="1:13">
      <c r="A351" s="8">
        <v>42034</v>
      </c>
      <c r="B351" s="6" t="s">
        <v>22</v>
      </c>
      <c r="C351" s="4" t="s">
        <v>378</v>
      </c>
      <c r="D351" s="4" t="s">
        <v>1031</v>
      </c>
      <c r="E351" s="4" t="s">
        <v>1042</v>
      </c>
      <c r="F351" s="4">
        <v>2510</v>
      </c>
      <c r="G351" s="7">
        <v>0.75</v>
      </c>
      <c r="H351" s="4">
        <f t="shared" si="6"/>
        <v>1882.5</v>
      </c>
      <c r="I351" s="4" t="s">
        <v>1053</v>
      </c>
      <c r="J351" s="23">
        <v>42133</v>
      </c>
      <c r="K351" s="9" t="s">
        <v>1043</v>
      </c>
      <c r="M351" s="2"/>
    </row>
    <row r="352" spans="1:13">
      <c r="A352" s="8">
        <v>42034</v>
      </c>
      <c r="B352" s="6" t="s">
        <v>8</v>
      </c>
      <c r="C352" s="4" t="s">
        <v>379</v>
      </c>
      <c r="D352" s="4" t="s">
        <v>1029</v>
      </c>
      <c r="E352" s="4" t="s">
        <v>1040</v>
      </c>
      <c r="F352" s="4">
        <v>3680</v>
      </c>
      <c r="G352" s="7">
        <v>0.8</v>
      </c>
      <c r="H352" s="4">
        <f t="shared" si="6"/>
        <v>2944</v>
      </c>
      <c r="I352" s="4" t="s">
        <v>1051</v>
      </c>
      <c r="J352" s="23">
        <v>42166</v>
      </c>
      <c r="K352" s="9" t="s">
        <v>1046</v>
      </c>
      <c r="M352" s="2"/>
    </row>
    <row r="353" spans="1:13">
      <c r="A353" s="8">
        <v>42034</v>
      </c>
      <c r="B353" s="6" t="s">
        <v>20</v>
      </c>
      <c r="C353" s="4" t="s">
        <v>380</v>
      </c>
      <c r="D353" s="4" t="s">
        <v>1032</v>
      </c>
      <c r="E353" s="4" t="s">
        <v>1048</v>
      </c>
      <c r="F353" s="4">
        <v>4460</v>
      </c>
      <c r="G353" s="7">
        <v>0.85</v>
      </c>
      <c r="H353" s="4">
        <f t="shared" si="6"/>
        <v>3791</v>
      </c>
      <c r="I353" s="4" t="s">
        <v>1051</v>
      </c>
      <c r="J353" s="23">
        <v>42128</v>
      </c>
      <c r="K353" s="9" t="s">
        <v>1046</v>
      </c>
      <c r="M353" s="2"/>
    </row>
    <row r="354" spans="1:13">
      <c r="A354" s="8">
        <v>42034</v>
      </c>
      <c r="B354" s="6" t="s">
        <v>20</v>
      </c>
      <c r="C354" s="4" t="s">
        <v>381</v>
      </c>
      <c r="D354" s="4" t="s">
        <v>1029</v>
      </c>
      <c r="E354" s="4" t="s">
        <v>1048</v>
      </c>
      <c r="F354" s="4">
        <v>3210</v>
      </c>
      <c r="G354" s="7">
        <v>0.85</v>
      </c>
      <c r="H354" s="4">
        <f t="shared" si="6"/>
        <v>2728.5</v>
      </c>
      <c r="I354" s="4" t="s">
        <v>1053</v>
      </c>
      <c r="J354" s="23">
        <v>42113</v>
      </c>
      <c r="K354" s="9" t="s">
        <v>1044</v>
      </c>
      <c r="M354" s="2"/>
    </row>
    <row r="355" spans="1:13">
      <c r="A355" s="8">
        <v>42034</v>
      </c>
      <c r="B355" s="6" t="s">
        <v>27</v>
      </c>
      <c r="C355" s="4" t="s">
        <v>382</v>
      </c>
      <c r="D355" s="4" t="s">
        <v>1032</v>
      </c>
      <c r="E355" s="4" t="s">
        <v>1048</v>
      </c>
      <c r="F355" s="4">
        <v>4330</v>
      </c>
      <c r="G355" s="7">
        <v>0.8</v>
      </c>
      <c r="H355" s="4">
        <f t="shared" si="6"/>
        <v>3464</v>
      </c>
      <c r="I355" s="4" t="s">
        <v>1053</v>
      </c>
      <c r="J355" s="23">
        <v>42116</v>
      </c>
      <c r="K355" s="9" t="s">
        <v>1043</v>
      </c>
      <c r="M355" s="2"/>
    </row>
    <row r="356" spans="1:13">
      <c r="A356" s="8">
        <v>42034</v>
      </c>
      <c r="B356" s="6" t="s">
        <v>27</v>
      </c>
      <c r="C356" s="4" t="s">
        <v>383</v>
      </c>
      <c r="D356" s="4" t="s">
        <v>1035</v>
      </c>
      <c r="E356" s="4" t="s">
        <v>1042</v>
      </c>
      <c r="F356" s="4">
        <v>760</v>
      </c>
      <c r="G356" s="7">
        <v>0.85</v>
      </c>
      <c r="H356" s="4">
        <f t="shared" si="6"/>
        <v>646</v>
      </c>
      <c r="I356" s="4" t="s">
        <v>1051</v>
      </c>
      <c r="J356" s="23">
        <v>42111</v>
      </c>
      <c r="K356" s="9" t="s">
        <v>1045</v>
      </c>
      <c r="M356" s="2"/>
    </row>
    <row r="357" spans="1:13">
      <c r="A357" s="8">
        <v>42034</v>
      </c>
      <c r="B357" s="6" t="s">
        <v>17</v>
      </c>
      <c r="C357" s="4" t="s">
        <v>384</v>
      </c>
      <c r="D357" s="4" t="s">
        <v>1031</v>
      </c>
      <c r="E357" s="4" t="s">
        <v>1048</v>
      </c>
      <c r="F357" s="4">
        <v>1350</v>
      </c>
      <c r="G357" s="7">
        <v>0.85</v>
      </c>
      <c r="H357" s="4">
        <f t="shared" si="6"/>
        <v>1147.5</v>
      </c>
      <c r="I357" s="4" t="s">
        <v>1051</v>
      </c>
      <c r="J357" s="23">
        <v>42101</v>
      </c>
      <c r="K357" s="9" t="s">
        <v>1043</v>
      </c>
      <c r="M357" s="2"/>
    </row>
    <row r="358" spans="1:13">
      <c r="A358" s="8">
        <v>42035</v>
      </c>
      <c r="B358" s="6" t="s">
        <v>23</v>
      </c>
      <c r="C358" s="4" t="s">
        <v>385</v>
      </c>
      <c r="D358" s="4" t="s">
        <v>1031</v>
      </c>
      <c r="E358" s="4" t="s">
        <v>1047</v>
      </c>
      <c r="F358" s="4">
        <v>4730</v>
      </c>
      <c r="G358" s="7">
        <v>0.75</v>
      </c>
      <c r="H358" s="4">
        <f t="shared" si="6"/>
        <v>3547.5</v>
      </c>
      <c r="I358" s="4" t="s">
        <v>1051</v>
      </c>
      <c r="J358" s="23">
        <v>42055</v>
      </c>
      <c r="K358" s="9"/>
      <c r="M358" s="2"/>
    </row>
    <row r="359" spans="1:13">
      <c r="A359" s="8">
        <v>42035</v>
      </c>
      <c r="B359" s="6" t="s">
        <v>26</v>
      </c>
      <c r="C359" s="4" t="s">
        <v>386</v>
      </c>
      <c r="D359" s="4" t="s">
        <v>1030</v>
      </c>
      <c r="E359" s="4" t="s">
        <v>1039</v>
      </c>
      <c r="F359" s="4">
        <v>2200</v>
      </c>
      <c r="G359" s="7">
        <v>0.8</v>
      </c>
      <c r="H359" s="4">
        <f t="shared" si="6"/>
        <v>1760</v>
      </c>
      <c r="I359" s="4" t="s">
        <v>1053</v>
      </c>
      <c r="J359" s="23">
        <v>42099</v>
      </c>
      <c r="K359" s="9" t="s">
        <v>1045</v>
      </c>
      <c r="M359" s="2"/>
    </row>
    <row r="360" spans="1:13">
      <c r="A360" s="8">
        <v>42035</v>
      </c>
      <c r="B360" s="6" t="s">
        <v>20</v>
      </c>
      <c r="C360" s="4" t="s">
        <v>387</v>
      </c>
      <c r="D360" s="4" t="s">
        <v>1034</v>
      </c>
      <c r="E360" s="4" t="s">
        <v>1040</v>
      </c>
      <c r="F360" s="4">
        <v>930</v>
      </c>
      <c r="G360" s="7">
        <v>0.65</v>
      </c>
      <c r="H360" s="4">
        <f t="shared" si="6"/>
        <v>604.5</v>
      </c>
      <c r="I360" s="4" t="s">
        <v>1050</v>
      </c>
      <c r="J360" s="23">
        <v>42152</v>
      </c>
      <c r="K360" s="9" t="s">
        <v>1046</v>
      </c>
      <c r="M360" s="2"/>
    </row>
    <row r="361" spans="1:13">
      <c r="A361" s="8">
        <v>42035</v>
      </c>
      <c r="B361" s="6" t="s">
        <v>25</v>
      </c>
      <c r="C361" s="4" t="s">
        <v>388</v>
      </c>
      <c r="D361" s="4" t="s">
        <v>1036</v>
      </c>
      <c r="E361" s="4" t="s">
        <v>1047</v>
      </c>
      <c r="F361" s="4">
        <v>2630</v>
      </c>
      <c r="G361" s="7">
        <v>0.5</v>
      </c>
      <c r="H361" s="4">
        <f t="shared" si="6"/>
        <v>1315</v>
      </c>
      <c r="I361" s="4" t="s">
        <v>1053</v>
      </c>
      <c r="J361" s="23">
        <v>42073</v>
      </c>
      <c r="K361" s="9"/>
      <c r="M361" s="2"/>
    </row>
    <row r="362" spans="1:13">
      <c r="A362" s="8">
        <v>42035</v>
      </c>
      <c r="B362" s="6" t="s">
        <v>18</v>
      </c>
      <c r="C362" s="4" t="s">
        <v>389</v>
      </c>
      <c r="D362" s="4" t="s">
        <v>1037</v>
      </c>
      <c r="E362" s="4" t="s">
        <v>1048</v>
      </c>
      <c r="F362" s="4">
        <v>3780</v>
      </c>
      <c r="G362" s="7">
        <v>0.5</v>
      </c>
      <c r="H362" s="4">
        <f t="shared" si="6"/>
        <v>1890</v>
      </c>
      <c r="I362" s="4" t="s">
        <v>1050</v>
      </c>
      <c r="J362" s="23">
        <v>42106</v>
      </c>
      <c r="K362" s="9" t="s">
        <v>1046</v>
      </c>
      <c r="M362" s="2"/>
    </row>
    <row r="363" spans="1:13">
      <c r="A363" s="8">
        <v>42035</v>
      </c>
      <c r="B363" s="6" t="s">
        <v>13</v>
      </c>
      <c r="C363" s="4" t="s">
        <v>390</v>
      </c>
      <c r="D363" s="4" t="s">
        <v>1030</v>
      </c>
      <c r="E363" s="4" t="s">
        <v>1048</v>
      </c>
      <c r="F363" s="4">
        <v>2540</v>
      </c>
      <c r="G363" s="7">
        <v>0.85</v>
      </c>
      <c r="H363" s="4">
        <f t="shared" si="6"/>
        <v>2159</v>
      </c>
      <c r="I363" s="4" t="s">
        <v>1050</v>
      </c>
      <c r="J363" s="23">
        <v>42167</v>
      </c>
      <c r="K363" s="9" t="s">
        <v>1045</v>
      </c>
      <c r="M363" s="2"/>
    </row>
    <row r="364" spans="1:13">
      <c r="A364" s="8">
        <v>42035</v>
      </c>
      <c r="B364" s="6" t="s">
        <v>27</v>
      </c>
      <c r="C364" s="4" t="s">
        <v>391</v>
      </c>
      <c r="D364" s="4" t="s">
        <v>1031</v>
      </c>
      <c r="E364" s="4" t="s">
        <v>1048</v>
      </c>
      <c r="F364" s="4">
        <v>3450</v>
      </c>
      <c r="G364" s="7">
        <v>0.8</v>
      </c>
      <c r="H364" s="4">
        <f t="shared" si="6"/>
        <v>2760</v>
      </c>
      <c r="I364" s="4" t="s">
        <v>1053</v>
      </c>
      <c r="J364" s="23">
        <v>42166</v>
      </c>
      <c r="K364" s="9" t="s">
        <v>1045</v>
      </c>
      <c r="M364" s="2"/>
    </row>
    <row r="365" spans="1:13">
      <c r="A365" s="8">
        <v>42035</v>
      </c>
      <c r="B365" s="6" t="s">
        <v>19</v>
      </c>
      <c r="C365" s="4" t="s">
        <v>392</v>
      </c>
      <c r="D365" s="4" t="s">
        <v>1032</v>
      </c>
      <c r="E365" s="4" t="s">
        <v>1039</v>
      </c>
      <c r="F365" s="4">
        <v>1220</v>
      </c>
      <c r="G365" s="7">
        <v>0.65</v>
      </c>
      <c r="H365" s="4">
        <f t="shared" si="6"/>
        <v>793</v>
      </c>
      <c r="I365" s="4" t="s">
        <v>1051</v>
      </c>
      <c r="J365" s="23">
        <v>42116</v>
      </c>
      <c r="K365" s="9" t="s">
        <v>1043</v>
      </c>
      <c r="M365" s="2"/>
    </row>
    <row r="366" spans="1:13">
      <c r="A366" s="8">
        <v>42035</v>
      </c>
      <c r="B366" s="6" t="s">
        <v>23</v>
      </c>
      <c r="C366" s="4" t="s">
        <v>393</v>
      </c>
      <c r="D366" s="4" t="s">
        <v>1036</v>
      </c>
      <c r="E366" s="4" t="s">
        <v>1040</v>
      </c>
      <c r="F366" s="4">
        <v>3830</v>
      </c>
      <c r="G366" s="7">
        <v>0.55000000000000004</v>
      </c>
      <c r="H366" s="4">
        <f t="shared" si="6"/>
        <v>2106.5</v>
      </c>
      <c r="I366" s="4" t="s">
        <v>1051</v>
      </c>
      <c r="J366" s="23">
        <v>42113</v>
      </c>
      <c r="K366" s="9" t="s">
        <v>1043</v>
      </c>
      <c r="M366" s="2"/>
    </row>
    <row r="367" spans="1:13">
      <c r="A367" s="8">
        <v>42035</v>
      </c>
      <c r="B367" s="6" t="s">
        <v>19</v>
      </c>
      <c r="C367" s="4" t="s">
        <v>394</v>
      </c>
      <c r="D367" s="4" t="s">
        <v>1036</v>
      </c>
      <c r="E367" s="4" t="s">
        <v>1039</v>
      </c>
      <c r="F367" s="4">
        <v>1100</v>
      </c>
      <c r="G367" s="7">
        <v>0.6</v>
      </c>
      <c r="H367" s="4">
        <f t="shared" si="6"/>
        <v>660</v>
      </c>
      <c r="I367" s="4" t="s">
        <v>1050</v>
      </c>
      <c r="J367" s="23">
        <v>42178</v>
      </c>
      <c r="K367" s="9" t="s">
        <v>1046</v>
      </c>
      <c r="M367" s="2"/>
    </row>
    <row r="368" spans="1:13">
      <c r="A368" s="8">
        <v>42035</v>
      </c>
      <c r="B368" s="6" t="s">
        <v>13</v>
      </c>
      <c r="C368" s="4" t="s">
        <v>395</v>
      </c>
      <c r="D368" s="4" t="s">
        <v>1031</v>
      </c>
      <c r="E368" s="4" t="s">
        <v>1039</v>
      </c>
      <c r="F368" s="4">
        <v>4900</v>
      </c>
      <c r="G368" s="7">
        <v>0.75</v>
      </c>
      <c r="H368" s="4">
        <f t="shared" si="6"/>
        <v>3675</v>
      </c>
      <c r="I368" s="4" t="s">
        <v>1051</v>
      </c>
      <c r="J368" s="23">
        <v>42120</v>
      </c>
      <c r="K368" s="9" t="s">
        <v>1043</v>
      </c>
      <c r="M368" s="2"/>
    </row>
    <row r="369" spans="1:13">
      <c r="A369" s="8">
        <v>42035</v>
      </c>
      <c r="B369" s="6" t="s">
        <v>26</v>
      </c>
      <c r="C369" s="4" t="s">
        <v>396</v>
      </c>
      <c r="D369" s="4" t="s">
        <v>1036</v>
      </c>
      <c r="E369" s="4" t="s">
        <v>1039</v>
      </c>
      <c r="F369" s="4">
        <v>2240</v>
      </c>
      <c r="G369" s="7">
        <v>0.7</v>
      </c>
      <c r="H369" s="4">
        <f t="shared" si="6"/>
        <v>1568</v>
      </c>
      <c r="I369" s="4" t="s">
        <v>1051</v>
      </c>
      <c r="J369" s="23">
        <v>42130</v>
      </c>
      <c r="K369" s="9" t="s">
        <v>1044</v>
      </c>
      <c r="M369" s="2"/>
    </row>
    <row r="370" spans="1:13">
      <c r="A370" s="8">
        <v>42035</v>
      </c>
      <c r="B370" s="6" t="s">
        <v>22</v>
      </c>
      <c r="C370" s="4" t="s">
        <v>397</v>
      </c>
      <c r="D370" s="4" t="s">
        <v>1037</v>
      </c>
      <c r="E370" s="4" t="s">
        <v>1040</v>
      </c>
      <c r="F370" s="4">
        <v>1570</v>
      </c>
      <c r="G370" s="7">
        <v>0.85</v>
      </c>
      <c r="H370" s="4">
        <f t="shared" si="6"/>
        <v>1334.5</v>
      </c>
      <c r="I370" s="4" t="s">
        <v>1050</v>
      </c>
      <c r="J370" s="23">
        <v>42163</v>
      </c>
      <c r="K370" s="9" t="s">
        <v>1044</v>
      </c>
      <c r="M370" s="2"/>
    </row>
    <row r="371" spans="1:13">
      <c r="A371" s="8">
        <v>42035</v>
      </c>
      <c r="B371" s="6" t="s">
        <v>8</v>
      </c>
      <c r="C371" s="4" t="s">
        <v>398</v>
      </c>
      <c r="D371" s="4" t="s">
        <v>1035</v>
      </c>
      <c r="E371" s="4" t="s">
        <v>1041</v>
      </c>
      <c r="F371" s="4">
        <v>1340</v>
      </c>
      <c r="G371" s="7">
        <v>0.55000000000000004</v>
      </c>
      <c r="H371" s="4">
        <f t="shared" si="6"/>
        <v>737.00000000000011</v>
      </c>
      <c r="I371" s="4" t="s">
        <v>1051</v>
      </c>
      <c r="J371" s="23">
        <v>42106</v>
      </c>
      <c r="K371" s="9"/>
      <c r="M371" s="2"/>
    </row>
    <row r="372" spans="1:13">
      <c r="A372" s="8">
        <v>42036</v>
      </c>
      <c r="B372" s="6" t="s">
        <v>11</v>
      </c>
      <c r="C372" s="4" t="s">
        <v>399</v>
      </c>
      <c r="D372" s="4" t="s">
        <v>1030</v>
      </c>
      <c r="E372" s="4" t="s">
        <v>1048</v>
      </c>
      <c r="F372" s="4">
        <v>1150</v>
      </c>
      <c r="G372" s="7">
        <v>0.55000000000000004</v>
      </c>
      <c r="H372" s="4">
        <f t="shared" si="6"/>
        <v>632.5</v>
      </c>
      <c r="I372" s="4" t="s">
        <v>1051</v>
      </c>
      <c r="J372" s="23">
        <v>42145</v>
      </c>
      <c r="K372" s="9" t="s">
        <v>1046</v>
      </c>
      <c r="M372" s="2"/>
    </row>
    <row r="373" spans="1:13">
      <c r="A373" s="8">
        <v>42036</v>
      </c>
      <c r="B373" s="6" t="s">
        <v>8</v>
      </c>
      <c r="C373" s="4" t="s">
        <v>400</v>
      </c>
      <c r="D373" s="4" t="s">
        <v>1033</v>
      </c>
      <c r="E373" s="4" t="s">
        <v>1048</v>
      </c>
      <c r="F373" s="4">
        <v>2700</v>
      </c>
      <c r="G373" s="7">
        <v>0.7</v>
      </c>
      <c r="H373" s="4">
        <f t="shared" si="6"/>
        <v>1889.9999999999998</v>
      </c>
      <c r="I373" s="4" t="s">
        <v>1050</v>
      </c>
      <c r="J373" s="23">
        <v>42100</v>
      </c>
      <c r="K373" s="9"/>
      <c r="M373" s="2"/>
    </row>
    <row r="374" spans="1:13">
      <c r="A374" s="8">
        <v>42036</v>
      </c>
      <c r="B374" s="6" t="s">
        <v>11</v>
      </c>
      <c r="C374" s="4" t="s">
        <v>401</v>
      </c>
      <c r="D374" s="4" t="s">
        <v>1035</v>
      </c>
      <c r="E374" s="4" t="s">
        <v>1048</v>
      </c>
      <c r="F374" s="4">
        <v>4640</v>
      </c>
      <c r="G374" s="7">
        <v>0.85</v>
      </c>
      <c r="H374" s="4">
        <f t="shared" si="6"/>
        <v>3944</v>
      </c>
      <c r="I374" s="4" t="s">
        <v>1051</v>
      </c>
      <c r="J374" s="23">
        <v>42149</v>
      </c>
      <c r="K374" s="9" t="s">
        <v>1044</v>
      </c>
      <c r="M374" s="2"/>
    </row>
    <row r="375" spans="1:13">
      <c r="A375" s="8">
        <v>42036</v>
      </c>
      <c r="B375" s="6" t="s">
        <v>12</v>
      </c>
      <c r="C375" s="4" t="s">
        <v>402</v>
      </c>
      <c r="D375" s="4" t="s">
        <v>1030</v>
      </c>
      <c r="E375" s="4" t="s">
        <v>1048</v>
      </c>
      <c r="F375" s="4">
        <v>3150</v>
      </c>
      <c r="G375" s="7">
        <v>0.55000000000000004</v>
      </c>
      <c r="H375" s="4">
        <f t="shared" si="6"/>
        <v>1732.5000000000002</v>
      </c>
      <c r="I375" s="4" t="s">
        <v>1051</v>
      </c>
      <c r="J375" s="23">
        <v>42182</v>
      </c>
      <c r="K375" s="9"/>
      <c r="M375" s="2"/>
    </row>
    <row r="376" spans="1:13">
      <c r="A376" s="8">
        <v>42036</v>
      </c>
      <c r="B376" s="6" t="s">
        <v>24</v>
      </c>
      <c r="C376" s="4" t="s">
        <v>403</v>
      </c>
      <c r="D376" s="4" t="s">
        <v>1029</v>
      </c>
      <c r="E376" s="4" t="s">
        <v>1039</v>
      </c>
      <c r="F376" s="4">
        <v>1500</v>
      </c>
      <c r="G376" s="7">
        <v>0.55000000000000004</v>
      </c>
      <c r="H376" s="4">
        <f t="shared" si="6"/>
        <v>825.00000000000011</v>
      </c>
      <c r="I376" s="4" t="s">
        <v>1051</v>
      </c>
      <c r="J376" s="23">
        <v>42106</v>
      </c>
      <c r="K376" s="9" t="s">
        <v>1043</v>
      </c>
      <c r="M376" s="2"/>
    </row>
    <row r="377" spans="1:13">
      <c r="A377" s="8">
        <v>42036</v>
      </c>
      <c r="B377" s="6" t="s">
        <v>26</v>
      </c>
      <c r="C377" s="4" t="s">
        <v>404</v>
      </c>
      <c r="D377" s="4" t="s">
        <v>1036</v>
      </c>
      <c r="E377" s="4" t="s">
        <v>1048</v>
      </c>
      <c r="F377" s="4">
        <v>3620</v>
      </c>
      <c r="G377" s="7">
        <v>0.6</v>
      </c>
      <c r="H377" s="4">
        <f t="shared" si="6"/>
        <v>2172</v>
      </c>
      <c r="I377" s="4" t="s">
        <v>1051</v>
      </c>
      <c r="J377" s="23">
        <v>42115</v>
      </c>
      <c r="K377" s="9" t="s">
        <v>1044</v>
      </c>
      <c r="M377" s="2"/>
    </row>
    <row r="378" spans="1:13">
      <c r="A378" s="8">
        <v>42036</v>
      </c>
      <c r="B378" s="6" t="s">
        <v>12</v>
      </c>
      <c r="C378" s="4" t="s">
        <v>405</v>
      </c>
      <c r="D378" s="4" t="s">
        <v>1035</v>
      </c>
      <c r="E378" s="4" t="s">
        <v>1040</v>
      </c>
      <c r="F378" s="4">
        <v>760</v>
      </c>
      <c r="G378" s="7">
        <v>0.75</v>
      </c>
      <c r="H378" s="4">
        <f t="shared" si="6"/>
        <v>570</v>
      </c>
      <c r="I378" s="4" t="s">
        <v>1053</v>
      </c>
      <c r="J378" s="23">
        <v>42152</v>
      </c>
      <c r="K378" s="9" t="s">
        <v>1043</v>
      </c>
      <c r="M378" s="2"/>
    </row>
    <row r="379" spans="1:13">
      <c r="A379" s="8">
        <v>42036</v>
      </c>
      <c r="B379" s="6" t="s">
        <v>23</v>
      </c>
      <c r="C379" s="4" t="s">
        <v>406</v>
      </c>
      <c r="D379" s="4" t="s">
        <v>1036</v>
      </c>
      <c r="E379" s="4" t="s">
        <v>1048</v>
      </c>
      <c r="F379" s="4">
        <v>3320</v>
      </c>
      <c r="G379" s="7">
        <v>0.8</v>
      </c>
      <c r="H379" s="4">
        <f t="shared" si="6"/>
        <v>2656</v>
      </c>
      <c r="I379" s="4" t="s">
        <v>1053</v>
      </c>
      <c r="J379" s="23">
        <v>42133</v>
      </c>
      <c r="K379" s="9" t="s">
        <v>1044</v>
      </c>
      <c r="M379" s="2"/>
    </row>
    <row r="380" spans="1:13">
      <c r="A380" s="8">
        <v>42036</v>
      </c>
      <c r="B380" s="6" t="s">
        <v>12</v>
      </c>
      <c r="C380" s="4" t="s">
        <v>407</v>
      </c>
      <c r="D380" s="4" t="s">
        <v>1029</v>
      </c>
      <c r="E380" s="4" t="s">
        <v>1048</v>
      </c>
      <c r="F380" s="4">
        <v>2680</v>
      </c>
      <c r="G380" s="7">
        <v>0.55000000000000004</v>
      </c>
      <c r="H380" s="4">
        <f t="shared" si="6"/>
        <v>1474.0000000000002</v>
      </c>
      <c r="I380" s="4" t="s">
        <v>1053</v>
      </c>
      <c r="J380" s="23">
        <v>42148</v>
      </c>
      <c r="K380" s="9" t="s">
        <v>1043</v>
      </c>
      <c r="M380" s="2"/>
    </row>
    <row r="381" spans="1:13">
      <c r="A381" s="8">
        <v>42036</v>
      </c>
      <c r="B381" s="6" t="s">
        <v>24</v>
      </c>
      <c r="C381" s="4" t="s">
        <v>408</v>
      </c>
      <c r="D381" s="4" t="s">
        <v>1031</v>
      </c>
      <c r="E381" s="4" t="s">
        <v>1048</v>
      </c>
      <c r="F381" s="4">
        <v>3660</v>
      </c>
      <c r="G381" s="7">
        <v>0.6</v>
      </c>
      <c r="H381" s="4">
        <f t="shared" si="6"/>
        <v>2196</v>
      </c>
      <c r="I381" s="4" t="s">
        <v>1051</v>
      </c>
      <c r="J381" s="23">
        <v>42175</v>
      </c>
      <c r="K381" s="9" t="s">
        <v>1043</v>
      </c>
      <c r="M381" s="2"/>
    </row>
    <row r="382" spans="1:13">
      <c r="A382" s="8">
        <v>42036</v>
      </c>
      <c r="B382" s="6" t="s">
        <v>23</v>
      </c>
      <c r="C382" s="4" t="s">
        <v>409</v>
      </c>
      <c r="D382" s="4" t="s">
        <v>1031</v>
      </c>
      <c r="E382" s="4" t="s">
        <v>1048</v>
      </c>
      <c r="F382" s="4">
        <v>220</v>
      </c>
      <c r="G382" s="7">
        <v>0.6</v>
      </c>
      <c r="H382" s="4">
        <f t="shared" si="6"/>
        <v>132</v>
      </c>
      <c r="I382" s="2" t="s">
        <v>1052</v>
      </c>
      <c r="J382" s="23">
        <v>42147</v>
      </c>
      <c r="K382" s="9" t="s">
        <v>1043</v>
      </c>
      <c r="M382" s="2"/>
    </row>
    <row r="383" spans="1:13">
      <c r="A383" s="8">
        <v>42037</v>
      </c>
      <c r="B383" s="6" t="s">
        <v>18</v>
      </c>
      <c r="C383" s="4" t="s">
        <v>410</v>
      </c>
      <c r="D383" s="4" t="s">
        <v>1030</v>
      </c>
      <c r="E383" s="4" t="s">
        <v>1039</v>
      </c>
      <c r="F383" s="4">
        <v>3780</v>
      </c>
      <c r="G383" s="7">
        <v>0.75</v>
      </c>
      <c r="H383" s="4">
        <f t="shared" si="6"/>
        <v>2835</v>
      </c>
      <c r="I383" s="4" t="s">
        <v>1053</v>
      </c>
      <c r="J383" s="23">
        <v>42171</v>
      </c>
      <c r="K383" s="9"/>
      <c r="M383" s="2"/>
    </row>
    <row r="384" spans="1:13">
      <c r="A384" s="8">
        <v>42037</v>
      </c>
      <c r="B384" s="6" t="s">
        <v>16</v>
      </c>
      <c r="C384" s="4" t="s">
        <v>411</v>
      </c>
      <c r="D384" s="4" t="s">
        <v>1032</v>
      </c>
      <c r="E384" s="4" t="s">
        <v>1039</v>
      </c>
      <c r="F384" s="4">
        <v>3580</v>
      </c>
      <c r="G384" s="7">
        <v>0.85</v>
      </c>
      <c r="H384" s="4">
        <f t="shared" si="6"/>
        <v>3043</v>
      </c>
      <c r="I384" s="4" t="s">
        <v>1051</v>
      </c>
      <c r="J384" s="23">
        <v>42152</v>
      </c>
      <c r="K384" s="9" t="s">
        <v>1044</v>
      </c>
      <c r="M384" s="2"/>
    </row>
    <row r="385" spans="1:13">
      <c r="A385" s="8">
        <v>42037</v>
      </c>
      <c r="B385" s="6" t="s">
        <v>17</v>
      </c>
      <c r="C385" s="4" t="s">
        <v>412</v>
      </c>
      <c r="D385" s="4" t="s">
        <v>1037</v>
      </c>
      <c r="E385" s="4" t="s">
        <v>1047</v>
      </c>
      <c r="F385" s="4">
        <v>920</v>
      </c>
      <c r="G385" s="7">
        <v>0.75</v>
      </c>
      <c r="H385" s="4">
        <f t="shared" si="6"/>
        <v>690</v>
      </c>
      <c r="I385" s="4" t="s">
        <v>1051</v>
      </c>
      <c r="J385" s="23">
        <v>42060</v>
      </c>
      <c r="K385" s="9"/>
      <c r="M385" s="2"/>
    </row>
    <row r="386" spans="1:13">
      <c r="A386" s="8">
        <v>42037</v>
      </c>
      <c r="B386" s="6" t="s">
        <v>26</v>
      </c>
      <c r="C386" s="4" t="s">
        <v>413</v>
      </c>
      <c r="D386" s="4" t="s">
        <v>1031</v>
      </c>
      <c r="E386" s="4" t="s">
        <v>1047</v>
      </c>
      <c r="F386" s="4">
        <v>1310</v>
      </c>
      <c r="G386" s="7">
        <v>0.6</v>
      </c>
      <c r="H386" s="4">
        <f t="shared" si="6"/>
        <v>786</v>
      </c>
      <c r="I386" s="4" t="s">
        <v>1052</v>
      </c>
      <c r="J386" s="23">
        <v>42074</v>
      </c>
      <c r="K386" s="9"/>
      <c r="M386" s="2"/>
    </row>
    <row r="387" spans="1:13">
      <c r="A387" s="8">
        <v>42037</v>
      </c>
      <c r="B387" s="6" t="s">
        <v>16</v>
      </c>
      <c r="C387" s="4" t="s">
        <v>414</v>
      </c>
      <c r="D387" s="4" t="s">
        <v>1036</v>
      </c>
      <c r="E387" s="4" t="s">
        <v>1048</v>
      </c>
      <c r="F387" s="4">
        <v>3540</v>
      </c>
      <c r="G387" s="7">
        <v>0.8</v>
      </c>
      <c r="H387" s="4">
        <f t="shared" ref="H387:H450" si="7">F387*G387</f>
        <v>2832</v>
      </c>
      <c r="I387" s="4" t="s">
        <v>1051</v>
      </c>
      <c r="J387" s="23">
        <v>42134</v>
      </c>
      <c r="K387" s="9"/>
      <c r="M387" s="2"/>
    </row>
    <row r="388" spans="1:13">
      <c r="A388" s="8">
        <v>42037</v>
      </c>
      <c r="B388" s="6" t="s">
        <v>23</v>
      </c>
      <c r="C388" s="4" t="s">
        <v>415</v>
      </c>
      <c r="D388" s="4" t="s">
        <v>1030</v>
      </c>
      <c r="E388" s="4" t="s">
        <v>1047</v>
      </c>
      <c r="F388" s="4">
        <v>2440</v>
      </c>
      <c r="G388" s="7">
        <v>0.65</v>
      </c>
      <c r="H388" s="4">
        <f t="shared" si="7"/>
        <v>1586</v>
      </c>
      <c r="I388" s="4" t="s">
        <v>1050</v>
      </c>
      <c r="J388" s="23">
        <v>42060</v>
      </c>
      <c r="K388" s="9"/>
      <c r="M388" s="2"/>
    </row>
    <row r="389" spans="1:13">
      <c r="A389" s="8">
        <v>42037</v>
      </c>
      <c r="B389" s="6" t="s">
        <v>11</v>
      </c>
      <c r="C389" s="4" t="s">
        <v>416</v>
      </c>
      <c r="D389" s="4" t="s">
        <v>1029</v>
      </c>
      <c r="E389" s="4" t="s">
        <v>1048</v>
      </c>
      <c r="F389" s="4">
        <v>3330</v>
      </c>
      <c r="G389" s="7">
        <v>0.75</v>
      </c>
      <c r="H389" s="4">
        <f t="shared" si="7"/>
        <v>2497.5</v>
      </c>
      <c r="I389" s="4" t="s">
        <v>1051</v>
      </c>
      <c r="J389" s="23">
        <v>42133</v>
      </c>
      <c r="K389" s="9" t="s">
        <v>1043</v>
      </c>
      <c r="M389" s="2"/>
    </row>
    <row r="390" spans="1:13">
      <c r="A390" s="8">
        <v>42037</v>
      </c>
      <c r="B390" s="6" t="s">
        <v>8</v>
      </c>
      <c r="C390" s="4" t="s">
        <v>417</v>
      </c>
      <c r="D390" s="4" t="s">
        <v>1036</v>
      </c>
      <c r="E390" s="4" t="s">
        <v>1039</v>
      </c>
      <c r="F390" s="4">
        <v>4480</v>
      </c>
      <c r="G390" s="7">
        <v>0.75</v>
      </c>
      <c r="H390" s="4">
        <f t="shared" si="7"/>
        <v>3360</v>
      </c>
      <c r="I390" s="4" t="s">
        <v>1053</v>
      </c>
      <c r="J390" s="23">
        <v>42182</v>
      </c>
      <c r="K390" s="9" t="s">
        <v>1045</v>
      </c>
      <c r="M390" s="2"/>
    </row>
    <row r="391" spans="1:13">
      <c r="A391" s="8">
        <v>42037</v>
      </c>
      <c r="B391" s="6" t="s">
        <v>27</v>
      </c>
      <c r="C391" s="4" t="s">
        <v>418</v>
      </c>
      <c r="D391" s="4" t="s">
        <v>1032</v>
      </c>
      <c r="E391" s="4" t="s">
        <v>1042</v>
      </c>
      <c r="F391" s="4">
        <v>4150</v>
      </c>
      <c r="G391" s="7">
        <v>0.7</v>
      </c>
      <c r="H391" s="4">
        <f t="shared" si="7"/>
        <v>2905</v>
      </c>
      <c r="I391" s="4" t="s">
        <v>1051</v>
      </c>
      <c r="J391" s="23">
        <v>42111</v>
      </c>
      <c r="K391" s="9" t="s">
        <v>1043</v>
      </c>
      <c r="M391" s="2"/>
    </row>
    <row r="392" spans="1:13">
      <c r="A392" s="8">
        <v>42038</v>
      </c>
      <c r="B392" s="6" t="s">
        <v>15</v>
      </c>
      <c r="C392" s="4" t="s">
        <v>419</v>
      </c>
      <c r="D392" s="4" t="s">
        <v>1036</v>
      </c>
      <c r="E392" s="4" t="s">
        <v>1039</v>
      </c>
      <c r="F392" s="4">
        <v>240</v>
      </c>
      <c r="G392" s="7">
        <v>0.55000000000000004</v>
      </c>
      <c r="H392" s="4">
        <f t="shared" si="7"/>
        <v>132</v>
      </c>
      <c r="I392" s="2" t="s">
        <v>1052</v>
      </c>
      <c r="J392" s="23">
        <v>42147</v>
      </c>
      <c r="K392" s="9" t="s">
        <v>1045</v>
      </c>
      <c r="M392" s="2"/>
    </row>
    <row r="393" spans="1:13">
      <c r="A393" s="8">
        <v>42038</v>
      </c>
      <c r="B393" s="6" t="s">
        <v>22</v>
      </c>
      <c r="C393" s="4" t="s">
        <v>420</v>
      </c>
      <c r="D393" s="4" t="s">
        <v>1031</v>
      </c>
      <c r="E393" s="4" t="s">
        <v>1039</v>
      </c>
      <c r="F393" s="4">
        <v>3210</v>
      </c>
      <c r="G393" s="7">
        <v>0.65</v>
      </c>
      <c r="H393" s="4">
        <f t="shared" si="7"/>
        <v>2086.5</v>
      </c>
      <c r="I393" s="4" t="s">
        <v>1053</v>
      </c>
      <c r="J393" s="23">
        <v>42153</v>
      </c>
      <c r="K393" s="9" t="s">
        <v>1043</v>
      </c>
      <c r="M393" s="2"/>
    </row>
    <row r="394" spans="1:13">
      <c r="A394" s="8">
        <v>42038</v>
      </c>
      <c r="B394" s="6" t="s">
        <v>19</v>
      </c>
      <c r="C394" s="4" t="s">
        <v>421</v>
      </c>
      <c r="D394" s="4" t="s">
        <v>1036</v>
      </c>
      <c r="E394" s="4" t="s">
        <v>1048</v>
      </c>
      <c r="F394" s="4">
        <v>2510</v>
      </c>
      <c r="G394" s="7">
        <v>0.55000000000000004</v>
      </c>
      <c r="H394" s="4">
        <f t="shared" si="7"/>
        <v>1380.5</v>
      </c>
      <c r="I394" s="4" t="s">
        <v>1053</v>
      </c>
      <c r="J394" s="23">
        <v>42182</v>
      </c>
      <c r="K394" s="9" t="s">
        <v>1044</v>
      </c>
      <c r="M394" s="2"/>
    </row>
    <row r="395" spans="1:13">
      <c r="A395" s="8">
        <v>42038</v>
      </c>
      <c r="B395" s="6" t="s">
        <v>19</v>
      </c>
      <c r="C395" s="4" t="s">
        <v>422</v>
      </c>
      <c r="D395" s="4" t="s">
        <v>1032</v>
      </c>
      <c r="E395" s="4" t="s">
        <v>1048</v>
      </c>
      <c r="F395" s="4">
        <v>290</v>
      </c>
      <c r="G395" s="7">
        <v>0.55000000000000004</v>
      </c>
      <c r="H395" s="4">
        <f t="shared" si="7"/>
        <v>159.5</v>
      </c>
      <c r="I395" s="2" t="s">
        <v>1052</v>
      </c>
      <c r="J395" s="23">
        <v>42129</v>
      </c>
      <c r="K395" s="9" t="s">
        <v>1043</v>
      </c>
      <c r="M395" s="2"/>
    </row>
    <row r="396" spans="1:13">
      <c r="A396" s="8">
        <v>42038</v>
      </c>
      <c r="B396" s="6" t="s">
        <v>11</v>
      </c>
      <c r="C396" s="4" t="s">
        <v>423</v>
      </c>
      <c r="D396" s="4" t="s">
        <v>1029</v>
      </c>
      <c r="E396" s="4" t="s">
        <v>1040</v>
      </c>
      <c r="F396" s="4">
        <v>3730</v>
      </c>
      <c r="G396" s="7">
        <v>0.8</v>
      </c>
      <c r="H396" s="4">
        <f t="shared" si="7"/>
        <v>2984</v>
      </c>
      <c r="I396" s="4" t="s">
        <v>1050</v>
      </c>
      <c r="J396" s="23">
        <v>42134</v>
      </c>
      <c r="K396" s="9" t="s">
        <v>1046</v>
      </c>
      <c r="M396" s="2"/>
    </row>
    <row r="397" spans="1:13">
      <c r="A397" s="8">
        <v>42038</v>
      </c>
      <c r="B397" s="6" t="s">
        <v>20</v>
      </c>
      <c r="C397" s="4" t="s">
        <v>424</v>
      </c>
      <c r="D397" s="4" t="s">
        <v>1033</v>
      </c>
      <c r="E397" s="4" t="s">
        <v>1047</v>
      </c>
      <c r="F397" s="4">
        <v>3750</v>
      </c>
      <c r="G397" s="7">
        <v>0.85</v>
      </c>
      <c r="H397" s="4">
        <f t="shared" si="7"/>
        <v>3187.5</v>
      </c>
      <c r="I397" s="4" t="s">
        <v>1050</v>
      </c>
      <c r="J397" s="23">
        <v>42084</v>
      </c>
      <c r="K397" s="9"/>
      <c r="M397" s="2"/>
    </row>
    <row r="398" spans="1:13">
      <c r="A398" s="8">
        <v>42039</v>
      </c>
      <c r="B398" s="6" t="s">
        <v>15</v>
      </c>
      <c r="C398" s="4" t="s">
        <v>425</v>
      </c>
      <c r="D398" s="4" t="s">
        <v>1031</v>
      </c>
      <c r="E398" s="4" t="s">
        <v>1039</v>
      </c>
      <c r="F398" s="4">
        <v>590</v>
      </c>
      <c r="G398" s="7">
        <v>0.7</v>
      </c>
      <c r="H398" s="4">
        <f t="shared" si="7"/>
        <v>413</v>
      </c>
      <c r="I398" s="4" t="s">
        <v>1050</v>
      </c>
      <c r="J398" s="23">
        <v>42154</v>
      </c>
      <c r="K398" s="9" t="s">
        <v>1044</v>
      </c>
      <c r="M398" s="2"/>
    </row>
    <row r="399" spans="1:13">
      <c r="A399" s="8">
        <v>42039</v>
      </c>
      <c r="B399" s="6" t="s">
        <v>20</v>
      </c>
      <c r="C399" s="4" t="s">
        <v>426</v>
      </c>
      <c r="D399" s="4" t="s">
        <v>1037</v>
      </c>
      <c r="E399" s="4" t="s">
        <v>1040</v>
      </c>
      <c r="F399" s="4">
        <v>2080</v>
      </c>
      <c r="G399" s="7">
        <v>0.85</v>
      </c>
      <c r="H399" s="4">
        <f t="shared" si="7"/>
        <v>1768</v>
      </c>
      <c r="I399" s="4" t="s">
        <v>1053</v>
      </c>
      <c r="J399" s="23">
        <v>42142</v>
      </c>
      <c r="K399" s="9"/>
      <c r="M399" s="2"/>
    </row>
    <row r="400" spans="1:13">
      <c r="A400" s="8">
        <v>42039</v>
      </c>
      <c r="B400" s="6" t="s">
        <v>16</v>
      </c>
      <c r="C400" s="4" t="s">
        <v>427</v>
      </c>
      <c r="D400" s="4" t="s">
        <v>1036</v>
      </c>
      <c r="E400" s="4" t="s">
        <v>1040</v>
      </c>
      <c r="F400" s="4">
        <v>3270</v>
      </c>
      <c r="G400" s="7">
        <v>0.75</v>
      </c>
      <c r="H400" s="4">
        <f t="shared" si="7"/>
        <v>2452.5</v>
      </c>
      <c r="I400" s="4" t="s">
        <v>1053</v>
      </c>
      <c r="J400" s="23">
        <v>42172</v>
      </c>
      <c r="K400" s="9" t="s">
        <v>1044</v>
      </c>
      <c r="M400" s="2"/>
    </row>
    <row r="401" spans="1:13">
      <c r="A401" s="8">
        <v>42039</v>
      </c>
      <c r="B401" s="6" t="s">
        <v>20</v>
      </c>
      <c r="C401" s="4" t="s">
        <v>428</v>
      </c>
      <c r="D401" s="4" t="s">
        <v>1033</v>
      </c>
      <c r="E401" s="4" t="s">
        <v>1048</v>
      </c>
      <c r="F401" s="4">
        <v>4130</v>
      </c>
      <c r="G401" s="7">
        <v>0.75</v>
      </c>
      <c r="H401" s="4">
        <f t="shared" si="7"/>
        <v>3097.5</v>
      </c>
      <c r="I401" s="4" t="s">
        <v>1053</v>
      </c>
      <c r="J401" s="23">
        <v>42128</v>
      </c>
      <c r="K401" s="9"/>
      <c r="M401" s="2"/>
    </row>
    <row r="402" spans="1:13">
      <c r="A402" s="8">
        <v>42039</v>
      </c>
      <c r="B402" s="6" t="s">
        <v>22</v>
      </c>
      <c r="C402" s="4" t="s">
        <v>429</v>
      </c>
      <c r="D402" s="4" t="s">
        <v>1036</v>
      </c>
      <c r="E402" s="4" t="s">
        <v>1048</v>
      </c>
      <c r="F402" s="4">
        <v>640</v>
      </c>
      <c r="G402" s="7">
        <v>0.8</v>
      </c>
      <c r="H402" s="4">
        <f t="shared" si="7"/>
        <v>512</v>
      </c>
      <c r="I402" s="4" t="s">
        <v>1051</v>
      </c>
      <c r="J402" s="23">
        <v>42115</v>
      </c>
      <c r="K402" s="9" t="s">
        <v>1043</v>
      </c>
      <c r="M402" s="2"/>
    </row>
    <row r="403" spans="1:13">
      <c r="A403" s="8">
        <v>42039</v>
      </c>
      <c r="B403" s="6" t="s">
        <v>19</v>
      </c>
      <c r="C403" s="4" t="s">
        <v>430</v>
      </c>
      <c r="D403" s="4" t="s">
        <v>1032</v>
      </c>
      <c r="E403" s="4" t="s">
        <v>1040</v>
      </c>
      <c r="F403" s="4">
        <v>3580</v>
      </c>
      <c r="G403" s="7">
        <v>0.7</v>
      </c>
      <c r="H403" s="4">
        <f t="shared" si="7"/>
        <v>2506</v>
      </c>
      <c r="I403" s="4" t="s">
        <v>1053</v>
      </c>
      <c r="J403" s="23">
        <v>42170</v>
      </c>
      <c r="K403" s="9" t="s">
        <v>1044</v>
      </c>
      <c r="M403" s="2"/>
    </row>
    <row r="404" spans="1:13">
      <c r="A404" s="8">
        <v>42039</v>
      </c>
      <c r="B404" s="6" t="s">
        <v>19</v>
      </c>
      <c r="C404" s="4" t="s">
        <v>431</v>
      </c>
      <c r="D404" s="4" t="s">
        <v>1035</v>
      </c>
      <c r="E404" s="4" t="s">
        <v>1039</v>
      </c>
      <c r="F404" s="4">
        <v>4560</v>
      </c>
      <c r="G404" s="7">
        <v>0.7</v>
      </c>
      <c r="H404" s="4">
        <f t="shared" si="7"/>
        <v>3192</v>
      </c>
      <c r="I404" s="4" t="s">
        <v>1053</v>
      </c>
      <c r="J404" s="23">
        <v>42173</v>
      </c>
      <c r="K404" s="9"/>
      <c r="M404" s="2"/>
    </row>
    <row r="405" spans="1:13">
      <c r="A405" s="8">
        <v>42039</v>
      </c>
      <c r="B405" s="6" t="s">
        <v>26</v>
      </c>
      <c r="C405" s="4" t="s">
        <v>432</v>
      </c>
      <c r="D405" s="4" t="s">
        <v>1032</v>
      </c>
      <c r="E405" s="4" t="s">
        <v>1048</v>
      </c>
      <c r="F405" s="4">
        <v>1950</v>
      </c>
      <c r="G405" s="7">
        <v>0.8</v>
      </c>
      <c r="H405" s="4">
        <f t="shared" si="7"/>
        <v>1560</v>
      </c>
      <c r="I405" s="4" t="s">
        <v>1051</v>
      </c>
      <c r="J405" s="23">
        <v>42148</v>
      </c>
      <c r="K405" s="9" t="s">
        <v>1045</v>
      </c>
      <c r="M405" s="2"/>
    </row>
    <row r="406" spans="1:13">
      <c r="A406" s="8">
        <v>42039</v>
      </c>
      <c r="B406" s="6" t="s">
        <v>11</v>
      </c>
      <c r="C406" s="4" t="s">
        <v>433</v>
      </c>
      <c r="D406" s="4" t="s">
        <v>1032</v>
      </c>
      <c r="E406" s="4" t="s">
        <v>1040</v>
      </c>
      <c r="F406" s="4">
        <v>4550</v>
      </c>
      <c r="G406" s="7">
        <v>0.8</v>
      </c>
      <c r="H406" s="4">
        <f t="shared" si="7"/>
        <v>3640</v>
      </c>
      <c r="I406" s="4" t="s">
        <v>1050</v>
      </c>
      <c r="J406" s="23">
        <v>42158</v>
      </c>
      <c r="K406" s="9" t="s">
        <v>1044</v>
      </c>
      <c r="M406" s="2"/>
    </row>
    <row r="407" spans="1:13">
      <c r="A407" s="8">
        <v>42039</v>
      </c>
      <c r="B407" s="6" t="s">
        <v>23</v>
      </c>
      <c r="C407" s="4" t="s">
        <v>434</v>
      </c>
      <c r="D407" s="4" t="s">
        <v>1035</v>
      </c>
      <c r="E407" s="4" t="s">
        <v>1048</v>
      </c>
      <c r="F407" s="4">
        <v>1800</v>
      </c>
      <c r="G407" s="7">
        <v>0.75</v>
      </c>
      <c r="H407" s="4">
        <f t="shared" si="7"/>
        <v>1350</v>
      </c>
      <c r="I407" s="4" t="s">
        <v>1050</v>
      </c>
      <c r="J407" s="23">
        <v>42139</v>
      </c>
      <c r="K407" s="9" t="s">
        <v>1043</v>
      </c>
      <c r="M407" s="2"/>
    </row>
    <row r="408" spans="1:13">
      <c r="A408" s="8">
        <v>42040</v>
      </c>
      <c r="B408" s="6" t="s">
        <v>21</v>
      </c>
      <c r="C408" s="4" t="s">
        <v>435</v>
      </c>
      <c r="D408" s="4" t="s">
        <v>1029</v>
      </c>
      <c r="E408" s="4" t="s">
        <v>1040</v>
      </c>
      <c r="F408" s="4">
        <v>1430</v>
      </c>
      <c r="G408" s="7">
        <v>0.85</v>
      </c>
      <c r="H408" s="4">
        <f t="shared" si="7"/>
        <v>1215.5</v>
      </c>
      <c r="I408" s="4" t="s">
        <v>1051</v>
      </c>
      <c r="J408" s="23">
        <v>42157</v>
      </c>
      <c r="K408" s="9" t="s">
        <v>1044</v>
      </c>
      <c r="M408" s="2"/>
    </row>
    <row r="409" spans="1:13">
      <c r="A409" s="8">
        <v>42040</v>
      </c>
      <c r="B409" s="6" t="s">
        <v>15</v>
      </c>
      <c r="C409" s="4" t="s">
        <v>436</v>
      </c>
      <c r="D409" s="4" t="s">
        <v>1037</v>
      </c>
      <c r="E409" s="4" t="s">
        <v>1048</v>
      </c>
      <c r="F409" s="4">
        <v>800</v>
      </c>
      <c r="G409" s="7">
        <v>0.75</v>
      </c>
      <c r="H409" s="4">
        <f t="shared" si="7"/>
        <v>600</v>
      </c>
      <c r="I409" s="4" t="s">
        <v>1051</v>
      </c>
      <c r="J409" s="23">
        <v>42110</v>
      </c>
      <c r="K409" s="9" t="s">
        <v>1043</v>
      </c>
      <c r="M409" s="2"/>
    </row>
    <row r="410" spans="1:13">
      <c r="A410" s="8">
        <v>42040</v>
      </c>
      <c r="B410" s="6" t="s">
        <v>15</v>
      </c>
      <c r="C410" s="4" t="s">
        <v>437</v>
      </c>
      <c r="D410" s="4" t="s">
        <v>1036</v>
      </c>
      <c r="E410" s="4" t="s">
        <v>1040</v>
      </c>
      <c r="F410" s="4">
        <v>1830</v>
      </c>
      <c r="G410" s="7">
        <v>0.85</v>
      </c>
      <c r="H410" s="4">
        <f t="shared" si="7"/>
        <v>1555.5</v>
      </c>
      <c r="I410" s="4" t="s">
        <v>1053</v>
      </c>
      <c r="J410" s="23">
        <v>42130</v>
      </c>
      <c r="K410" s="9" t="s">
        <v>1043</v>
      </c>
      <c r="M410" s="2"/>
    </row>
    <row r="411" spans="1:13">
      <c r="A411" s="8">
        <v>42040</v>
      </c>
      <c r="B411" s="6" t="s">
        <v>22</v>
      </c>
      <c r="C411" s="4" t="s">
        <v>438</v>
      </c>
      <c r="D411" s="4" t="s">
        <v>1030</v>
      </c>
      <c r="E411" s="4" t="s">
        <v>1041</v>
      </c>
      <c r="F411" s="4">
        <v>2550</v>
      </c>
      <c r="G411" s="7">
        <v>0.85</v>
      </c>
      <c r="H411" s="4">
        <f t="shared" si="7"/>
        <v>2167.5</v>
      </c>
      <c r="I411" s="4" t="s">
        <v>1051</v>
      </c>
      <c r="J411" s="23">
        <v>42123</v>
      </c>
      <c r="K411" s="9"/>
      <c r="M411" s="2"/>
    </row>
    <row r="412" spans="1:13">
      <c r="A412" s="8">
        <v>42040</v>
      </c>
      <c r="B412" s="6" t="s">
        <v>11</v>
      </c>
      <c r="C412" s="4" t="s">
        <v>439</v>
      </c>
      <c r="D412" s="4" t="s">
        <v>1037</v>
      </c>
      <c r="E412" s="4" t="s">
        <v>1039</v>
      </c>
      <c r="F412" s="4">
        <v>3850</v>
      </c>
      <c r="G412" s="7">
        <v>0.7</v>
      </c>
      <c r="H412" s="4">
        <f t="shared" si="7"/>
        <v>2695</v>
      </c>
      <c r="I412" s="4" t="s">
        <v>1051</v>
      </c>
      <c r="J412" s="23">
        <v>42128</v>
      </c>
      <c r="K412" s="9"/>
      <c r="M412" s="2"/>
    </row>
    <row r="413" spans="1:13">
      <c r="A413" s="8">
        <v>42040</v>
      </c>
      <c r="B413" s="6" t="s">
        <v>13</v>
      </c>
      <c r="C413" s="4" t="s">
        <v>440</v>
      </c>
      <c r="D413" s="4" t="s">
        <v>1035</v>
      </c>
      <c r="E413" s="4" t="s">
        <v>1040</v>
      </c>
      <c r="F413" s="4">
        <v>3480</v>
      </c>
      <c r="G413" s="7">
        <v>0.85</v>
      </c>
      <c r="H413" s="4">
        <f t="shared" si="7"/>
        <v>2958</v>
      </c>
      <c r="I413" s="4" t="s">
        <v>1051</v>
      </c>
      <c r="J413" s="23">
        <v>42128</v>
      </c>
      <c r="K413" s="9" t="s">
        <v>1046</v>
      </c>
      <c r="M413" s="2"/>
    </row>
    <row r="414" spans="1:13">
      <c r="A414" s="8">
        <v>42040</v>
      </c>
      <c r="B414" s="6" t="s">
        <v>8</v>
      </c>
      <c r="C414" s="4" t="s">
        <v>441</v>
      </c>
      <c r="D414" s="4" t="s">
        <v>1035</v>
      </c>
      <c r="E414" s="4" t="s">
        <v>1039</v>
      </c>
      <c r="F414" s="4">
        <v>3900</v>
      </c>
      <c r="G414" s="7">
        <v>0.6</v>
      </c>
      <c r="H414" s="4">
        <f t="shared" si="7"/>
        <v>2340</v>
      </c>
      <c r="I414" s="4" t="s">
        <v>1050</v>
      </c>
      <c r="J414" s="23">
        <v>42106</v>
      </c>
      <c r="K414" s="9" t="s">
        <v>1044</v>
      </c>
      <c r="M414" s="2"/>
    </row>
    <row r="415" spans="1:13">
      <c r="A415" s="8">
        <v>42040</v>
      </c>
      <c r="B415" s="6" t="s">
        <v>9</v>
      </c>
      <c r="C415" s="4" t="s">
        <v>442</v>
      </c>
      <c r="D415" s="4" t="s">
        <v>1032</v>
      </c>
      <c r="E415" s="4" t="s">
        <v>1048</v>
      </c>
      <c r="F415" s="4">
        <v>4110</v>
      </c>
      <c r="G415" s="7">
        <v>0.6</v>
      </c>
      <c r="H415" s="4">
        <f t="shared" si="7"/>
        <v>2466</v>
      </c>
      <c r="I415" s="4" t="s">
        <v>1051</v>
      </c>
      <c r="J415" s="23">
        <v>42160</v>
      </c>
      <c r="K415" s="9" t="s">
        <v>1045</v>
      </c>
      <c r="M415" s="2"/>
    </row>
    <row r="416" spans="1:13">
      <c r="A416" s="8">
        <v>42040</v>
      </c>
      <c r="B416" s="6" t="s">
        <v>24</v>
      </c>
      <c r="C416" s="4" t="s">
        <v>443</v>
      </c>
      <c r="D416" s="4" t="s">
        <v>1038</v>
      </c>
      <c r="E416" s="4" t="s">
        <v>1040</v>
      </c>
      <c r="F416" s="4">
        <v>3020</v>
      </c>
      <c r="G416" s="7">
        <v>0.55000000000000004</v>
      </c>
      <c r="H416" s="4">
        <f t="shared" si="7"/>
        <v>1661.0000000000002</v>
      </c>
      <c r="I416" s="4" t="s">
        <v>1051</v>
      </c>
      <c r="J416" s="23">
        <v>42105</v>
      </c>
      <c r="K416" s="9" t="s">
        <v>1043</v>
      </c>
      <c r="M416" s="2"/>
    </row>
    <row r="417" spans="1:13">
      <c r="A417" s="8">
        <v>42040</v>
      </c>
      <c r="B417" s="6" t="s">
        <v>21</v>
      </c>
      <c r="C417" s="4" t="s">
        <v>444</v>
      </c>
      <c r="D417" s="4" t="s">
        <v>1032</v>
      </c>
      <c r="E417" s="4" t="s">
        <v>1039</v>
      </c>
      <c r="F417" s="4">
        <v>4470</v>
      </c>
      <c r="G417" s="7">
        <v>0.6</v>
      </c>
      <c r="H417" s="4">
        <f t="shared" si="7"/>
        <v>2682</v>
      </c>
      <c r="I417" s="4" t="s">
        <v>1051</v>
      </c>
      <c r="J417" s="23">
        <v>42100</v>
      </c>
      <c r="K417" s="9" t="s">
        <v>1045</v>
      </c>
      <c r="M417" s="2"/>
    </row>
    <row r="418" spans="1:13">
      <c r="A418" s="8">
        <v>42040</v>
      </c>
      <c r="B418" s="6" t="s">
        <v>23</v>
      </c>
      <c r="C418" s="4" t="s">
        <v>445</v>
      </c>
      <c r="D418" s="4" t="s">
        <v>1033</v>
      </c>
      <c r="E418" s="4" t="s">
        <v>1040</v>
      </c>
      <c r="F418" s="4">
        <v>3020</v>
      </c>
      <c r="G418" s="7">
        <v>0.7</v>
      </c>
      <c r="H418" s="4">
        <f t="shared" si="7"/>
        <v>2114</v>
      </c>
      <c r="I418" s="4" t="s">
        <v>1051</v>
      </c>
      <c r="J418" s="23">
        <v>42122</v>
      </c>
      <c r="K418" s="9" t="s">
        <v>1043</v>
      </c>
      <c r="M418" s="2"/>
    </row>
    <row r="419" spans="1:13">
      <c r="A419" s="8">
        <v>42041</v>
      </c>
      <c r="B419" s="6" t="s">
        <v>24</v>
      </c>
      <c r="C419" s="4" t="s">
        <v>446</v>
      </c>
      <c r="D419" s="4" t="s">
        <v>1035</v>
      </c>
      <c r="E419" s="4" t="s">
        <v>1040</v>
      </c>
      <c r="F419" s="4">
        <v>1560</v>
      </c>
      <c r="G419" s="7">
        <v>0.85</v>
      </c>
      <c r="H419" s="4">
        <f t="shared" si="7"/>
        <v>1326</v>
      </c>
      <c r="I419" s="4" t="s">
        <v>1053</v>
      </c>
      <c r="J419" s="23">
        <v>42182</v>
      </c>
      <c r="K419" s="9" t="s">
        <v>1044</v>
      </c>
      <c r="M419" s="2"/>
    </row>
    <row r="420" spans="1:13">
      <c r="A420" s="8">
        <v>42041</v>
      </c>
      <c r="B420" s="6" t="s">
        <v>16</v>
      </c>
      <c r="C420" s="4" t="s">
        <v>447</v>
      </c>
      <c r="D420" s="4" t="s">
        <v>1032</v>
      </c>
      <c r="E420" s="4" t="s">
        <v>1047</v>
      </c>
      <c r="F420" s="4">
        <v>670</v>
      </c>
      <c r="G420" s="7">
        <v>0.55000000000000004</v>
      </c>
      <c r="H420" s="4">
        <f t="shared" si="7"/>
        <v>368.50000000000006</v>
      </c>
      <c r="I420" s="4" t="s">
        <v>1053</v>
      </c>
      <c r="J420" s="23">
        <v>42064</v>
      </c>
      <c r="K420" s="9"/>
      <c r="M420" s="2"/>
    </row>
    <row r="421" spans="1:13">
      <c r="A421" s="8">
        <v>42041</v>
      </c>
      <c r="B421" s="6" t="s">
        <v>27</v>
      </c>
      <c r="C421" s="4" t="s">
        <v>448</v>
      </c>
      <c r="D421" s="4" t="s">
        <v>1029</v>
      </c>
      <c r="E421" s="4" t="s">
        <v>1039</v>
      </c>
      <c r="F421" s="4">
        <v>3260</v>
      </c>
      <c r="G421" s="7">
        <v>0.8</v>
      </c>
      <c r="H421" s="4">
        <f t="shared" si="7"/>
        <v>2608</v>
      </c>
      <c r="I421" s="4" t="s">
        <v>1051</v>
      </c>
      <c r="J421" s="23">
        <v>42168</v>
      </c>
      <c r="K421" s="9" t="s">
        <v>1043</v>
      </c>
      <c r="M421" s="2"/>
    </row>
    <row r="422" spans="1:13">
      <c r="A422" s="8">
        <v>42041</v>
      </c>
      <c r="B422" s="6" t="s">
        <v>21</v>
      </c>
      <c r="C422" s="4" t="s">
        <v>449</v>
      </c>
      <c r="D422" s="4" t="s">
        <v>1035</v>
      </c>
      <c r="E422" s="4" t="s">
        <v>1048</v>
      </c>
      <c r="F422" s="4">
        <v>1790</v>
      </c>
      <c r="G422" s="7">
        <v>0.55000000000000004</v>
      </c>
      <c r="H422" s="4">
        <f t="shared" si="7"/>
        <v>984.50000000000011</v>
      </c>
      <c r="I422" s="4" t="s">
        <v>1053</v>
      </c>
      <c r="J422" s="23">
        <v>42116</v>
      </c>
      <c r="K422" s="9" t="s">
        <v>1044</v>
      </c>
      <c r="M422" s="2"/>
    </row>
    <row r="423" spans="1:13">
      <c r="A423" s="8">
        <v>42041</v>
      </c>
      <c r="B423" s="6" t="s">
        <v>12</v>
      </c>
      <c r="C423" s="4" t="s">
        <v>450</v>
      </c>
      <c r="D423" s="4" t="s">
        <v>1031</v>
      </c>
      <c r="E423" s="4" t="s">
        <v>1040</v>
      </c>
      <c r="F423" s="4">
        <v>4670</v>
      </c>
      <c r="G423" s="7">
        <v>0.7</v>
      </c>
      <c r="H423" s="4">
        <f t="shared" si="7"/>
        <v>3269</v>
      </c>
      <c r="I423" s="4" t="s">
        <v>1050</v>
      </c>
      <c r="J423" s="23">
        <v>42145</v>
      </c>
      <c r="K423" s="9" t="s">
        <v>1046</v>
      </c>
      <c r="M423" s="2"/>
    </row>
    <row r="424" spans="1:13">
      <c r="A424" s="8">
        <v>42041</v>
      </c>
      <c r="B424" s="6" t="s">
        <v>13</v>
      </c>
      <c r="C424" s="4" t="s">
        <v>451</v>
      </c>
      <c r="D424" s="4" t="s">
        <v>1031</v>
      </c>
      <c r="E424" s="4" t="s">
        <v>1040</v>
      </c>
      <c r="F424" s="4">
        <v>4060</v>
      </c>
      <c r="G424" s="7">
        <v>0.6</v>
      </c>
      <c r="H424" s="4">
        <f t="shared" si="7"/>
        <v>2436</v>
      </c>
      <c r="I424" s="4" t="s">
        <v>1051</v>
      </c>
      <c r="J424" s="23">
        <v>42175</v>
      </c>
      <c r="K424" s="9" t="s">
        <v>1044</v>
      </c>
      <c r="M424" s="2"/>
    </row>
    <row r="425" spans="1:13">
      <c r="A425" s="8">
        <v>42041</v>
      </c>
      <c r="B425" s="6" t="s">
        <v>8</v>
      </c>
      <c r="C425" s="4" t="s">
        <v>452</v>
      </c>
      <c r="D425" s="4" t="s">
        <v>1034</v>
      </c>
      <c r="E425" s="4" t="s">
        <v>1042</v>
      </c>
      <c r="F425" s="4">
        <v>2170</v>
      </c>
      <c r="G425" s="7">
        <v>0.8</v>
      </c>
      <c r="H425" s="4">
        <f t="shared" si="7"/>
        <v>1736</v>
      </c>
      <c r="I425" s="4" t="s">
        <v>1053</v>
      </c>
      <c r="J425" s="23">
        <v>42163</v>
      </c>
      <c r="K425" s="9" t="s">
        <v>1044</v>
      </c>
      <c r="M425" s="2"/>
    </row>
    <row r="426" spans="1:13">
      <c r="A426" s="8">
        <v>42041</v>
      </c>
      <c r="B426" s="6" t="s">
        <v>22</v>
      </c>
      <c r="C426" s="4" t="s">
        <v>453</v>
      </c>
      <c r="D426" s="4" t="s">
        <v>1029</v>
      </c>
      <c r="E426" s="4" t="s">
        <v>1042</v>
      </c>
      <c r="F426" s="4">
        <v>4310</v>
      </c>
      <c r="G426" s="7">
        <v>0.85</v>
      </c>
      <c r="H426" s="4">
        <f t="shared" si="7"/>
        <v>3663.5</v>
      </c>
      <c r="I426" s="4" t="s">
        <v>1051</v>
      </c>
      <c r="J426" s="23">
        <v>42135</v>
      </c>
      <c r="K426" s="9" t="s">
        <v>1044</v>
      </c>
      <c r="M426" s="2"/>
    </row>
    <row r="427" spans="1:13">
      <c r="A427" s="8">
        <v>42041</v>
      </c>
      <c r="B427" s="6" t="s">
        <v>14</v>
      </c>
      <c r="C427" s="4" t="s">
        <v>454</v>
      </c>
      <c r="D427" s="4" t="s">
        <v>1033</v>
      </c>
      <c r="E427" s="4" t="s">
        <v>1042</v>
      </c>
      <c r="F427" s="4">
        <v>3250</v>
      </c>
      <c r="G427" s="7">
        <v>0.8</v>
      </c>
      <c r="H427" s="4">
        <f t="shared" si="7"/>
        <v>2600</v>
      </c>
      <c r="I427" s="4" t="s">
        <v>1053</v>
      </c>
      <c r="J427" s="23">
        <v>42127</v>
      </c>
      <c r="K427" s="9" t="s">
        <v>1043</v>
      </c>
      <c r="M427" s="2"/>
    </row>
    <row r="428" spans="1:13">
      <c r="A428" s="8">
        <v>42041</v>
      </c>
      <c r="B428" s="6" t="s">
        <v>26</v>
      </c>
      <c r="C428" s="4" t="s">
        <v>455</v>
      </c>
      <c r="D428" s="4" t="s">
        <v>1034</v>
      </c>
      <c r="E428" s="4" t="s">
        <v>1048</v>
      </c>
      <c r="F428" s="4">
        <v>4880</v>
      </c>
      <c r="G428" s="7">
        <v>0.75</v>
      </c>
      <c r="H428" s="4">
        <f t="shared" si="7"/>
        <v>3660</v>
      </c>
      <c r="I428" s="4" t="s">
        <v>1053</v>
      </c>
      <c r="J428" s="23">
        <v>42103</v>
      </c>
      <c r="K428" s="9"/>
      <c r="M428" s="2"/>
    </row>
    <row r="429" spans="1:13">
      <c r="A429" s="8">
        <v>42042</v>
      </c>
      <c r="B429" s="6" t="s">
        <v>25</v>
      </c>
      <c r="C429" s="4" t="s">
        <v>456</v>
      </c>
      <c r="D429" s="4" t="s">
        <v>1035</v>
      </c>
      <c r="E429" s="4" t="s">
        <v>1039</v>
      </c>
      <c r="F429" s="4">
        <v>4360</v>
      </c>
      <c r="G429" s="7">
        <v>0.75</v>
      </c>
      <c r="H429" s="4">
        <f t="shared" si="7"/>
        <v>3270</v>
      </c>
      <c r="I429" s="4" t="s">
        <v>1051</v>
      </c>
      <c r="J429" s="23">
        <v>42176</v>
      </c>
      <c r="K429" s="9" t="s">
        <v>1043</v>
      </c>
      <c r="M429" s="2"/>
    </row>
    <row r="430" spans="1:13">
      <c r="A430" s="8">
        <v>42042</v>
      </c>
      <c r="B430" s="6" t="s">
        <v>8</v>
      </c>
      <c r="C430" s="4" t="s">
        <v>457</v>
      </c>
      <c r="D430" s="4" t="s">
        <v>1031</v>
      </c>
      <c r="E430" s="4" t="s">
        <v>1041</v>
      </c>
      <c r="F430" s="4">
        <v>4150</v>
      </c>
      <c r="G430" s="7">
        <v>0.65</v>
      </c>
      <c r="H430" s="4">
        <f t="shared" si="7"/>
        <v>2697.5</v>
      </c>
      <c r="I430" s="4" t="s">
        <v>1051</v>
      </c>
      <c r="J430" s="23">
        <v>42180</v>
      </c>
      <c r="K430" s="9"/>
      <c r="M430" s="2"/>
    </row>
    <row r="431" spans="1:13">
      <c r="A431" s="8">
        <v>42042</v>
      </c>
      <c r="B431" s="6" t="s">
        <v>13</v>
      </c>
      <c r="C431" s="4" t="s">
        <v>458</v>
      </c>
      <c r="D431" s="4" t="s">
        <v>1032</v>
      </c>
      <c r="E431" s="4" t="s">
        <v>1040</v>
      </c>
      <c r="F431" s="4">
        <v>990</v>
      </c>
      <c r="G431" s="7">
        <v>0.8</v>
      </c>
      <c r="H431" s="4">
        <f t="shared" si="7"/>
        <v>792</v>
      </c>
      <c r="I431" s="4" t="s">
        <v>1050</v>
      </c>
      <c r="J431" s="23">
        <v>42162</v>
      </c>
      <c r="K431" s="9" t="s">
        <v>1044</v>
      </c>
      <c r="M431" s="2"/>
    </row>
    <row r="432" spans="1:13">
      <c r="A432" s="8">
        <v>42042</v>
      </c>
      <c r="B432" s="6" t="s">
        <v>8</v>
      </c>
      <c r="C432" s="4" t="s">
        <v>459</v>
      </c>
      <c r="D432" s="4" t="s">
        <v>1034</v>
      </c>
      <c r="E432" s="4" t="s">
        <v>1042</v>
      </c>
      <c r="F432" s="4">
        <v>3920</v>
      </c>
      <c r="G432" s="7">
        <v>0.65</v>
      </c>
      <c r="H432" s="4">
        <f t="shared" si="7"/>
        <v>2548</v>
      </c>
      <c r="I432" s="4" t="s">
        <v>1051</v>
      </c>
      <c r="J432" s="23">
        <v>42156</v>
      </c>
      <c r="K432" s="9" t="s">
        <v>1044</v>
      </c>
      <c r="M432" s="2"/>
    </row>
    <row r="433" spans="1:13">
      <c r="A433" s="8">
        <v>42042</v>
      </c>
      <c r="B433" s="6" t="s">
        <v>27</v>
      </c>
      <c r="C433" s="4" t="s">
        <v>460</v>
      </c>
      <c r="D433" s="4" t="s">
        <v>1033</v>
      </c>
      <c r="E433" s="4" t="s">
        <v>1040</v>
      </c>
      <c r="F433" s="4">
        <v>3520</v>
      </c>
      <c r="G433" s="7">
        <v>0.6</v>
      </c>
      <c r="H433" s="4">
        <f t="shared" si="7"/>
        <v>2112</v>
      </c>
      <c r="I433" s="4" t="s">
        <v>1050</v>
      </c>
      <c r="J433" s="23">
        <v>42125</v>
      </c>
      <c r="K433" s="9" t="s">
        <v>1045</v>
      </c>
      <c r="M433" s="2"/>
    </row>
    <row r="434" spans="1:13">
      <c r="A434" s="8">
        <v>42042</v>
      </c>
      <c r="B434" s="6" t="s">
        <v>12</v>
      </c>
      <c r="C434" s="4" t="s">
        <v>461</v>
      </c>
      <c r="D434" s="4" t="s">
        <v>1037</v>
      </c>
      <c r="E434" s="4" t="s">
        <v>1048</v>
      </c>
      <c r="F434" s="4">
        <v>680</v>
      </c>
      <c r="G434" s="7">
        <v>0.75</v>
      </c>
      <c r="H434" s="4">
        <f t="shared" si="7"/>
        <v>510</v>
      </c>
      <c r="I434" s="4" t="s">
        <v>1050</v>
      </c>
      <c r="J434" s="23">
        <v>42159</v>
      </c>
      <c r="K434" s="9" t="s">
        <v>1044</v>
      </c>
      <c r="M434" s="2"/>
    </row>
    <row r="435" spans="1:13">
      <c r="A435" s="8">
        <v>42042</v>
      </c>
      <c r="B435" s="6" t="s">
        <v>11</v>
      </c>
      <c r="C435" s="4" t="s">
        <v>462</v>
      </c>
      <c r="D435" s="4" t="s">
        <v>1035</v>
      </c>
      <c r="E435" s="4" t="s">
        <v>1039</v>
      </c>
      <c r="F435" s="4">
        <v>3080</v>
      </c>
      <c r="G435" s="7">
        <v>0.85</v>
      </c>
      <c r="H435" s="4">
        <f t="shared" si="7"/>
        <v>2618</v>
      </c>
      <c r="I435" s="4" t="s">
        <v>1051</v>
      </c>
      <c r="J435" s="23">
        <v>42134</v>
      </c>
      <c r="K435" s="9" t="s">
        <v>1043</v>
      </c>
      <c r="M435" s="2"/>
    </row>
    <row r="436" spans="1:13">
      <c r="A436" s="8">
        <v>42042</v>
      </c>
      <c r="B436" s="6" t="s">
        <v>8</v>
      </c>
      <c r="C436" s="4" t="s">
        <v>463</v>
      </c>
      <c r="D436" s="4" t="s">
        <v>1030</v>
      </c>
      <c r="E436" s="4" t="s">
        <v>1040</v>
      </c>
      <c r="F436" s="4">
        <v>1790</v>
      </c>
      <c r="G436" s="7">
        <v>0.7</v>
      </c>
      <c r="H436" s="4">
        <f t="shared" si="7"/>
        <v>1253</v>
      </c>
      <c r="I436" s="4" t="s">
        <v>1050</v>
      </c>
      <c r="J436" s="23">
        <v>42110</v>
      </c>
      <c r="K436" s="9" t="s">
        <v>1044</v>
      </c>
      <c r="M436" s="2"/>
    </row>
    <row r="437" spans="1:13">
      <c r="A437" s="8">
        <v>42042</v>
      </c>
      <c r="B437" s="6" t="s">
        <v>9</v>
      </c>
      <c r="C437" s="4" t="s">
        <v>464</v>
      </c>
      <c r="D437" s="4" t="s">
        <v>1034</v>
      </c>
      <c r="E437" s="4" t="s">
        <v>1039</v>
      </c>
      <c r="F437" s="4">
        <v>1410</v>
      </c>
      <c r="G437" s="7">
        <v>0.6</v>
      </c>
      <c r="H437" s="4">
        <f t="shared" si="7"/>
        <v>846</v>
      </c>
      <c r="I437" s="4" t="s">
        <v>1051</v>
      </c>
      <c r="J437" s="23">
        <v>42114</v>
      </c>
      <c r="K437" s="9" t="s">
        <v>1046</v>
      </c>
      <c r="M437" s="2"/>
    </row>
    <row r="438" spans="1:13">
      <c r="A438" s="8">
        <v>42042</v>
      </c>
      <c r="B438" s="6" t="s">
        <v>25</v>
      </c>
      <c r="C438" s="4" t="s">
        <v>465</v>
      </c>
      <c r="D438" s="4" t="s">
        <v>1033</v>
      </c>
      <c r="E438" s="4" t="s">
        <v>1047</v>
      </c>
      <c r="F438" s="4">
        <v>3300</v>
      </c>
      <c r="G438" s="7">
        <v>0.65</v>
      </c>
      <c r="H438" s="4">
        <f t="shared" si="7"/>
        <v>2145</v>
      </c>
      <c r="I438" s="4" t="s">
        <v>1051</v>
      </c>
      <c r="J438" s="23">
        <v>42063</v>
      </c>
      <c r="K438" s="9"/>
      <c r="M438" s="2"/>
    </row>
    <row r="439" spans="1:13">
      <c r="A439" s="8">
        <v>42042</v>
      </c>
      <c r="B439" s="6" t="s">
        <v>26</v>
      </c>
      <c r="C439" s="4" t="s">
        <v>466</v>
      </c>
      <c r="D439" s="4" t="s">
        <v>1036</v>
      </c>
      <c r="E439" s="4" t="s">
        <v>1048</v>
      </c>
      <c r="F439" s="4">
        <v>3890</v>
      </c>
      <c r="G439" s="7">
        <v>0.8</v>
      </c>
      <c r="H439" s="4">
        <f t="shared" si="7"/>
        <v>3112</v>
      </c>
      <c r="I439" s="4" t="s">
        <v>1051</v>
      </c>
      <c r="J439" s="23">
        <v>42102</v>
      </c>
      <c r="K439" s="9" t="s">
        <v>1045</v>
      </c>
      <c r="M439" s="2"/>
    </row>
    <row r="440" spans="1:13">
      <c r="A440" s="8">
        <v>42042</v>
      </c>
      <c r="B440" s="6" t="s">
        <v>18</v>
      </c>
      <c r="C440" s="4" t="s">
        <v>467</v>
      </c>
      <c r="D440" s="4" t="s">
        <v>1031</v>
      </c>
      <c r="E440" s="4" t="s">
        <v>1040</v>
      </c>
      <c r="F440" s="4">
        <v>1070</v>
      </c>
      <c r="G440" s="7">
        <v>0.65</v>
      </c>
      <c r="H440" s="4">
        <f t="shared" si="7"/>
        <v>695.5</v>
      </c>
      <c r="I440" s="4" t="s">
        <v>1053</v>
      </c>
      <c r="J440" s="23">
        <v>42133</v>
      </c>
      <c r="K440" s="9" t="s">
        <v>1044</v>
      </c>
      <c r="M440" s="2"/>
    </row>
    <row r="441" spans="1:13">
      <c r="A441" s="8">
        <v>42042</v>
      </c>
      <c r="B441" s="6" t="s">
        <v>15</v>
      </c>
      <c r="C441" s="4" t="s">
        <v>468</v>
      </c>
      <c r="D441" s="4" t="s">
        <v>1031</v>
      </c>
      <c r="E441" s="4" t="s">
        <v>1048</v>
      </c>
      <c r="F441" s="4">
        <v>2850</v>
      </c>
      <c r="G441" s="7">
        <v>0.6</v>
      </c>
      <c r="H441" s="4">
        <f t="shared" si="7"/>
        <v>1710</v>
      </c>
      <c r="I441" s="4" t="s">
        <v>1051</v>
      </c>
      <c r="J441" s="23">
        <v>42121</v>
      </c>
      <c r="K441" s="9" t="s">
        <v>1043</v>
      </c>
      <c r="M441" s="2"/>
    </row>
    <row r="442" spans="1:13">
      <c r="A442" s="8">
        <v>42042</v>
      </c>
      <c r="B442" s="6" t="s">
        <v>13</v>
      </c>
      <c r="C442" s="4" t="s">
        <v>469</v>
      </c>
      <c r="D442" s="4" t="s">
        <v>1036</v>
      </c>
      <c r="E442" s="4" t="s">
        <v>1048</v>
      </c>
      <c r="F442" s="4">
        <v>2150</v>
      </c>
      <c r="G442" s="7">
        <v>0.8</v>
      </c>
      <c r="H442" s="4">
        <f t="shared" si="7"/>
        <v>1720</v>
      </c>
      <c r="I442" s="4" t="s">
        <v>1053</v>
      </c>
      <c r="J442" s="23">
        <v>42139</v>
      </c>
      <c r="K442" s="9" t="s">
        <v>1043</v>
      </c>
      <c r="M442" s="2"/>
    </row>
    <row r="443" spans="1:13">
      <c r="A443" s="8">
        <v>42043</v>
      </c>
      <c r="B443" s="6" t="s">
        <v>13</v>
      </c>
      <c r="C443" s="4" t="s">
        <v>470</v>
      </c>
      <c r="D443" s="4" t="s">
        <v>1035</v>
      </c>
      <c r="E443" s="4" t="s">
        <v>1048</v>
      </c>
      <c r="F443" s="4">
        <v>580</v>
      </c>
      <c r="G443" s="7">
        <v>0.55000000000000004</v>
      </c>
      <c r="H443" s="4">
        <f t="shared" si="7"/>
        <v>319</v>
      </c>
      <c r="I443" s="4" t="s">
        <v>1050</v>
      </c>
      <c r="J443" s="23">
        <v>42133</v>
      </c>
      <c r="K443" s="9" t="s">
        <v>1043</v>
      </c>
      <c r="M443" s="2"/>
    </row>
    <row r="444" spans="1:13">
      <c r="A444" s="8">
        <v>42043</v>
      </c>
      <c r="B444" s="6" t="s">
        <v>16</v>
      </c>
      <c r="C444" s="4" t="s">
        <v>471</v>
      </c>
      <c r="D444" s="4" t="s">
        <v>1030</v>
      </c>
      <c r="E444" s="4" t="s">
        <v>1048</v>
      </c>
      <c r="F444" s="4">
        <v>1870</v>
      </c>
      <c r="G444" s="7">
        <v>0.55000000000000004</v>
      </c>
      <c r="H444" s="4">
        <f t="shared" si="7"/>
        <v>1028.5</v>
      </c>
      <c r="I444" s="4" t="s">
        <v>1053</v>
      </c>
      <c r="J444" s="23">
        <v>42139</v>
      </c>
      <c r="K444" s="9" t="s">
        <v>1046</v>
      </c>
      <c r="M444" s="2"/>
    </row>
    <row r="445" spans="1:13">
      <c r="A445" s="8">
        <v>42043</v>
      </c>
      <c r="B445" s="6" t="s">
        <v>26</v>
      </c>
      <c r="C445" s="4" t="s">
        <v>472</v>
      </c>
      <c r="D445" s="4" t="s">
        <v>1037</v>
      </c>
      <c r="E445" s="4" t="s">
        <v>1048</v>
      </c>
      <c r="F445" s="4">
        <v>1700</v>
      </c>
      <c r="G445" s="7">
        <v>0.55000000000000004</v>
      </c>
      <c r="H445" s="4">
        <f t="shared" si="7"/>
        <v>935.00000000000011</v>
      </c>
      <c r="I445" s="4" t="s">
        <v>1050</v>
      </c>
      <c r="J445" s="23">
        <v>42109</v>
      </c>
      <c r="K445" s="9" t="s">
        <v>1045</v>
      </c>
      <c r="M445" s="2"/>
    </row>
    <row r="446" spans="1:13">
      <c r="A446" s="8">
        <v>42043</v>
      </c>
      <c r="B446" s="6" t="s">
        <v>13</v>
      </c>
      <c r="C446" s="4" t="s">
        <v>473</v>
      </c>
      <c r="D446" s="4" t="s">
        <v>1036</v>
      </c>
      <c r="E446" s="4" t="s">
        <v>1048</v>
      </c>
      <c r="F446" s="4">
        <v>4930</v>
      </c>
      <c r="G446" s="7">
        <v>0.8</v>
      </c>
      <c r="H446" s="4">
        <f t="shared" si="7"/>
        <v>3944</v>
      </c>
      <c r="I446" s="4" t="s">
        <v>1053</v>
      </c>
      <c r="J446" s="23">
        <v>42106</v>
      </c>
      <c r="K446" s="9" t="s">
        <v>1043</v>
      </c>
      <c r="M446" s="2"/>
    </row>
    <row r="447" spans="1:13">
      <c r="A447" s="8">
        <v>42043</v>
      </c>
      <c r="B447" s="6" t="s">
        <v>26</v>
      </c>
      <c r="C447" s="4" t="s">
        <v>474</v>
      </c>
      <c r="D447" s="4" t="s">
        <v>1034</v>
      </c>
      <c r="E447" s="4" t="s">
        <v>1048</v>
      </c>
      <c r="F447" s="4">
        <v>2730</v>
      </c>
      <c r="G447" s="7">
        <v>0.6</v>
      </c>
      <c r="H447" s="4">
        <f t="shared" si="7"/>
        <v>1638</v>
      </c>
      <c r="I447" s="4" t="s">
        <v>1051</v>
      </c>
      <c r="J447" s="23">
        <v>42109</v>
      </c>
      <c r="K447" s="9" t="s">
        <v>1043</v>
      </c>
      <c r="M447" s="2"/>
    </row>
    <row r="448" spans="1:13">
      <c r="A448" s="8">
        <v>42043</v>
      </c>
      <c r="B448" s="6" t="s">
        <v>20</v>
      </c>
      <c r="C448" s="4" t="s">
        <v>475</v>
      </c>
      <c r="D448" s="4" t="s">
        <v>1038</v>
      </c>
      <c r="E448" s="4" t="s">
        <v>1040</v>
      </c>
      <c r="F448" s="4">
        <v>1140</v>
      </c>
      <c r="G448" s="7">
        <v>0.7</v>
      </c>
      <c r="H448" s="4">
        <f t="shared" si="7"/>
        <v>798</v>
      </c>
      <c r="I448" s="4" t="s">
        <v>1053</v>
      </c>
      <c r="J448" s="23">
        <v>42127</v>
      </c>
      <c r="K448" s="9" t="s">
        <v>1044</v>
      </c>
      <c r="M448" s="2"/>
    </row>
    <row r="449" spans="1:13">
      <c r="A449" s="8">
        <v>42043</v>
      </c>
      <c r="B449" s="6" t="s">
        <v>16</v>
      </c>
      <c r="C449" s="4" t="s">
        <v>476</v>
      </c>
      <c r="D449" s="4" t="s">
        <v>1038</v>
      </c>
      <c r="E449" s="4" t="s">
        <v>1040</v>
      </c>
      <c r="F449" s="4">
        <v>860</v>
      </c>
      <c r="G449" s="7">
        <v>0.85</v>
      </c>
      <c r="H449" s="4">
        <f t="shared" si="7"/>
        <v>731</v>
      </c>
      <c r="I449" s="4" t="s">
        <v>1051</v>
      </c>
      <c r="J449" s="23">
        <v>42131</v>
      </c>
      <c r="K449" s="9" t="s">
        <v>1043</v>
      </c>
      <c r="M449" s="2"/>
    </row>
    <row r="450" spans="1:13">
      <c r="A450" s="8">
        <v>42043</v>
      </c>
      <c r="B450" s="6" t="s">
        <v>11</v>
      </c>
      <c r="C450" s="4" t="s">
        <v>477</v>
      </c>
      <c r="D450" s="4" t="s">
        <v>1034</v>
      </c>
      <c r="E450" s="4" t="s">
        <v>1042</v>
      </c>
      <c r="F450" s="4">
        <v>4780</v>
      </c>
      <c r="G450" s="7">
        <v>0.7</v>
      </c>
      <c r="H450" s="4">
        <f t="shared" si="7"/>
        <v>3346</v>
      </c>
      <c r="I450" s="4" t="s">
        <v>1051</v>
      </c>
      <c r="J450" s="23">
        <v>42159</v>
      </c>
      <c r="K450" s="9" t="s">
        <v>1043</v>
      </c>
      <c r="M450" s="2"/>
    </row>
    <row r="451" spans="1:13">
      <c r="A451" s="8">
        <v>42043</v>
      </c>
      <c r="B451" s="6" t="s">
        <v>20</v>
      </c>
      <c r="C451" s="4" t="s">
        <v>478</v>
      </c>
      <c r="D451" s="4" t="s">
        <v>1031</v>
      </c>
      <c r="E451" s="4" t="s">
        <v>1040</v>
      </c>
      <c r="F451" s="4">
        <v>2850</v>
      </c>
      <c r="G451" s="7">
        <v>0.6</v>
      </c>
      <c r="H451" s="4">
        <f t="shared" ref="H451:H514" si="8">F451*G451</f>
        <v>1710</v>
      </c>
      <c r="I451" s="4" t="s">
        <v>1050</v>
      </c>
      <c r="J451" s="23">
        <v>42110</v>
      </c>
      <c r="K451" s="9" t="s">
        <v>1044</v>
      </c>
      <c r="M451" s="2"/>
    </row>
    <row r="452" spans="1:13">
      <c r="A452" s="8">
        <v>42043</v>
      </c>
      <c r="B452" s="6" t="s">
        <v>23</v>
      </c>
      <c r="C452" s="4" t="s">
        <v>479</v>
      </c>
      <c r="D452" s="4" t="s">
        <v>1036</v>
      </c>
      <c r="E452" s="4" t="s">
        <v>1048</v>
      </c>
      <c r="F452" s="4">
        <v>3330</v>
      </c>
      <c r="G452" s="7">
        <v>0.6</v>
      </c>
      <c r="H452" s="4">
        <f t="shared" si="8"/>
        <v>1998</v>
      </c>
      <c r="I452" s="4" t="s">
        <v>1053</v>
      </c>
      <c r="J452" s="23">
        <v>42126</v>
      </c>
      <c r="K452" s="9" t="s">
        <v>1043</v>
      </c>
      <c r="M452" s="2"/>
    </row>
    <row r="453" spans="1:13">
      <c r="A453" s="8">
        <v>42043</v>
      </c>
      <c r="B453" s="6" t="s">
        <v>20</v>
      </c>
      <c r="C453" s="4" t="s">
        <v>480</v>
      </c>
      <c r="D453" s="4" t="s">
        <v>1030</v>
      </c>
      <c r="E453" s="4" t="s">
        <v>1040</v>
      </c>
      <c r="F453" s="4">
        <v>1400</v>
      </c>
      <c r="G453" s="7">
        <v>0.55000000000000004</v>
      </c>
      <c r="H453" s="4">
        <f t="shared" si="8"/>
        <v>770.00000000000011</v>
      </c>
      <c r="I453" s="4" t="s">
        <v>1051</v>
      </c>
      <c r="J453" s="23">
        <v>42135</v>
      </c>
      <c r="K453" s="9" t="s">
        <v>1043</v>
      </c>
      <c r="M453" s="2"/>
    </row>
    <row r="454" spans="1:13">
      <c r="A454" s="8">
        <v>42043</v>
      </c>
      <c r="B454" s="6" t="s">
        <v>16</v>
      </c>
      <c r="C454" s="4" t="s">
        <v>481</v>
      </c>
      <c r="D454" s="4" t="s">
        <v>1029</v>
      </c>
      <c r="E454" s="4" t="s">
        <v>1040</v>
      </c>
      <c r="F454" s="4">
        <v>1030</v>
      </c>
      <c r="G454" s="7">
        <v>0.65</v>
      </c>
      <c r="H454" s="4">
        <f t="shared" si="8"/>
        <v>669.5</v>
      </c>
      <c r="I454" s="4" t="s">
        <v>1051</v>
      </c>
      <c r="J454" s="23">
        <v>42109</v>
      </c>
      <c r="K454" s="9" t="s">
        <v>1044</v>
      </c>
      <c r="M454" s="2"/>
    </row>
    <row r="455" spans="1:13">
      <c r="A455" s="8">
        <v>42043</v>
      </c>
      <c r="B455" s="6" t="s">
        <v>18</v>
      </c>
      <c r="C455" s="4" t="s">
        <v>482</v>
      </c>
      <c r="D455" s="4" t="s">
        <v>1035</v>
      </c>
      <c r="E455" s="4" t="s">
        <v>1040</v>
      </c>
      <c r="F455" s="4">
        <v>960</v>
      </c>
      <c r="G455" s="7">
        <v>0.5</v>
      </c>
      <c r="H455" s="4">
        <f t="shared" si="8"/>
        <v>480</v>
      </c>
      <c r="I455" s="4" t="s">
        <v>1051</v>
      </c>
      <c r="J455" s="23">
        <v>42166</v>
      </c>
      <c r="K455" s="9" t="s">
        <v>1045</v>
      </c>
      <c r="M455" s="2"/>
    </row>
    <row r="456" spans="1:13">
      <c r="A456" s="8">
        <v>42043</v>
      </c>
      <c r="B456" s="6" t="s">
        <v>18</v>
      </c>
      <c r="C456" s="4" t="s">
        <v>483</v>
      </c>
      <c r="D456" s="4" t="s">
        <v>1032</v>
      </c>
      <c r="E456" s="4" t="s">
        <v>1040</v>
      </c>
      <c r="F456" s="4">
        <v>450</v>
      </c>
      <c r="G456" s="7">
        <v>0.55000000000000004</v>
      </c>
      <c r="H456" s="4">
        <f t="shared" si="8"/>
        <v>247.50000000000003</v>
      </c>
      <c r="I456" s="2" t="s">
        <v>1052</v>
      </c>
      <c r="J456" s="23">
        <v>42122</v>
      </c>
      <c r="K456" s="9" t="s">
        <v>1043</v>
      </c>
      <c r="M456" s="2"/>
    </row>
    <row r="457" spans="1:13">
      <c r="A457" s="8">
        <v>42043</v>
      </c>
      <c r="B457" s="6" t="s">
        <v>23</v>
      </c>
      <c r="C457" s="4" t="s">
        <v>484</v>
      </c>
      <c r="D457" s="4" t="s">
        <v>1038</v>
      </c>
      <c r="E457" s="4" t="s">
        <v>1040</v>
      </c>
      <c r="F457" s="4">
        <v>570</v>
      </c>
      <c r="G457" s="7">
        <v>0.7</v>
      </c>
      <c r="H457" s="4">
        <f t="shared" si="8"/>
        <v>399</v>
      </c>
      <c r="I457" s="4" t="s">
        <v>1051</v>
      </c>
      <c r="J457" s="23">
        <v>42129</v>
      </c>
      <c r="K457" s="9" t="s">
        <v>1043</v>
      </c>
      <c r="M457" s="2"/>
    </row>
    <row r="458" spans="1:13">
      <c r="A458" s="8">
        <v>42043</v>
      </c>
      <c r="B458" s="6" t="s">
        <v>27</v>
      </c>
      <c r="C458" s="4" t="s">
        <v>485</v>
      </c>
      <c r="D458" s="4" t="s">
        <v>1032</v>
      </c>
      <c r="E458" s="4" t="s">
        <v>1047</v>
      </c>
      <c r="F458" s="4">
        <v>4220</v>
      </c>
      <c r="G458" s="7">
        <v>0.6</v>
      </c>
      <c r="H458" s="4">
        <f t="shared" si="8"/>
        <v>2532</v>
      </c>
      <c r="I458" s="4" t="s">
        <v>1051</v>
      </c>
      <c r="J458" s="23">
        <v>42081</v>
      </c>
      <c r="K458" s="9"/>
      <c r="M458" s="2"/>
    </row>
    <row r="459" spans="1:13">
      <c r="A459" s="8">
        <v>42044</v>
      </c>
      <c r="B459" s="6" t="s">
        <v>16</v>
      </c>
      <c r="C459" s="4" t="s">
        <v>486</v>
      </c>
      <c r="D459" s="4" t="s">
        <v>1032</v>
      </c>
      <c r="E459" s="4" t="s">
        <v>1040</v>
      </c>
      <c r="F459" s="4">
        <v>4140</v>
      </c>
      <c r="G459" s="7">
        <v>0.7</v>
      </c>
      <c r="H459" s="4">
        <f t="shared" si="8"/>
        <v>2898</v>
      </c>
      <c r="I459" s="4" t="s">
        <v>1051</v>
      </c>
      <c r="J459" s="23">
        <v>42122</v>
      </c>
      <c r="K459" s="9"/>
      <c r="M459" s="2"/>
    </row>
    <row r="460" spans="1:13">
      <c r="A460" s="8">
        <v>42044</v>
      </c>
      <c r="B460" s="6" t="s">
        <v>15</v>
      </c>
      <c r="C460" s="4" t="s">
        <v>487</v>
      </c>
      <c r="D460" s="4" t="s">
        <v>1037</v>
      </c>
      <c r="E460" s="4" t="s">
        <v>1048</v>
      </c>
      <c r="F460" s="4">
        <v>4420</v>
      </c>
      <c r="G460" s="7">
        <v>0.55000000000000004</v>
      </c>
      <c r="H460" s="4">
        <f t="shared" si="8"/>
        <v>2431</v>
      </c>
      <c r="I460" s="4" t="s">
        <v>1051</v>
      </c>
      <c r="J460" s="23">
        <v>42126</v>
      </c>
      <c r="K460" s="9" t="s">
        <v>1044</v>
      </c>
      <c r="M460" s="2"/>
    </row>
    <row r="461" spans="1:13">
      <c r="A461" s="8">
        <v>42044</v>
      </c>
      <c r="B461" s="6" t="s">
        <v>23</v>
      </c>
      <c r="C461" s="4" t="s">
        <v>488</v>
      </c>
      <c r="D461" s="4" t="s">
        <v>1038</v>
      </c>
      <c r="E461" s="4" t="s">
        <v>1048</v>
      </c>
      <c r="F461" s="4">
        <v>220</v>
      </c>
      <c r="G461" s="7">
        <v>0.6</v>
      </c>
      <c r="H461" s="4">
        <f t="shared" si="8"/>
        <v>132</v>
      </c>
      <c r="I461" s="2" t="s">
        <v>1052</v>
      </c>
      <c r="J461" s="23">
        <v>42107</v>
      </c>
      <c r="K461" s="9" t="s">
        <v>1044</v>
      </c>
      <c r="M461" s="2"/>
    </row>
    <row r="462" spans="1:13">
      <c r="A462" s="8">
        <v>42044</v>
      </c>
      <c r="B462" s="6" t="s">
        <v>8</v>
      </c>
      <c r="C462" s="4" t="s">
        <v>489</v>
      </c>
      <c r="D462" s="4" t="s">
        <v>1034</v>
      </c>
      <c r="E462" s="4" t="s">
        <v>1048</v>
      </c>
      <c r="F462" s="4">
        <v>640</v>
      </c>
      <c r="G462" s="7">
        <v>0.6</v>
      </c>
      <c r="H462" s="4">
        <f t="shared" si="8"/>
        <v>384</v>
      </c>
      <c r="I462" s="4" t="s">
        <v>1050</v>
      </c>
      <c r="J462" s="23">
        <v>42149</v>
      </c>
      <c r="K462" s="9" t="s">
        <v>1044</v>
      </c>
      <c r="M462" s="2"/>
    </row>
    <row r="463" spans="1:13">
      <c r="A463" s="8">
        <v>42044</v>
      </c>
      <c r="B463" s="6" t="s">
        <v>23</v>
      </c>
      <c r="C463" s="4" t="s">
        <v>490</v>
      </c>
      <c r="D463" s="4" t="s">
        <v>1032</v>
      </c>
      <c r="E463" s="4" t="s">
        <v>1040</v>
      </c>
      <c r="F463" s="4">
        <v>3120</v>
      </c>
      <c r="G463" s="7">
        <v>0.85</v>
      </c>
      <c r="H463" s="4">
        <f t="shared" si="8"/>
        <v>2652</v>
      </c>
      <c r="I463" s="4" t="s">
        <v>1050</v>
      </c>
      <c r="J463" s="23">
        <v>42169</v>
      </c>
      <c r="K463" s="9" t="s">
        <v>1044</v>
      </c>
      <c r="M463" s="2"/>
    </row>
    <row r="464" spans="1:13">
      <c r="A464" s="8">
        <v>42044</v>
      </c>
      <c r="B464" s="6" t="s">
        <v>8</v>
      </c>
      <c r="C464" s="4" t="s">
        <v>491</v>
      </c>
      <c r="D464" s="4" t="s">
        <v>1038</v>
      </c>
      <c r="E464" s="4" t="s">
        <v>1042</v>
      </c>
      <c r="F464" s="4">
        <v>3920</v>
      </c>
      <c r="G464" s="7">
        <v>0.75</v>
      </c>
      <c r="H464" s="4">
        <f t="shared" si="8"/>
        <v>2940</v>
      </c>
      <c r="I464" s="4" t="s">
        <v>1050</v>
      </c>
      <c r="J464" s="23">
        <v>42113</v>
      </c>
      <c r="K464" s="9" t="s">
        <v>1046</v>
      </c>
      <c r="M464" s="2"/>
    </row>
    <row r="465" spans="1:13">
      <c r="A465" s="8">
        <v>42044</v>
      </c>
      <c r="B465" s="6" t="s">
        <v>8</v>
      </c>
      <c r="C465" s="4" t="s">
        <v>492</v>
      </c>
      <c r="D465" s="4" t="s">
        <v>1036</v>
      </c>
      <c r="E465" s="4" t="s">
        <v>1040</v>
      </c>
      <c r="F465" s="4">
        <v>1480</v>
      </c>
      <c r="G465" s="7">
        <v>0.6</v>
      </c>
      <c r="H465" s="4">
        <f t="shared" si="8"/>
        <v>888</v>
      </c>
      <c r="I465" s="4" t="s">
        <v>1051</v>
      </c>
      <c r="J465" s="23">
        <v>42168</v>
      </c>
      <c r="K465" s="9" t="s">
        <v>1043</v>
      </c>
      <c r="M465" s="2"/>
    </row>
    <row r="466" spans="1:13">
      <c r="A466" s="8">
        <v>42044</v>
      </c>
      <c r="B466" s="6" t="s">
        <v>9</v>
      </c>
      <c r="C466" s="4" t="s">
        <v>493</v>
      </c>
      <c r="D466" s="4" t="s">
        <v>1030</v>
      </c>
      <c r="E466" s="4" t="s">
        <v>1039</v>
      </c>
      <c r="F466" s="4">
        <v>700</v>
      </c>
      <c r="G466" s="7">
        <v>0.85</v>
      </c>
      <c r="H466" s="4">
        <f t="shared" si="8"/>
        <v>595</v>
      </c>
      <c r="I466" s="4" t="s">
        <v>1053</v>
      </c>
      <c r="J466" s="23">
        <v>42136</v>
      </c>
      <c r="K466" s="9" t="s">
        <v>1046</v>
      </c>
      <c r="M466" s="2"/>
    </row>
    <row r="467" spans="1:13">
      <c r="A467" s="8">
        <v>42044</v>
      </c>
      <c r="B467" s="6" t="s">
        <v>22</v>
      </c>
      <c r="C467" s="4" t="s">
        <v>494</v>
      </c>
      <c r="D467" s="4" t="s">
        <v>1034</v>
      </c>
      <c r="E467" s="4" t="s">
        <v>1048</v>
      </c>
      <c r="F467" s="4">
        <v>3590</v>
      </c>
      <c r="G467" s="7">
        <v>0.85</v>
      </c>
      <c r="H467" s="4">
        <f t="shared" si="8"/>
        <v>3051.5</v>
      </c>
      <c r="I467" s="4" t="s">
        <v>1053</v>
      </c>
      <c r="J467" s="23">
        <v>42182</v>
      </c>
      <c r="K467" s="9" t="s">
        <v>1043</v>
      </c>
      <c r="M467" s="2"/>
    </row>
    <row r="468" spans="1:13">
      <c r="A468" s="8">
        <v>42044</v>
      </c>
      <c r="B468" s="6" t="s">
        <v>10</v>
      </c>
      <c r="C468" s="4" t="s">
        <v>495</v>
      </c>
      <c r="D468" s="4" t="s">
        <v>1032</v>
      </c>
      <c r="E468" s="4" t="s">
        <v>1047</v>
      </c>
      <c r="F468" s="4">
        <v>2250</v>
      </c>
      <c r="G468" s="7">
        <v>0.7</v>
      </c>
      <c r="H468" s="4">
        <f t="shared" si="8"/>
        <v>1575</v>
      </c>
      <c r="I468" s="4" t="s">
        <v>1050</v>
      </c>
      <c r="J468" s="23">
        <v>42083</v>
      </c>
      <c r="K468" s="9"/>
      <c r="M468" s="2"/>
    </row>
    <row r="469" spans="1:13">
      <c r="A469" s="8">
        <v>42044</v>
      </c>
      <c r="B469" s="6" t="s">
        <v>26</v>
      </c>
      <c r="C469" s="4" t="s">
        <v>496</v>
      </c>
      <c r="D469" s="4" t="s">
        <v>1034</v>
      </c>
      <c r="E469" s="4" t="s">
        <v>1039</v>
      </c>
      <c r="F469" s="4">
        <v>680</v>
      </c>
      <c r="G469" s="7">
        <v>0.65</v>
      </c>
      <c r="H469" s="4">
        <f t="shared" si="8"/>
        <v>442</v>
      </c>
      <c r="I469" s="4" t="s">
        <v>1051</v>
      </c>
      <c r="J469" s="23">
        <v>42177</v>
      </c>
      <c r="K469" s="9" t="s">
        <v>1046</v>
      </c>
      <c r="M469" s="2"/>
    </row>
    <row r="470" spans="1:13">
      <c r="A470" s="8">
        <v>42044</v>
      </c>
      <c r="B470" s="6" t="s">
        <v>22</v>
      </c>
      <c r="C470" s="4" t="s">
        <v>497</v>
      </c>
      <c r="D470" s="4" t="s">
        <v>1029</v>
      </c>
      <c r="E470" s="4" t="s">
        <v>1048</v>
      </c>
      <c r="F470" s="4">
        <v>210</v>
      </c>
      <c r="G470" s="7">
        <v>0.55000000000000004</v>
      </c>
      <c r="H470" s="4">
        <f t="shared" si="8"/>
        <v>115.50000000000001</v>
      </c>
      <c r="I470" s="4" t="s">
        <v>1050</v>
      </c>
      <c r="J470" s="23">
        <v>42174</v>
      </c>
      <c r="K470" s="9" t="s">
        <v>1043</v>
      </c>
      <c r="M470" s="2"/>
    </row>
    <row r="471" spans="1:13">
      <c r="A471" s="8">
        <v>42045</v>
      </c>
      <c r="B471" s="6" t="s">
        <v>25</v>
      </c>
      <c r="C471" s="4" t="s">
        <v>498</v>
      </c>
      <c r="D471" s="4" t="s">
        <v>1030</v>
      </c>
      <c r="E471" s="4" t="s">
        <v>1041</v>
      </c>
      <c r="F471" s="4">
        <v>1640</v>
      </c>
      <c r="G471" s="7">
        <v>0.6</v>
      </c>
      <c r="H471" s="4">
        <f t="shared" si="8"/>
        <v>984</v>
      </c>
      <c r="I471" s="4" t="s">
        <v>1053</v>
      </c>
      <c r="J471" s="23">
        <v>42121</v>
      </c>
      <c r="K471" s="9"/>
      <c r="M471" s="2"/>
    </row>
    <row r="472" spans="1:13">
      <c r="A472" s="8">
        <v>42045</v>
      </c>
      <c r="B472" s="6" t="s">
        <v>22</v>
      </c>
      <c r="C472" s="4" t="s">
        <v>499</v>
      </c>
      <c r="D472" s="4" t="s">
        <v>1037</v>
      </c>
      <c r="E472" s="4" t="s">
        <v>1039</v>
      </c>
      <c r="F472" s="4">
        <v>3490</v>
      </c>
      <c r="G472" s="7">
        <v>0.75</v>
      </c>
      <c r="H472" s="4">
        <f t="shared" si="8"/>
        <v>2617.5</v>
      </c>
      <c r="I472" s="4" t="s">
        <v>1053</v>
      </c>
      <c r="J472" s="23">
        <v>42121</v>
      </c>
      <c r="K472" s="9" t="s">
        <v>1044</v>
      </c>
      <c r="M472" s="2"/>
    </row>
    <row r="473" spans="1:13">
      <c r="A473" s="8">
        <v>42045</v>
      </c>
      <c r="B473" s="6" t="s">
        <v>13</v>
      </c>
      <c r="C473" s="4" t="s">
        <v>500</v>
      </c>
      <c r="D473" s="4" t="s">
        <v>1036</v>
      </c>
      <c r="E473" s="4" t="s">
        <v>1048</v>
      </c>
      <c r="F473" s="4">
        <v>3890</v>
      </c>
      <c r="G473" s="7">
        <v>0.75</v>
      </c>
      <c r="H473" s="4">
        <f t="shared" si="8"/>
        <v>2917.5</v>
      </c>
      <c r="I473" s="4" t="s">
        <v>1053</v>
      </c>
      <c r="J473" s="23">
        <v>42180</v>
      </c>
      <c r="K473" s="9" t="s">
        <v>1043</v>
      </c>
      <c r="M473" s="2"/>
    </row>
    <row r="474" spans="1:13">
      <c r="A474" s="8">
        <v>42045</v>
      </c>
      <c r="B474" s="6" t="s">
        <v>26</v>
      </c>
      <c r="C474" s="4" t="s">
        <v>501</v>
      </c>
      <c r="D474" s="4" t="s">
        <v>1037</v>
      </c>
      <c r="E474" s="4" t="s">
        <v>1048</v>
      </c>
      <c r="F474" s="4">
        <v>4590</v>
      </c>
      <c r="G474" s="7">
        <v>0.75</v>
      </c>
      <c r="H474" s="4">
        <f t="shared" si="8"/>
        <v>3442.5</v>
      </c>
      <c r="I474" s="4" t="s">
        <v>1050</v>
      </c>
      <c r="J474" s="23">
        <v>42151</v>
      </c>
      <c r="K474" s="9" t="s">
        <v>1044</v>
      </c>
      <c r="M474" s="2"/>
    </row>
    <row r="475" spans="1:13">
      <c r="A475" s="8">
        <v>42045</v>
      </c>
      <c r="B475" s="6" t="s">
        <v>16</v>
      </c>
      <c r="C475" s="4" t="s">
        <v>502</v>
      </c>
      <c r="D475" s="4" t="s">
        <v>1038</v>
      </c>
      <c r="E475" s="4" t="s">
        <v>1040</v>
      </c>
      <c r="F475" s="4">
        <v>700</v>
      </c>
      <c r="G475" s="7">
        <v>0.8</v>
      </c>
      <c r="H475" s="4">
        <f t="shared" si="8"/>
        <v>560</v>
      </c>
      <c r="I475" s="4" t="s">
        <v>1051</v>
      </c>
      <c r="J475" s="23">
        <v>42143</v>
      </c>
      <c r="K475" s="9"/>
      <c r="M475" s="2"/>
    </row>
    <row r="476" spans="1:13">
      <c r="A476" s="8">
        <v>42045</v>
      </c>
      <c r="B476" s="6" t="s">
        <v>23</v>
      </c>
      <c r="C476" s="4" t="s">
        <v>503</v>
      </c>
      <c r="D476" s="4" t="s">
        <v>1038</v>
      </c>
      <c r="E476" s="4" t="s">
        <v>1042</v>
      </c>
      <c r="F476" s="4">
        <v>4680</v>
      </c>
      <c r="G476" s="7">
        <v>0.85</v>
      </c>
      <c r="H476" s="4">
        <f t="shared" si="8"/>
        <v>3978</v>
      </c>
      <c r="I476" s="4" t="s">
        <v>1053</v>
      </c>
      <c r="J476" s="23">
        <v>42124</v>
      </c>
      <c r="K476" s="9" t="s">
        <v>1043</v>
      </c>
      <c r="M476" s="2"/>
    </row>
    <row r="477" spans="1:13">
      <c r="A477" s="8">
        <v>42045</v>
      </c>
      <c r="B477" s="6" t="s">
        <v>15</v>
      </c>
      <c r="C477" s="4" t="s">
        <v>504</v>
      </c>
      <c r="D477" s="4" t="s">
        <v>1036</v>
      </c>
      <c r="E477" s="4" t="s">
        <v>1039</v>
      </c>
      <c r="F477" s="4">
        <v>1980</v>
      </c>
      <c r="G477" s="7">
        <v>0.55000000000000004</v>
      </c>
      <c r="H477" s="4">
        <f t="shared" si="8"/>
        <v>1089</v>
      </c>
      <c r="I477" s="4" t="s">
        <v>1051</v>
      </c>
      <c r="J477" s="23">
        <v>42164</v>
      </c>
      <c r="K477" s="9" t="s">
        <v>1045</v>
      </c>
      <c r="M477" s="2"/>
    </row>
    <row r="478" spans="1:13">
      <c r="A478" s="8">
        <v>42045</v>
      </c>
      <c r="B478" s="6" t="s">
        <v>26</v>
      </c>
      <c r="C478" s="4" t="s">
        <v>505</v>
      </c>
      <c r="D478" s="4" t="s">
        <v>1037</v>
      </c>
      <c r="E478" s="4" t="s">
        <v>1040</v>
      </c>
      <c r="F478" s="4">
        <v>860</v>
      </c>
      <c r="G478" s="7">
        <v>0.6</v>
      </c>
      <c r="H478" s="4">
        <f t="shared" si="8"/>
        <v>516</v>
      </c>
      <c r="I478" s="4" t="s">
        <v>1053</v>
      </c>
      <c r="J478" s="23">
        <v>42112</v>
      </c>
      <c r="K478" s="9" t="s">
        <v>1043</v>
      </c>
      <c r="M478" s="2"/>
    </row>
    <row r="479" spans="1:13">
      <c r="A479" s="8">
        <v>42045</v>
      </c>
      <c r="B479" s="6" t="s">
        <v>26</v>
      </c>
      <c r="C479" s="4" t="s">
        <v>506</v>
      </c>
      <c r="D479" s="4" t="s">
        <v>1034</v>
      </c>
      <c r="E479" s="4" t="s">
        <v>1040</v>
      </c>
      <c r="F479" s="4">
        <v>800</v>
      </c>
      <c r="G479" s="7">
        <v>0.65</v>
      </c>
      <c r="H479" s="4">
        <f t="shared" si="8"/>
        <v>520</v>
      </c>
      <c r="I479" s="4" t="s">
        <v>1050</v>
      </c>
      <c r="J479" s="23">
        <v>42171</v>
      </c>
      <c r="K479" s="9" t="s">
        <v>1046</v>
      </c>
      <c r="M479" s="2"/>
    </row>
    <row r="480" spans="1:13">
      <c r="A480" s="8">
        <v>42045</v>
      </c>
      <c r="B480" s="6" t="s">
        <v>11</v>
      </c>
      <c r="C480" s="4" t="s">
        <v>507</v>
      </c>
      <c r="D480" s="4" t="s">
        <v>1035</v>
      </c>
      <c r="E480" s="4" t="s">
        <v>1040</v>
      </c>
      <c r="F480" s="4">
        <v>3260</v>
      </c>
      <c r="G480" s="7">
        <v>0.55000000000000004</v>
      </c>
      <c r="H480" s="4">
        <f t="shared" si="8"/>
        <v>1793.0000000000002</v>
      </c>
      <c r="I480" s="4" t="s">
        <v>1053</v>
      </c>
      <c r="J480" s="23">
        <v>42110</v>
      </c>
      <c r="K480" s="9" t="s">
        <v>1045</v>
      </c>
      <c r="M480" s="2"/>
    </row>
    <row r="481" spans="1:13">
      <c r="A481" s="8">
        <v>42046</v>
      </c>
      <c r="B481" s="6" t="s">
        <v>19</v>
      </c>
      <c r="C481" s="4" t="s">
        <v>508</v>
      </c>
      <c r="D481" s="4" t="s">
        <v>1035</v>
      </c>
      <c r="E481" s="4" t="s">
        <v>1040</v>
      </c>
      <c r="F481" s="4">
        <v>3840</v>
      </c>
      <c r="G481" s="7">
        <v>0.85</v>
      </c>
      <c r="H481" s="4">
        <f t="shared" si="8"/>
        <v>3264</v>
      </c>
      <c r="I481" s="4" t="s">
        <v>1053</v>
      </c>
      <c r="J481" s="23">
        <v>42170</v>
      </c>
      <c r="K481" s="9" t="s">
        <v>1044</v>
      </c>
      <c r="M481" s="2"/>
    </row>
    <row r="482" spans="1:13">
      <c r="A482" s="8">
        <v>42046</v>
      </c>
      <c r="B482" s="6" t="s">
        <v>18</v>
      </c>
      <c r="C482" s="4" t="s">
        <v>509</v>
      </c>
      <c r="D482" s="4" t="s">
        <v>1031</v>
      </c>
      <c r="E482" s="4" t="s">
        <v>1042</v>
      </c>
      <c r="F482" s="4">
        <v>1850</v>
      </c>
      <c r="G482" s="7">
        <v>0.85</v>
      </c>
      <c r="H482" s="4">
        <f t="shared" si="8"/>
        <v>1572.5</v>
      </c>
      <c r="I482" s="4" t="s">
        <v>1051</v>
      </c>
      <c r="J482" s="23">
        <v>42146</v>
      </c>
      <c r="K482" s="9" t="s">
        <v>1043</v>
      </c>
      <c r="M482" s="2"/>
    </row>
    <row r="483" spans="1:13">
      <c r="A483" s="8">
        <v>42046</v>
      </c>
      <c r="B483" s="6" t="s">
        <v>23</v>
      </c>
      <c r="C483" s="4" t="s">
        <v>510</v>
      </c>
      <c r="D483" s="4" t="s">
        <v>1031</v>
      </c>
      <c r="E483" s="4" t="s">
        <v>1042</v>
      </c>
      <c r="F483" s="4">
        <v>1760</v>
      </c>
      <c r="G483" s="7">
        <v>0.6</v>
      </c>
      <c r="H483" s="4">
        <f t="shared" si="8"/>
        <v>1056</v>
      </c>
      <c r="I483" s="4" t="s">
        <v>1050</v>
      </c>
      <c r="J483" s="23">
        <v>42170</v>
      </c>
      <c r="K483" s="9" t="s">
        <v>1044</v>
      </c>
      <c r="M483" s="2"/>
    </row>
    <row r="484" spans="1:13">
      <c r="A484" s="8">
        <v>42046</v>
      </c>
      <c r="B484" s="6" t="s">
        <v>19</v>
      </c>
      <c r="C484" s="4" t="s">
        <v>511</v>
      </c>
      <c r="D484" s="4" t="s">
        <v>1034</v>
      </c>
      <c r="E484" s="4" t="s">
        <v>1047</v>
      </c>
      <c r="F484" s="4">
        <v>1320</v>
      </c>
      <c r="G484" s="7">
        <v>0.55000000000000004</v>
      </c>
      <c r="H484" s="4">
        <f t="shared" si="8"/>
        <v>726.00000000000011</v>
      </c>
      <c r="I484" s="4" t="s">
        <v>1053</v>
      </c>
      <c r="J484" s="23">
        <v>42057</v>
      </c>
      <c r="K484" s="9"/>
      <c r="M484" s="2"/>
    </row>
    <row r="485" spans="1:13">
      <c r="A485" s="8">
        <v>42046</v>
      </c>
      <c r="B485" s="6" t="s">
        <v>22</v>
      </c>
      <c r="C485" s="4" t="s">
        <v>512</v>
      </c>
      <c r="D485" s="4" t="s">
        <v>1038</v>
      </c>
      <c r="E485" s="4" t="s">
        <v>1039</v>
      </c>
      <c r="F485" s="4">
        <v>1940</v>
      </c>
      <c r="G485" s="7">
        <v>0.55000000000000004</v>
      </c>
      <c r="H485" s="4">
        <f t="shared" si="8"/>
        <v>1067</v>
      </c>
      <c r="I485" s="4" t="s">
        <v>1051</v>
      </c>
      <c r="J485" s="23">
        <v>42101</v>
      </c>
      <c r="K485" s="9" t="s">
        <v>1046</v>
      </c>
      <c r="M485" s="2"/>
    </row>
    <row r="486" spans="1:13">
      <c r="A486" s="8">
        <v>42046</v>
      </c>
      <c r="B486" s="6" t="s">
        <v>9</v>
      </c>
      <c r="C486" s="4" t="s">
        <v>513</v>
      </c>
      <c r="D486" s="4" t="s">
        <v>1033</v>
      </c>
      <c r="E486" s="4" t="s">
        <v>1048</v>
      </c>
      <c r="F486" s="4">
        <v>3050</v>
      </c>
      <c r="G486" s="7">
        <v>0.7</v>
      </c>
      <c r="H486" s="4">
        <f t="shared" si="8"/>
        <v>2135</v>
      </c>
      <c r="I486" s="4" t="s">
        <v>1051</v>
      </c>
      <c r="J486" s="23">
        <v>42101</v>
      </c>
      <c r="K486" s="9" t="s">
        <v>1043</v>
      </c>
      <c r="M486" s="2"/>
    </row>
    <row r="487" spans="1:13">
      <c r="A487" s="8">
        <v>42046</v>
      </c>
      <c r="B487" s="6" t="s">
        <v>24</v>
      </c>
      <c r="C487" s="4" t="s">
        <v>514</v>
      </c>
      <c r="D487" s="4" t="s">
        <v>1033</v>
      </c>
      <c r="E487" s="4" t="s">
        <v>1042</v>
      </c>
      <c r="F487" s="4">
        <v>4760</v>
      </c>
      <c r="G487" s="7">
        <v>0.7</v>
      </c>
      <c r="H487" s="4">
        <f t="shared" si="8"/>
        <v>3332</v>
      </c>
      <c r="I487" s="4" t="s">
        <v>1050</v>
      </c>
      <c r="J487" s="23">
        <v>42102</v>
      </c>
      <c r="K487" s="9" t="s">
        <v>1044</v>
      </c>
      <c r="M487" s="2"/>
    </row>
    <row r="488" spans="1:13">
      <c r="A488" s="8">
        <v>42046</v>
      </c>
      <c r="B488" s="6" t="s">
        <v>13</v>
      </c>
      <c r="C488" s="4" t="s">
        <v>515</v>
      </c>
      <c r="D488" s="4" t="s">
        <v>1031</v>
      </c>
      <c r="E488" s="4" t="s">
        <v>1048</v>
      </c>
      <c r="F488" s="4">
        <v>1070</v>
      </c>
      <c r="G488" s="7">
        <v>0.55000000000000004</v>
      </c>
      <c r="H488" s="4">
        <f t="shared" si="8"/>
        <v>588.5</v>
      </c>
      <c r="I488" s="4" t="s">
        <v>1051</v>
      </c>
      <c r="J488" s="23">
        <v>42180</v>
      </c>
      <c r="K488" s="9" t="s">
        <v>1044</v>
      </c>
      <c r="M488" s="2"/>
    </row>
    <row r="489" spans="1:13">
      <c r="A489" s="8">
        <v>42046</v>
      </c>
      <c r="B489" s="6" t="s">
        <v>24</v>
      </c>
      <c r="C489" s="4" t="s">
        <v>516</v>
      </c>
      <c r="D489" s="4" t="s">
        <v>1036</v>
      </c>
      <c r="E489" s="4" t="s">
        <v>1047</v>
      </c>
      <c r="F489" s="4">
        <v>420</v>
      </c>
      <c r="G489" s="7">
        <v>0.8</v>
      </c>
      <c r="H489" s="4">
        <f t="shared" si="8"/>
        <v>336</v>
      </c>
      <c r="I489" s="4" t="s">
        <v>1052</v>
      </c>
      <c r="J489" s="23">
        <v>42061</v>
      </c>
      <c r="K489" s="9"/>
      <c r="M489" s="2"/>
    </row>
    <row r="490" spans="1:13">
      <c r="A490" s="8">
        <v>42046</v>
      </c>
      <c r="B490" s="6" t="s">
        <v>21</v>
      </c>
      <c r="C490" s="4" t="s">
        <v>517</v>
      </c>
      <c r="D490" s="4" t="s">
        <v>1034</v>
      </c>
      <c r="E490" s="4" t="s">
        <v>1040</v>
      </c>
      <c r="F490" s="4">
        <v>380</v>
      </c>
      <c r="G490" s="7">
        <v>0.6</v>
      </c>
      <c r="H490" s="4">
        <f t="shared" si="8"/>
        <v>228</v>
      </c>
      <c r="I490" s="4" t="s">
        <v>1051</v>
      </c>
      <c r="J490" s="23">
        <v>42166</v>
      </c>
      <c r="K490" s="9" t="s">
        <v>1043</v>
      </c>
      <c r="M490" s="2"/>
    </row>
    <row r="491" spans="1:13">
      <c r="A491" s="8">
        <v>42046</v>
      </c>
      <c r="B491" s="6" t="s">
        <v>11</v>
      </c>
      <c r="C491" s="4" t="s">
        <v>518</v>
      </c>
      <c r="D491" s="4" t="s">
        <v>1034</v>
      </c>
      <c r="E491" s="4" t="s">
        <v>1042</v>
      </c>
      <c r="F491" s="4">
        <v>420</v>
      </c>
      <c r="G491" s="7">
        <v>0.85</v>
      </c>
      <c r="H491" s="4">
        <f t="shared" si="8"/>
        <v>357</v>
      </c>
      <c r="I491" s="4" t="s">
        <v>1051</v>
      </c>
      <c r="J491" s="23">
        <v>42138</v>
      </c>
      <c r="K491" s="9" t="s">
        <v>1044</v>
      </c>
      <c r="M491" s="2"/>
    </row>
    <row r="492" spans="1:13">
      <c r="A492" s="8">
        <v>42046</v>
      </c>
      <c r="B492" s="6" t="s">
        <v>8</v>
      </c>
      <c r="C492" s="4" t="s">
        <v>519</v>
      </c>
      <c r="D492" s="4" t="s">
        <v>1032</v>
      </c>
      <c r="E492" s="4" t="s">
        <v>1040</v>
      </c>
      <c r="F492" s="4">
        <v>3750</v>
      </c>
      <c r="G492" s="7">
        <v>0.8</v>
      </c>
      <c r="H492" s="4">
        <f t="shared" si="8"/>
        <v>3000</v>
      </c>
      <c r="I492" s="4" t="s">
        <v>1050</v>
      </c>
      <c r="J492" s="23">
        <v>42123</v>
      </c>
      <c r="K492" s="9" t="s">
        <v>1046</v>
      </c>
      <c r="M492" s="2"/>
    </row>
    <row r="493" spans="1:13">
      <c r="A493" s="8">
        <v>42047</v>
      </c>
      <c r="B493" s="6" t="s">
        <v>19</v>
      </c>
      <c r="C493" s="4" t="s">
        <v>520</v>
      </c>
      <c r="D493" s="4" t="s">
        <v>1032</v>
      </c>
      <c r="E493" s="4" t="s">
        <v>1048</v>
      </c>
      <c r="F493" s="4">
        <v>3640</v>
      </c>
      <c r="G493" s="7">
        <v>0.7</v>
      </c>
      <c r="H493" s="4">
        <f t="shared" si="8"/>
        <v>2548</v>
      </c>
      <c r="I493" s="4" t="s">
        <v>1050</v>
      </c>
      <c r="J493" s="23">
        <v>42101</v>
      </c>
      <c r="K493" s="9" t="s">
        <v>1043</v>
      </c>
      <c r="M493" s="2"/>
    </row>
    <row r="494" spans="1:13">
      <c r="A494" s="8">
        <v>42047</v>
      </c>
      <c r="B494" s="6" t="s">
        <v>9</v>
      </c>
      <c r="C494" s="4" t="s">
        <v>521</v>
      </c>
      <c r="D494" s="4" t="s">
        <v>1038</v>
      </c>
      <c r="E494" s="4" t="s">
        <v>1039</v>
      </c>
      <c r="F494" s="4">
        <v>2530</v>
      </c>
      <c r="G494" s="7">
        <v>0.7</v>
      </c>
      <c r="H494" s="4">
        <f t="shared" si="8"/>
        <v>1771</v>
      </c>
      <c r="I494" s="4" t="s">
        <v>1051</v>
      </c>
      <c r="J494" s="23">
        <v>42105</v>
      </c>
      <c r="K494" s="9" t="s">
        <v>1046</v>
      </c>
      <c r="M494" s="2"/>
    </row>
    <row r="495" spans="1:13">
      <c r="A495" s="8">
        <v>42047</v>
      </c>
      <c r="B495" s="6" t="s">
        <v>26</v>
      </c>
      <c r="C495" s="4" t="s">
        <v>522</v>
      </c>
      <c r="D495" s="4" t="s">
        <v>1037</v>
      </c>
      <c r="E495" s="4" t="s">
        <v>1048</v>
      </c>
      <c r="F495" s="4">
        <v>2230</v>
      </c>
      <c r="G495" s="7">
        <v>0.55000000000000004</v>
      </c>
      <c r="H495" s="4">
        <f t="shared" si="8"/>
        <v>1226.5</v>
      </c>
      <c r="I495" s="4" t="s">
        <v>1051</v>
      </c>
      <c r="J495" s="23">
        <v>42117</v>
      </c>
      <c r="K495" s="9" t="s">
        <v>1044</v>
      </c>
      <c r="M495" s="2"/>
    </row>
    <row r="496" spans="1:13">
      <c r="A496" s="8">
        <v>42047</v>
      </c>
      <c r="B496" s="6" t="s">
        <v>27</v>
      </c>
      <c r="C496" s="4" t="s">
        <v>523</v>
      </c>
      <c r="D496" s="4" t="s">
        <v>1038</v>
      </c>
      <c r="E496" s="4" t="s">
        <v>1042</v>
      </c>
      <c r="F496" s="4">
        <v>220</v>
      </c>
      <c r="G496" s="7">
        <v>0.65</v>
      </c>
      <c r="H496" s="4">
        <f t="shared" si="8"/>
        <v>143</v>
      </c>
      <c r="I496" s="2" t="s">
        <v>1052</v>
      </c>
      <c r="J496" s="23">
        <v>42169</v>
      </c>
      <c r="K496" s="9" t="s">
        <v>1044</v>
      </c>
      <c r="M496" s="2"/>
    </row>
    <row r="497" spans="1:13">
      <c r="A497" s="8">
        <v>42047</v>
      </c>
      <c r="B497" s="6" t="s">
        <v>22</v>
      </c>
      <c r="C497" s="4" t="s">
        <v>524</v>
      </c>
      <c r="D497" s="4" t="s">
        <v>1030</v>
      </c>
      <c r="E497" s="4" t="s">
        <v>1047</v>
      </c>
      <c r="F497" s="4">
        <v>540</v>
      </c>
      <c r="G497" s="7">
        <v>0.65</v>
      </c>
      <c r="H497" s="4">
        <f t="shared" si="8"/>
        <v>351</v>
      </c>
      <c r="I497" s="4" t="s">
        <v>1052</v>
      </c>
      <c r="J497" s="23">
        <v>42083</v>
      </c>
      <c r="K497" s="9"/>
      <c r="M497" s="2"/>
    </row>
    <row r="498" spans="1:13">
      <c r="A498" s="8">
        <v>42047</v>
      </c>
      <c r="B498" s="6" t="s">
        <v>8</v>
      </c>
      <c r="C498" s="4" t="s">
        <v>525</v>
      </c>
      <c r="D498" s="4" t="s">
        <v>1038</v>
      </c>
      <c r="E498" s="4" t="s">
        <v>1048</v>
      </c>
      <c r="F498" s="4">
        <v>1330</v>
      </c>
      <c r="G498" s="7">
        <v>0.65</v>
      </c>
      <c r="H498" s="4">
        <f t="shared" si="8"/>
        <v>864.5</v>
      </c>
      <c r="I498" s="4" t="s">
        <v>1051</v>
      </c>
      <c r="J498" s="23">
        <v>42146</v>
      </c>
      <c r="K498" s="9" t="s">
        <v>1043</v>
      </c>
      <c r="M498" s="2"/>
    </row>
    <row r="499" spans="1:13">
      <c r="A499" s="8">
        <v>42047</v>
      </c>
      <c r="B499" s="6" t="s">
        <v>9</v>
      </c>
      <c r="C499" s="4" t="s">
        <v>526</v>
      </c>
      <c r="D499" s="4" t="s">
        <v>1034</v>
      </c>
      <c r="E499" s="4" t="s">
        <v>1047</v>
      </c>
      <c r="F499" s="4">
        <v>2080</v>
      </c>
      <c r="G499" s="7">
        <v>0.65</v>
      </c>
      <c r="H499" s="4">
        <f t="shared" si="8"/>
        <v>1352</v>
      </c>
      <c r="I499" s="4" t="s">
        <v>1050</v>
      </c>
      <c r="J499" s="23">
        <v>42074</v>
      </c>
      <c r="K499" s="9"/>
      <c r="M499" s="2"/>
    </row>
    <row r="500" spans="1:13">
      <c r="A500" s="8">
        <v>42047</v>
      </c>
      <c r="B500" s="6" t="s">
        <v>24</v>
      </c>
      <c r="C500" s="4" t="s">
        <v>527</v>
      </c>
      <c r="D500" s="4" t="s">
        <v>1030</v>
      </c>
      <c r="E500" s="4" t="s">
        <v>1048</v>
      </c>
      <c r="F500" s="4">
        <v>2350</v>
      </c>
      <c r="G500" s="7">
        <v>0.75</v>
      </c>
      <c r="H500" s="4">
        <f t="shared" si="8"/>
        <v>1762.5</v>
      </c>
      <c r="I500" s="4" t="s">
        <v>1050</v>
      </c>
      <c r="J500" s="23">
        <v>42140</v>
      </c>
      <c r="K500" s="9" t="s">
        <v>1043</v>
      </c>
      <c r="M500" s="2"/>
    </row>
    <row r="501" spans="1:13">
      <c r="A501" s="8">
        <v>42047</v>
      </c>
      <c r="B501" s="6" t="s">
        <v>14</v>
      </c>
      <c r="C501" s="4" t="s">
        <v>528</v>
      </c>
      <c r="D501" s="4" t="s">
        <v>1038</v>
      </c>
      <c r="E501" s="4" t="s">
        <v>1040</v>
      </c>
      <c r="F501" s="4">
        <v>1040</v>
      </c>
      <c r="G501" s="7">
        <v>0.85</v>
      </c>
      <c r="H501" s="4">
        <f t="shared" si="8"/>
        <v>884</v>
      </c>
      <c r="I501" s="4" t="s">
        <v>1051</v>
      </c>
      <c r="J501" s="23">
        <v>42175</v>
      </c>
      <c r="K501" s="9" t="s">
        <v>1046</v>
      </c>
      <c r="M501" s="2"/>
    </row>
    <row r="502" spans="1:13">
      <c r="A502" s="8">
        <v>42047</v>
      </c>
      <c r="B502" s="6" t="s">
        <v>25</v>
      </c>
      <c r="C502" s="4" t="s">
        <v>529</v>
      </c>
      <c r="D502" s="4" t="s">
        <v>1036</v>
      </c>
      <c r="E502" s="4" t="s">
        <v>1048</v>
      </c>
      <c r="F502" s="4">
        <v>2360</v>
      </c>
      <c r="G502" s="7">
        <v>0.85</v>
      </c>
      <c r="H502" s="4">
        <f t="shared" si="8"/>
        <v>2006</v>
      </c>
      <c r="I502" s="4" t="s">
        <v>1051</v>
      </c>
      <c r="J502" s="23">
        <v>42113</v>
      </c>
      <c r="K502" s="9" t="s">
        <v>1044</v>
      </c>
      <c r="M502" s="2"/>
    </row>
    <row r="503" spans="1:13">
      <c r="A503" s="8">
        <v>42047</v>
      </c>
      <c r="B503" s="6" t="s">
        <v>23</v>
      </c>
      <c r="C503" s="4" t="s">
        <v>530</v>
      </c>
      <c r="D503" s="4" t="s">
        <v>1036</v>
      </c>
      <c r="E503" s="4" t="s">
        <v>1040</v>
      </c>
      <c r="F503" s="4">
        <v>4740</v>
      </c>
      <c r="G503" s="7">
        <v>0.75</v>
      </c>
      <c r="H503" s="4">
        <f t="shared" si="8"/>
        <v>3555</v>
      </c>
      <c r="I503" s="4" t="s">
        <v>1051</v>
      </c>
      <c r="J503" s="23">
        <v>42101</v>
      </c>
      <c r="K503" s="9" t="s">
        <v>1043</v>
      </c>
      <c r="M503" s="2"/>
    </row>
    <row r="504" spans="1:13">
      <c r="A504" s="8">
        <v>42047</v>
      </c>
      <c r="B504" s="6" t="s">
        <v>20</v>
      </c>
      <c r="C504" s="4" t="s">
        <v>531</v>
      </c>
      <c r="D504" s="4" t="s">
        <v>1030</v>
      </c>
      <c r="E504" s="4" t="s">
        <v>1048</v>
      </c>
      <c r="F504" s="4">
        <v>4860</v>
      </c>
      <c r="G504" s="7">
        <v>0.75</v>
      </c>
      <c r="H504" s="4">
        <f t="shared" si="8"/>
        <v>3645</v>
      </c>
      <c r="I504" s="4" t="s">
        <v>1050</v>
      </c>
      <c r="J504" s="23">
        <v>42125</v>
      </c>
      <c r="K504" s="9" t="s">
        <v>1044</v>
      </c>
      <c r="M504" s="2"/>
    </row>
    <row r="505" spans="1:13">
      <c r="A505" s="8">
        <v>42047</v>
      </c>
      <c r="B505" s="6" t="s">
        <v>11</v>
      </c>
      <c r="C505" s="4" t="s">
        <v>532</v>
      </c>
      <c r="D505" s="4" t="s">
        <v>1032</v>
      </c>
      <c r="E505" s="4" t="s">
        <v>1048</v>
      </c>
      <c r="F505" s="4">
        <v>1830</v>
      </c>
      <c r="G505" s="7">
        <v>0.85</v>
      </c>
      <c r="H505" s="4">
        <f t="shared" si="8"/>
        <v>1555.5</v>
      </c>
      <c r="I505" s="4" t="s">
        <v>1053</v>
      </c>
      <c r="J505" s="23">
        <v>42151</v>
      </c>
      <c r="K505" s="9"/>
      <c r="M505" s="2"/>
    </row>
    <row r="506" spans="1:13">
      <c r="A506" s="8">
        <v>42047</v>
      </c>
      <c r="B506" s="6" t="s">
        <v>11</v>
      </c>
      <c r="C506" s="4" t="s">
        <v>533</v>
      </c>
      <c r="D506" s="4" t="s">
        <v>1033</v>
      </c>
      <c r="E506" s="4" t="s">
        <v>1039</v>
      </c>
      <c r="F506" s="4">
        <v>3540</v>
      </c>
      <c r="G506" s="7">
        <v>0.6</v>
      </c>
      <c r="H506" s="4">
        <f t="shared" si="8"/>
        <v>2124</v>
      </c>
      <c r="I506" s="4" t="s">
        <v>1053</v>
      </c>
      <c r="J506" s="23">
        <v>42141</v>
      </c>
      <c r="K506" s="9" t="s">
        <v>1046</v>
      </c>
      <c r="M506" s="2"/>
    </row>
    <row r="507" spans="1:13">
      <c r="A507" s="8">
        <v>42047</v>
      </c>
      <c r="B507" s="6" t="s">
        <v>22</v>
      </c>
      <c r="C507" s="4" t="s">
        <v>534</v>
      </c>
      <c r="D507" s="4" t="s">
        <v>1032</v>
      </c>
      <c r="E507" s="4" t="s">
        <v>1040</v>
      </c>
      <c r="F507" s="4">
        <v>4450</v>
      </c>
      <c r="G507" s="7">
        <v>0.85</v>
      </c>
      <c r="H507" s="4">
        <f t="shared" si="8"/>
        <v>3782.5</v>
      </c>
      <c r="I507" s="4" t="s">
        <v>1051</v>
      </c>
      <c r="J507" s="23">
        <v>42142</v>
      </c>
      <c r="K507" s="9" t="s">
        <v>1044</v>
      </c>
      <c r="M507" s="2"/>
    </row>
    <row r="508" spans="1:13">
      <c r="A508" s="8">
        <v>42048</v>
      </c>
      <c r="B508" s="6" t="s">
        <v>18</v>
      </c>
      <c r="C508" s="4" t="s">
        <v>535</v>
      </c>
      <c r="D508" s="4" t="s">
        <v>1031</v>
      </c>
      <c r="E508" s="4" t="s">
        <v>1039</v>
      </c>
      <c r="F508" s="4">
        <v>2440</v>
      </c>
      <c r="G508" s="7">
        <v>0.85</v>
      </c>
      <c r="H508" s="4">
        <f t="shared" si="8"/>
        <v>2074</v>
      </c>
      <c r="I508" s="4" t="s">
        <v>1051</v>
      </c>
      <c r="J508" s="23">
        <v>42156</v>
      </c>
      <c r="K508" s="9" t="s">
        <v>1046</v>
      </c>
      <c r="M508" s="2"/>
    </row>
    <row r="509" spans="1:13">
      <c r="A509" s="8">
        <v>42048</v>
      </c>
      <c r="B509" s="6" t="s">
        <v>26</v>
      </c>
      <c r="C509" s="4" t="s">
        <v>536</v>
      </c>
      <c r="D509" s="4" t="s">
        <v>1034</v>
      </c>
      <c r="E509" s="4" t="s">
        <v>1039</v>
      </c>
      <c r="F509" s="4">
        <v>1290</v>
      </c>
      <c r="G509" s="7">
        <v>0.85</v>
      </c>
      <c r="H509" s="4">
        <f t="shared" si="8"/>
        <v>1096.5</v>
      </c>
      <c r="I509" s="4" t="s">
        <v>1051</v>
      </c>
      <c r="J509" s="23">
        <v>42179</v>
      </c>
      <c r="K509" s="9" t="s">
        <v>1045</v>
      </c>
      <c r="M509" s="2"/>
    </row>
    <row r="510" spans="1:13">
      <c r="A510" s="8">
        <v>42048</v>
      </c>
      <c r="B510" s="6" t="s">
        <v>27</v>
      </c>
      <c r="C510" s="4" t="s">
        <v>537</v>
      </c>
      <c r="D510" s="4" t="s">
        <v>1031</v>
      </c>
      <c r="E510" s="4" t="s">
        <v>1048</v>
      </c>
      <c r="F510" s="4">
        <v>4790</v>
      </c>
      <c r="G510" s="7">
        <v>0.7</v>
      </c>
      <c r="H510" s="4">
        <f t="shared" si="8"/>
        <v>3353</v>
      </c>
      <c r="I510" s="4" t="s">
        <v>1050</v>
      </c>
      <c r="J510" s="23">
        <v>42128</v>
      </c>
      <c r="K510" s="9" t="s">
        <v>1045</v>
      </c>
      <c r="M510" s="2"/>
    </row>
    <row r="511" spans="1:13">
      <c r="A511" s="8">
        <v>42048</v>
      </c>
      <c r="B511" s="6" t="s">
        <v>17</v>
      </c>
      <c r="C511" s="4" t="s">
        <v>538</v>
      </c>
      <c r="D511" s="4" t="s">
        <v>1034</v>
      </c>
      <c r="E511" s="4" t="s">
        <v>1040</v>
      </c>
      <c r="F511" s="4">
        <v>1810</v>
      </c>
      <c r="G511" s="7">
        <v>0.7</v>
      </c>
      <c r="H511" s="4">
        <f t="shared" si="8"/>
        <v>1267</v>
      </c>
      <c r="I511" s="4" t="s">
        <v>1051</v>
      </c>
      <c r="J511" s="23">
        <v>42144</v>
      </c>
      <c r="K511" s="9" t="s">
        <v>1043</v>
      </c>
      <c r="M511" s="2"/>
    </row>
    <row r="512" spans="1:13">
      <c r="A512" s="8">
        <v>42048</v>
      </c>
      <c r="B512" s="6" t="s">
        <v>24</v>
      </c>
      <c r="C512" s="4" t="s">
        <v>539</v>
      </c>
      <c r="D512" s="4" t="s">
        <v>1038</v>
      </c>
      <c r="E512" s="4" t="s">
        <v>1048</v>
      </c>
      <c r="F512" s="4">
        <v>1270</v>
      </c>
      <c r="G512" s="7">
        <v>0.75</v>
      </c>
      <c r="H512" s="4">
        <f t="shared" si="8"/>
        <v>952.5</v>
      </c>
      <c r="I512" s="4" t="s">
        <v>1053</v>
      </c>
      <c r="J512" s="23">
        <v>42123</v>
      </c>
      <c r="K512" s="9" t="s">
        <v>1043</v>
      </c>
      <c r="M512" s="2"/>
    </row>
    <row r="513" spans="1:13">
      <c r="A513" s="8">
        <v>42048</v>
      </c>
      <c r="B513" s="6" t="s">
        <v>16</v>
      </c>
      <c r="C513" s="4" t="s">
        <v>540</v>
      </c>
      <c r="D513" s="4" t="s">
        <v>1030</v>
      </c>
      <c r="E513" s="4" t="s">
        <v>1039</v>
      </c>
      <c r="F513" s="4">
        <v>4580</v>
      </c>
      <c r="G513" s="7">
        <v>0.75</v>
      </c>
      <c r="H513" s="4">
        <f t="shared" si="8"/>
        <v>3435</v>
      </c>
      <c r="I513" s="4" t="s">
        <v>1051</v>
      </c>
      <c r="J513" s="23">
        <v>42179</v>
      </c>
      <c r="K513" s="9" t="s">
        <v>1044</v>
      </c>
      <c r="M513" s="2"/>
    </row>
    <row r="514" spans="1:13">
      <c r="A514" s="8">
        <v>42048</v>
      </c>
      <c r="B514" s="6" t="s">
        <v>11</v>
      </c>
      <c r="C514" s="4" t="s">
        <v>541</v>
      </c>
      <c r="D514" s="4" t="s">
        <v>1037</v>
      </c>
      <c r="E514" s="4" t="s">
        <v>1040</v>
      </c>
      <c r="F514" s="4">
        <v>3560</v>
      </c>
      <c r="G514" s="7">
        <v>0.75</v>
      </c>
      <c r="H514" s="4">
        <f t="shared" si="8"/>
        <v>2670</v>
      </c>
      <c r="I514" s="4" t="s">
        <v>1050</v>
      </c>
      <c r="J514" s="23">
        <v>42143</v>
      </c>
      <c r="K514" s="9" t="s">
        <v>1045</v>
      </c>
      <c r="M514" s="2"/>
    </row>
    <row r="515" spans="1:13">
      <c r="A515" s="8">
        <v>42048</v>
      </c>
      <c r="B515" s="6" t="s">
        <v>26</v>
      </c>
      <c r="C515" s="4" t="s">
        <v>542</v>
      </c>
      <c r="D515" s="4" t="s">
        <v>1033</v>
      </c>
      <c r="E515" s="4" t="s">
        <v>1042</v>
      </c>
      <c r="F515" s="4">
        <v>880</v>
      </c>
      <c r="G515" s="7">
        <v>0.6</v>
      </c>
      <c r="H515" s="4">
        <f t="shared" ref="H515:H578" si="9">F515*G515</f>
        <v>528</v>
      </c>
      <c r="I515" s="4" t="s">
        <v>1051</v>
      </c>
      <c r="J515" s="23">
        <v>42120</v>
      </c>
      <c r="K515" s="9" t="s">
        <v>1044</v>
      </c>
      <c r="M515" s="2"/>
    </row>
    <row r="516" spans="1:13">
      <c r="A516" s="8">
        <v>42048</v>
      </c>
      <c r="B516" s="6" t="s">
        <v>16</v>
      </c>
      <c r="C516" s="4" t="s">
        <v>543</v>
      </c>
      <c r="D516" s="4" t="s">
        <v>1029</v>
      </c>
      <c r="E516" s="4" t="s">
        <v>1040</v>
      </c>
      <c r="F516" s="4">
        <v>1480</v>
      </c>
      <c r="G516" s="7">
        <v>0.7</v>
      </c>
      <c r="H516" s="4">
        <f t="shared" si="9"/>
        <v>1036</v>
      </c>
      <c r="I516" s="4" t="s">
        <v>1051</v>
      </c>
      <c r="J516" s="23">
        <v>42103</v>
      </c>
      <c r="K516" s="9" t="s">
        <v>1046</v>
      </c>
      <c r="M516" s="2"/>
    </row>
    <row r="517" spans="1:13">
      <c r="A517" s="8">
        <v>42049</v>
      </c>
      <c r="B517" s="6" t="s">
        <v>27</v>
      </c>
      <c r="C517" s="4" t="s">
        <v>544</v>
      </c>
      <c r="D517" s="4" t="s">
        <v>1032</v>
      </c>
      <c r="E517" s="4" t="s">
        <v>1042</v>
      </c>
      <c r="F517" s="4">
        <v>700</v>
      </c>
      <c r="G517" s="7">
        <v>0.6</v>
      </c>
      <c r="H517" s="4">
        <f t="shared" si="9"/>
        <v>420</v>
      </c>
      <c r="I517" s="4" t="s">
        <v>1053</v>
      </c>
      <c r="J517" s="23">
        <v>42158</v>
      </c>
      <c r="K517" s="9" t="s">
        <v>1045</v>
      </c>
      <c r="M517" s="2"/>
    </row>
    <row r="518" spans="1:13">
      <c r="A518" s="8">
        <v>42049</v>
      </c>
      <c r="B518" s="6" t="s">
        <v>26</v>
      </c>
      <c r="C518" s="4" t="s">
        <v>545</v>
      </c>
      <c r="D518" s="4" t="s">
        <v>1036</v>
      </c>
      <c r="E518" s="4" t="s">
        <v>1040</v>
      </c>
      <c r="F518" s="4">
        <v>990</v>
      </c>
      <c r="G518" s="7">
        <v>0.65</v>
      </c>
      <c r="H518" s="4">
        <f t="shared" si="9"/>
        <v>643.5</v>
      </c>
      <c r="I518" s="4" t="s">
        <v>1050</v>
      </c>
      <c r="J518" s="23">
        <v>42099</v>
      </c>
      <c r="K518" s="9" t="s">
        <v>1043</v>
      </c>
      <c r="M518" s="2"/>
    </row>
    <row r="519" spans="1:13">
      <c r="A519" s="8">
        <v>42049</v>
      </c>
      <c r="B519" s="6" t="s">
        <v>11</v>
      </c>
      <c r="C519" s="4" t="s">
        <v>546</v>
      </c>
      <c r="D519" s="4" t="s">
        <v>1030</v>
      </c>
      <c r="E519" s="4" t="s">
        <v>1039</v>
      </c>
      <c r="F519" s="4">
        <v>2930</v>
      </c>
      <c r="G519" s="7">
        <v>0.75</v>
      </c>
      <c r="H519" s="4">
        <f t="shared" si="9"/>
        <v>2197.5</v>
      </c>
      <c r="I519" s="4" t="s">
        <v>1051</v>
      </c>
      <c r="J519" s="23">
        <v>42104</v>
      </c>
      <c r="K519" s="9" t="s">
        <v>1046</v>
      </c>
      <c r="M519" s="2"/>
    </row>
    <row r="520" spans="1:13">
      <c r="A520" s="8">
        <v>42049</v>
      </c>
      <c r="B520" s="6" t="s">
        <v>17</v>
      </c>
      <c r="C520" s="4" t="s">
        <v>547</v>
      </c>
      <c r="D520" s="4" t="s">
        <v>1038</v>
      </c>
      <c r="E520" s="4" t="s">
        <v>1048</v>
      </c>
      <c r="F520" s="4">
        <v>3140</v>
      </c>
      <c r="G520" s="7">
        <v>0.8</v>
      </c>
      <c r="H520" s="4">
        <f t="shared" si="9"/>
        <v>2512</v>
      </c>
      <c r="I520" s="4" t="s">
        <v>1051</v>
      </c>
      <c r="J520" s="23">
        <v>42166</v>
      </c>
      <c r="K520" s="9" t="s">
        <v>1043</v>
      </c>
      <c r="M520" s="2"/>
    </row>
    <row r="521" spans="1:13">
      <c r="A521" s="8">
        <v>42049</v>
      </c>
      <c r="B521" s="6" t="s">
        <v>8</v>
      </c>
      <c r="C521" s="4" t="s">
        <v>548</v>
      </c>
      <c r="D521" s="4" t="s">
        <v>1034</v>
      </c>
      <c r="E521" s="4" t="s">
        <v>1048</v>
      </c>
      <c r="F521" s="4">
        <v>2550</v>
      </c>
      <c r="G521" s="7">
        <v>0.85</v>
      </c>
      <c r="H521" s="4">
        <f t="shared" si="9"/>
        <v>2167.5</v>
      </c>
      <c r="I521" s="4" t="s">
        <v>1051</v>
      </c>
      <c r="J521" s="23">
        <v>42177</v>
      </c>
      <c r="K521" s="9" t="s">
        <v>1046</v>
      </c>
      <c r="M521" s="2"/>
    </row>
    <row r="522" spans="1:13">
      <c r="A522" s="8">
        <v>42049</v>
      </c>
      <c r="B522" s="6" t="s">
        <v>23</v>
      </c>
      <c r="C522" s="4" t="s">
        <v>549</v>
      </c>
      <c r="D522" s="4" t="s">
        <v>1035</v>
      </c>
      <c r="E522" s="4" t="s">
        <v>1039</v>
      </c>
      <c r="F522" s="4">
        <v>4390</v>
      </c>
      <c r="G522" s="7">
        <v>0.8</v>
      </c>
      <c r="H522" s="4">
        <f t="shared" si="9"/>
        <v>3512</v>
      </c>
      <c r="I522" s="4" t="s">
        <v>1051</v>
      </c>
      <c r="J522" s="23">
        <v>42167</v>
      </c>
      <c r="K522" s="9" t="s">
        <v>1043</v>
      </c>
      <c r="M522" s="2"/>
    </row>
    <row r="523" spans="1:13">
      <c r="A523" s="8">
        <v>42049</v>
      </c>
      <c r="B523" s="6" t="s">
        <v>22</v>
      </c>
      <c r="C523" s="4" t="s">
        <v>550</v>
      </c>
      <c r="D523" s="4" t="s">
        <v>1036</v>
      </c>
      <c r="E523" s="4" t="s">
        <v>1039</v>
      </c>
      <c r="F523" s="4">
        <v>2990</v>
      </c>
      <c r="G523" s="7">
        <v>0.6</v>
      </c>
      <c r="H523" s="4">
        <f t="shared" si="9"/>
        <v>1794</v>
      </c>
      <c r="I523" s="4" t="s">
        <v>1051</v>
      </c>
      <c r="J523" s="23">
        <v>42169</v>
      </c>
      <c r="K523" s="9" t="s">
        <v>1044</v>
      </c>
      <c r="M523" s="2"/>
    </row>
    <row r="524" spans="1:13">
      <c r="A524" s="8">
        <v>42049</v>
      </c>
      <c r="B524" s="6" t="s">
        <v>18</v>
      </c>
      <c r="C524" s="4" t="s">
        <v>551</v>
      </c>
      <c r="D524" s="4" t="s">
        <v>1034</v>
      </c>
      <c r="E524" s="4" t="s">
        <v>1042</v>
      </c>
      <c r="F524" s="4">
        <v>3570</v>
      </c>
      <c r="G524" s="7">
        <v>0.85</v>
      </c>
      <c r="H524" s="4">
        <f t="shared" si="9"/>
        <v>3034.5</v>
      </c>
      <c r="I524" s="4" t="s">
        <v>1051</v>
      </c>
      <c r="J524" s="23">
        <v>42143</v>
      </c>
      <c r="K524" s="9" t="s">
        <v>1046</v>
      </c>
      <c r="M524" s="2"/>
    </row>
    <row r="525" spans="1:13">
      <c r="A525" s="8">
        <v>42050</v>
      </c>
      <c r="B525" s="6" t="s">
        <v>19</v>
      </c>
      <c r="C525" s="4" t="s">
        <v>552</v>
      </c>
      <c r="D525" s="4" t="s">
        <v>1034</v>
      </c>
      <c r="E525" s="4" t="s">
        <v>1048</v>
      </c>
      <c r="F525" s="4">
        <v>3910</v>
      </c>
      <c r="G525" s="7">
        <v>0.75</v>
      </c>
      <c r="H525" s="4">
        <f t="shared" si="9"/>
        <v>2932.5</v>
      </c>
      <c r="I525" s="4" t="s">
        <v>1050</v>
      </c>
      <c r="J525" s="23">
        <v>42153</v>
      </c>
      <c r="K525" s="9" t="s">
        <v>1043</v>
      </c>
      <c r="M525" s="2"/>
    </row>
    <row r="526" spans="1:13">
      <c r="A526" s="8">
        <v>42050</v>
      </c>
      <c r="B526" s="6" t="s">
        <v>22</v>
      </c>
      <c r="C526" s="4" t="s">
        <v>553</v>
      </c>
      <c r="D526" s="4" t="s">
        <v>1036</v>
      </c>
      <c r="E526" s="4" t="s">
        <v>1048</v>
      </c>
      <c r="F526" s="4">
        <v>600</v>
      </c>
      <c r="G526" s="7">
        <v>0.65</v>
      </c>
      <c r="H526" s="4">
        <f t="shared" si="9"/>
        <v>390</v>
      </c>
      <c r="I526" s="4" t="s">
        <v>1053</v>
      </c>
      <c r="J526" s="23">
        <v>42110</v>
      </c>
      <c r="K526" s="9" t="s">
        <v>1045</v>
      </c>
      <c r="M526" s="2"/>
    </row>
    <row r="527" spans="1:13">
      <c r="A527" s="8">
        <v>42050</v>
      </c>
      <c r="B527" s="6" t="s">
        <v>13</v>
      </c>
      <c r="C527" s="4" t="s">
        <v>554</v>
      </c>
      <c r="D527" s="4" t="s">
        <v>1032</v>
      </c>
      <c r="E527" s="4" t="s">
        <v>1039</v>
      </c>
      <c r="F527" s="4">
        <v>660</v>
      </c>
      <c r="G527" s="7">
        <v>0.75</v>
      </c>
      <c r="H527" s="4">
        <f t="shared" si="9"/>
        <v>495</v>
      </c>
      <c r="I527" s="4" t="s">
        <v>1051</v>
      </c>
      <c r="J527" s="23">
        <v>42120</v>
      </c>
      <c r="K527" s="9" t="s">
        <v>1045</v>
      </c>
      <c r="M527" s="2"/>
    </row>
    <row r="528" spans="1:13">
      <c r="A528" s="8">
        <v>42050</v>
      </c>
      <c r="B528" s="6" t="s">
        <v>23</v>
      </c>
      <c r="C528" s="4" t="s">
        <v>555</v>
      </c>
      <c r="D528" s="4" t="s">
        <v>1036</v>
      </c>
      <c r="E528" s="4" t="s">
        <v>1040</v>
      </c>
      <c r="F528" s="4">
        <v>3320</v>
      </c>
      <c r="G528" s="7">
        <v>0.75</v>
      </c>
      <c r="H528" s="4">
        <f t="shared" si="9"/>
        <v>2490</v>
      </c>
      <c r="I528" s="4" t="s">
        <v>1051</v>
      </c>
      <c r="J528" s="23">
        <v>42134</v>
      </c>
      <c r="K528" s="9" t="s">
        <v>1043</v>
      </c>
      <c r="M528" s="2"/>
    </row>
    <row r="529" spans="1:13">
      <c r="A529" s="8">
        <v>42050</v>
      </c>
      <c r="B529" s="6" t="s">
        <v>22</v>
      </c>
      <c r="C529" s="4" t="s">
        <v>556</v>
      </c>
      <c r="D529" s="4" t="s">
        <v>1029</v>
      </c>
      <c r="E529" s="4" t="s">
        <v>1042</v>
      </c>
      <c r="F529" s="4">
        <v>1470</v>
      </c>
      <c r="G529" s="7">
        <v>0.75</v>
      </c>
      <c r="H529" s="4">
        <f t="shared" si="9"/>
        <v>1102.5</v>
      </c>
      <c r="I529" s="4" t="s">
        <v>1053</v>
      </c>
      <c r="J529" s="23">
        <v>42152</v>
      </c>
      <c r="K529" s="9" t="s">
        <v>1046</v>
      </c>
      <c r="M529" s="2"/>
    </row>
    <row r="530" spans="1:13">
      <c r="A530" s="8">
        <v>42050</v>
      </c>
      <c r="B530" s="6" t="s">
        <v>12</v>
      </c>
      <c r="C530" s="4" t="s">
        <v>557</v>
      </c>
      <c r="D530" s="4" t="s">
        <v>1033</v>
      </c>
      <c r="E530" s="4" t="s">
        <v>1048</v>
      </c>
      <c r="F530" s="4">
        <v>3640</v>
      </c>
      <c r="G530" s="7">
        <v>0.65</v>
      </c>
      <c r="H530" s="4">
        <f t="shared" si="9"/>
        <v>2366</v>
      </c>
      <c r="I530" s="4" t="s">
        <v>1050</v>
      </c>
      <c r="J530" s="23">
        <v>42112</v>
      </c>
      <c r="K530" s="9" t="s">
        <v>1046</v>
      </c>
      <c r="M530" s="2"/>
    </row>
    <row r="531" spans="1:13">
      <c r="A531" s="8">
        <v>42051</v>
      </c>
      <c r="B531" s="6" t="s">
        <v>12</v>
      </c>
      <c r="C531" s="4" t="s">
        <v>558</v>
      </c>
      <c r="D531" s="4" t="s">
        <v>1034</v>
      </c>
      <c r="E531" s="4" t="s">
        <v>1039</v>
      </c>
      <c r="F531" s="4">
        <v>1100</v>
      </c>
      <c r="G531" s="7">
        <v>0.8</v>
      </c>
      <c r="H531" s="4">
        <f t="shared" si="9"/>
        <v>880</v>
      </c>
      <c r="I531" s="4" t="s">
        <v>1051</v>
      </c>
      <c r="J531" s="23">
        <v>42170</v>
      </c>
      <c r="K531" s="9" t="s">
        <v>1043</v>
      </c>
      <c r="M531" s="2"/>
    </row>
    <row r="532" spans="1:13">
      <c r="A532" s="8">
        <v>42051</v>
      </c>
      <c r="B532" s="6" t="s">
        <v>14</v>
      </c>
      <c r="C532" s="4" t="s">
        <v>559</v>
      </c>
      <c r="D532" s="4" t="s">
        <v>1035</v>
      </c>
      <c r="E532" s="4" t="s">
        <v>1039</v>
      </c>
      <c r="F532" s="4">
        <v>2060</v>
      </c>
      <c r="G532" s="7">
        <v>0.7</v>
      </c>
      <c r="H532" s="4">
        <f t="shared" si="9"/>
        <v>1442</v>
      </c>
      <c r="I532" s="4" t="s">
        <v>1050</v>
      </c>
      <c r="J532" s="23">
        <v>42112</v>
      </c>
      <c r="K532" s="9"/>
      <c r="M532" s="2"/>
    </row>
    <row r="533" spans="1:13">
      <c r="A533" s="8">
        <v>42051</v>
      </c>
      <c r="B533" s="6" t="s">
        <v>18</v>
      </c>
      <c r="C533" s="4" t="s">
        <v>560</v>
      </c>
      <c r="D533" s="4" t="s">
        <v>1029</v>
      </c>
      <c r="E533" s="4" t="s">
        <v>1040</v>
      </c>
      <c r="F533" s="4">
        <v>4020</v>
      </c>
      <c r="G533" s="7">
        <v>0.7</v>
      </c>
      <c r="H533" s="4">
        <f t="shared" si="9"/>
        <v>2814</v>
      </c>
      <c r="I533" s="4" t="s">
        <v>1051</v>
      </c>
      <c r="J533" s="23">
        <v>42167</v>
      </c>
      <c r="K533" s="9" t="s">
        <v>1043</v>
      </c>
      <c r="M533" s="2"/>
    </row>
    <row r="534" spans="1:13">
      <c r="A534" s="8">
        <v>42051</v>
      </c>
      <c r="B534" s="6" t="s">
        <v>21</v>
      </c>
      <c r="C534" s="4" t="s">
        <v>561</v>
      </c>
      <c r="D534" s="4" t="s">
        <v>1030</v>
      </c>
      <c r="E534" s="4" t="s">
        <v>1048</v>
      </c>
      <c r="F534" s="4">
        <v>3720</v>
      </c>
      <c r="G534" s="7">
        <v>0.75</v>
      </c>
      <c r="H534" s="4">
        <f t="shared" si="9"/>
        <v>2790</v>
      </c>
      <c r="I534" s="4" t="s">
        <v>1051</v>
      </c>
      <c r="J534" s="23">
        <v>42156</v>
      </c>
      <c r="K534" s="9" t="s">
        <v>1044</v>
      </c>
      <c r="M534" s="2"/>
    </row>
    <row r="535" spans="1:13">
      <c r="A535" s="8">
        <v>42051</v>
      </c>
      <c r="B535" s="6" t="s">
        <v>10</v>
      </c>
      <c r="C535" s="4" t="s">
        <v>562</v>
      </c>
      <c r="D535" s="4" t="s">
        <v>1029</v>
      </c>
      <c r="E535" s="4" t="s">
        <v>1048</v>
      </c>
      <c r="F535" s="4">
        <v>970</v>
      </c>
      <c r="G535" s="7">
        <v>0.65</v>
      </c>
      <c r="H535" s="4">
        <f t="shared" si="9"/>
        <v>630.5</v>
      </c>
      <c r="I535" s="4" t="s">
        <v>1051</v>
      </c>
      <c r="J535" s="23">
        <v>42105</v>
      </c>
      <c r="K535" s="9" t="s">
        <v>1044</v>
      </c>
      <c r="M535" s="2"/>
    </row>
    <row r="536" spans="1:13">
      <c r="A536" s="8">
        <v>42051</v>
      </c>
      <c r="B536" s="6" t="s">
        <v>20</v>
      </c>
      <c r="C536" s="4" t="s">
        <v>563</v>
      </c>
      <c r="D536" s="4" t="s">
        <v>1038</v>
      </c>
      <c r="E536" s="4" t="s">
        <v>1040</v>
      </c>
      <c r="F536" s="4">
        <v>1800</v>
      </c>
      <c r="G536" s="7">
        <v>0.5</v>
      </c>
      <c r="H536" s="4">
        <f t="shared" si="9"/>
        <v>900</v>
      </c>
      <c r="I536" s="4" t="s">
        <v>1050</v>
      </c>
      <c r="J536" s="23">
        <v>42100</v>
      </c>
      <c r="K536" s="9"/>
      <c r="M536" s="2"/>
    </row>
    <row r="537" spans="1:13">
      <c r="A537" s="8">
        <v>42051</v>
      </c>
      <c r="B537" s="6" t="s">
        <v>21</v>
      </c>
      <c r="C537" s="4" t="s">
        <v>564</v>
      </c>
      <c r="D537" s="4" t="s">
        <v>1038</v>
      </c>
      <c r="E537" s="4" t="s">
        <v>1047</v>
      </c>
      <c r="F537" s="4">
        <v>4830</v>
      </c>
      <c r="G537" s="7">
        <v>0.8</v>
      </c>
      <c r="H537" s="4">
        <f t="shared" si="9"/>
        <v>3864</v>
      </c>
      <c r="I537" s="4" t="s">
        <v>1051</v>
      </c>
      <c r="J537" s="23">
        <v>42088</v>
      </c>
      <c r="K537" s="9"/>
      <c r="M537" s="2"/>
    </row>
    <row r="538" spans="1:13">
      <c r="A538" s="8">
        <v>42052</v>
      </c>
      <c r="B538" s="6" t="s">
        <v>22</v>
      </c>
      <c r="C538" s="4" t="s">
        <v>565</v>
      </c>
      <c r="D538" s="4" t="s">
        <v>1029</v>
      </c>
      <c r="E538" s="4" t="s">
        <v>1048</v>
      </c>
      <c r="F538" s="4">
        <v>1080</v>
      </c>
      <c r="G538" s="7">
        <v>0.55000000000000004</v>
      </c>
      <c r="H538" s="4">
        <f t="shared" si="9"/>
        <v>594</v>
      </c>
      <c r="I538" s="4" t="s">
        <v>1051</v>
      </c>
      <c r="J538" s="23">
        <v>42130</v>
      </c>
      <c r="K538" s="9"/>
      <c r="M538" s="2"/>
    </row>
    <row r="539" spans="1:13">
      <c r="A539" s="8">
        <v>42052</v>
      </c>
      <c r="B539" s="6" t="s">
        <v>12</v>
      </c>
      <c r="C539" s="4" t="s">
        <v>566</v>
      </c>
      <c r="D539" s="4" t="s">
        <v>1032</v>
      </c>
      <c r="E539" s="4" t="s">
        <v>1048</v>
      </c>
      <c r="F539" s="4">
        <v>1760</v>
      </c>
      <c r="G539" s="7">
        <v>0.75</v>
      </c>
      <c r="H539" s="4">
        <f t="shared" si="9"/>
        <v>1320</v>
      </c>
      <c r="I539" s="4" t="s">
        <v>1050</v>
      </c>
      <c r="J539" s="23">
        <v>42115</v>
      </c>
      <c r="K539" s="9" t="s">
        <v>1046</v>
      </c>
      <c r="M539" s="2"/>
    </row>
    <row r="540" spans="1:13">
      <c r="A540" s="8">
        <v>42052</v>
      </c>
      <c r="B540" s="6" t="s">
        <v>12</v>
      </c>
      <c r="C540" s="4" t="s">
        <v>567</v>
      </c>
      <c r="D540" s="4" t="s">
        <v>1032</v>
      </c>
      <c r="E540" s="4" t="s">
        <v>1040</v>
      </c>
      <c r="F540" s="4">
        <v>1220</v>
      </c>
      <c r="G540" s="7">
        <v>0.6</v>
      </c>
      <c r="H540" s="4">
        <f t="shared" si="9"/>
        <v>732</v>
      </c>
      <c r="I540" s="4" t="s">
        <v>1051</v>
      </c>
      <c r="J540" s="23">
        <v>42106</v>
      </c>
      <c r="K540" s="9" t="s">
        <v>1045</v>
      </c>
      <c r="M540" s="2"/>
    </row>
    <row r="541" spans="1:13">
      <c r="A541" s="8">
        <v>42052</v>
      </c>
      <c r="B541" s="6" t="s">
        <v>23</v>
      </c>
      <c r="C541" s="4" t="s">
        <v>568</v>
      </c>
      <c r="D541" s="4" t="s">
        <v>1036</v>
      </c>
      <c r="E541" s="4" t="s">
        <v>1047</v>
      </c>
      <c r="F541" s="4">
        <v>2250</v>
      </c>
      <c r="G541" s="7">
        <v>0.75</v>
      </c>
      <c r="H541" s="4">
        <f t="shared" si="9"/>
        <v>1687.5</v>
      </c>
      <c r="I541" s="4" t="s">
        <v>1053</v>
      </c>
      <c r="J541" s="23">
        <v>42091</v>
      </c>
      <c r="K541" s="9"/>
      <c r="M541" s="2"/>
    </row>
    <row r="542" spans="1:13">
      <c r="A542" s="8">
        <v>42052</v>
      </c>
      <c r="B542" s="6" t="s">
        <v>24</v>
      </c>
      <c r="C542" s="4" t="s">
        <v>569</v>
      </c>
      <c r="D542" s="4" t="s">
        <v>1029</v>
      </c>
      <c r="E542" s="4" t="s">
        <v>1039</v>
      </c>
      <c r="F542" s="4">
        <v>3490</v>
      </c>
      <c r="G542" s="7">
        <v>0.75</v>
      </c>
      <c r="H542" s="4">
        <f t="shared" si="9"/>
        <v>2617.5</v>
      </c>
      <c r="I542" s="4" t="s">
        <v>1050</v>
      </c>
      <c r="J542" s="23">
        <v>42184</v>
      </c>
      <c r="K542" s="9" t="s">
        <v>1046</v>
      </c>
      <c r="M542" s="2"/>
    </row>
    <row r="543" spans="1:13">
      <c r="A543" s="8">
        <v>42052</v>
      </c>
      <c r="B543" s="6" t="s">
        <v>15</v>
      </c>
      <c r="C543" s="4" t="s">
        <v>570</v>
      </c>
      <c r="D543" s="4" t="s">
        <v>1032</v>
      </c>
      <c r="E543" s="4" t="s">
        <v>1048</v>
      </c>
      <c r="F543" s="4">
        <v>2410</v>
      </c>
      <c r="G543" s="7">
        <v>0.55000000000000004</v>
      </c>
      <c r="H543" s="4">
        <f t="shared" si="9"/>
        <v>1325.5</v>
      </c>
      <c r="I543" s="4" t="s">
        <v>1053</v>
      </c>
      <c r="J543" s="23">
        <v>42139</v>
      </c>
      <c r="K543" s="9" t="s">
        <v>1043</v>
      </c>
      <c r="M543" s="2"/>
    </row>
    <row r="544" spans="1:13">
      <c r="A544" s="8">
        <v>42052</v>
      </c>
      <c r="B544" s="6" t="s">
        <v>19</v>
      </c>
      <c r="C544" s="4" t="s">
        <v>571</v>
      </c>
      <c r="D544" s="4" t="s">
        <v>1030</v>
      </c>
      <c r="E544" s="4" t="s">
        <v>1047</v>
      </c>
      <c r="F544" s="4">
        <v>770</v>
      </c>
      <c r="G544" s="7">
        <v>0.65</v>
      </c>
      <c r="H544" s="4">
        <f t="shared" si="9"/>
        <v>500.5</v>
      </c>
      <c r="I544" s="4" t="s">
        <v>1050</v>
      </c>
      <c r="J544" s="23">
        <v>42079</v>
      </c>
      <c r="K544" s="9"/>
      <c r="M544" s="2"/>
    </row>
    <row r="545" spans="1:13">
      <c r="A545" s="8">
        <v>42052</v>
      </c>
      <c r="B545" s="6" t="s">
        <v>24</v>
      </c>
      <c r="C545" s="4" t="s">
        <v>572</v>
      </c>
      <c r="D545" s="4" t="s">
        <v>1032</v>
      </c>
      <c r="E545" s="4" t="s">
        <v>1048</v>
      </c>
      <c r="F545" s="4">
        <v>390</v>
      </c>
      <c r="G545" s="7">
        <v>0.85</v>
      </c>
      <c r="H545" s="4">
        <f t="shared" si="9"/>
        <v>331.5</v>
      </c>
      <c r="I545" s="2" t="s">
        <v>1052</v>
      </c>
      <c r="J545" s="23">
        <v>42111</v>
      </c>
      <c r="K545" s="9" t="s">
        <v>1045</v>
      </c>
      <c r="M545" s="2"/>
    </row>
    <row r="546" spans="1:13">
      <c r="A546" s="8">
        <v>42053</v>
      </c>
      <c r="B546" s="6" t="s">
        <v>17</v>
      </c>
      <c r="C546" s="4" t="s">
        <v>573</v>
      </c>
      <c r="D546" s="4" t="s">
        <v>1031</v>
      </c>
      <c r="E546" s="4" t="s">
        <v>1048</v>
      </c>
      <c r="F546" s="4">
        <v>2500</v>
      </c>
      <c r="G546" s="7">
        <v>0.55000000000000004</v>
      </c>
      <c r="H546" s="4">
        <f t="shared" si="9"/>
        <v>1375</v>
      </c>
      <c r="I546" s="4" t="s">
        <v>1050</v>
      </c>
      <c r="J546" s="23">
        <v>42115</v>
      </c>
      <c r="K546" s="9" t="s">
        <v>1043</v>
      </c>
      <c r="M546" s="2"/>
    </row>
    <row r="547" spans="1:13">
      <c r="A547" s="8">
        <v>42053</v>
      </c>
      <c r="B547" s="6" t="s">
        <v>11</v>
      </c>
      <c r="C547" s="4" t="s">
        <v>574</v>
      </c>
      <c r="D547" s="4" t="s">
        <v>1033</v>
      </c>
      <c r="E547" s="4" t="s">
        <v>1042</v>
      </c>
      <c r="F547" s="4">
        <v>2990</v>
      </c>
      <c r="G547" s="7">
        <v>0.55000000000000004</v>
      </c>
      <c r="H547" s="4">
        <f t="shared" si="9"/>
        <v>1644.5000000000002</v>
      </c>
      <c r="I547" s="4" t="s">
        <v>1051</v>
      </c>
      <c r="J547" s="23">
        <v>42152</v>
      </c>
      <c r="K547" s="9" t="s">
        <v>1044</v>
      </c>
      <c r="M547" s="2"/>
    </row>
    <row r="548" spans="1:13">
      <c r="A548" s="8">
        <v>42053</v>
      </c>
      <c r="B548" s="6" t="s">
        <v>25</v>
      </c>
      <c r="C548" s="4" t="s">
        <v>575</v>
      </c>
      <c r="D548" s="4" t="s">
        <v>1037</v>
      </c>
      <c r="E548" s="4" t="s">
        <v>1042</v>
      </c>
      <c r="F548" s="4">
        <v>990</v>
      </c>
      <c r="G548" s="7">
        <v>0.8</v>
      </c>
      <c r="H548" s="4">
        <f t="shared" si="9"/>
        <v>792</v>
      </c>
      <c r="I548" s="4" t="s">
        <v>1053</v>
      </c>
      <c r="J548" s="23">
        <v>42122</v>
      </c>
      <c r="K548" s="9" t="s">
        <v>1044</v>
      </c>
      <c r="M548" s="2"/>
    </row>
    <row r="549" spans="1:13">
      <c r="A549" s="8">
        <v>42053</v>
      </c>
      <c r="B549" s="6" t="s">
        <v>23</v>
      </c>
      <c r="C549" s="4" t="s">
        <v>576</v>
      </c>
      <c r="D549" s="4" t="s">
        <v>1029</v>
      </c>
      <c r="E549" s="4" t="s">
        <v>1040</v>
      </c>
      <c r="F549" s="4">
        <v>4940</v>
      </c>
      <c r="G549" s="7">
        <v>0.6</v>
      </c>
      <c r="H549" s="4">
        <f t="shared" si="9"/>
        <v>2964</v>
      </c>
      <c r="I549" s="4" t="s">
        <v>1051</v>
      </c>
      <c r="J549" s="23">
        <v>42144</v>
      </c>
      <c r="K549" s="9" t="s">
        <v>1046</v>
      </c>
      <c r="M549" s="2"/>
    </row>
    <row r="550" spans="1:13">
      <c r="A550" s="8">
        <v>42053</v>
      </c>
      <c r="B550" s="6" t="s">
        <v>23</v>
      </c>
      <c r="C550" s="4" t="s">
        <v>577</v>
      </c>
      <c r="D550" s="4" t="s">
        <v>1037</v>
      </c>
      <c r="E550" s="4" t="s">
        <v>1039</v>
      </c>
      <c r="F550" s="4">
        <v>3990</v>
      </c>
      <c r="G550" s="7">
        <v>0.8</v>
      </c>
      <c r="H550" s="4">
        <f t="shared" si="9"/>
        <v>3192</v>
      </c>
      <c r="I550" s="4" t="s">
        <v>1051</v>
      </c>
      <c r="J550" s="23">
        <v>42164</v>
      </c>
      <c r="K550" s="9" t="s">
        <v>1043</v>
      </c>
      <c r="M550" s="2"/>
    </row>
    <row r="551" spans="1:13">
      <c r="A551" s="8">
        <v>42053</v>
      </c>
      <c r="B551" s="6" t="s">
        <v>16</v>
      </c>
      <c r="C551" s="4" t="s">
        <v>578</v>
      </c>
      <c r="D551" s="4" t="s">
        <v>1038</v>
      </c>
      <c r="E551" s="4" t="s">
        <v>1039</v>
      </c>
      <c r="F551" s="4">
        <v>1680</v>
      </c>
      <c r="G551" s="7">
        <v>0.85</v>
      </c>
      <c r="H551" s="4">
        <f t="shared" si="9"/>
        <v>1428</v>
      </c>
      <c r="I551" s="4" t="s">
        <v>1051</v>
      </c>
      <c r="J551" s="23">
        <v>42127</v>
      </c>
      <c r="K551" s="9" t="s">
        <v>1043</v>
      </c>
      <c r="M551" s="2"/>
    </row>
    <row r="552" spans="1:13">
      <c r="A552" s="8">
        <v>42053</v>
      </c>
      <c r="B552" s="6" t="s">
        <v>14</v>
      </c>
      <c r="C552" s="4" t="s">
        <v>579</v>
      </c>
      <c r="D552" s="4" t="s">
        <v>1032</v>
      </c>
      <c r="E552" s="4" t="s">
        <v>1042</v>
      </c>
      <c r="F552" s="4">
        <v>2920</v>
      </c>
      <c r="G552" s="7">
        <v>0.8</v>
      </c>
      <c r="H552" s="4">
        <f t="shared" si="9"/>
        <v>2336</v>
      </c>
      <c r="I552" s="4" t="s">
        <v>1051</v>
      </c>
      <c r="J552" s="23">
        <v>42106</v>
      </c>
      <c r="K552" s="9"/>
      <c r="M552" s="2"/>
    </row>
    <row r="553" spans="1:13">
      <c r="A553" s="8">
        <v>42053</v>
      </c>
      <c r="B553" s="6" t="s">
        <v>12</v>
      </c>
      <c r="C553" s="4" t="s">
        <v>580</v>
      </c>
      <c r="D553" s="4" t="s">
        <v>1035</v>
      </c>
      <c r="E553" s="4" t="s">
        <v>1048</v>
      </c>
      <c r="F553" s="4">
        <v>3670</v>
      </c>
      <c r="G553" s="7">
        <v>0.65</v>
      </c>
      <c r="H553" s="4">
        <f t="shared" si="9"/>
        <v>2385.5</v>
      </c>
      <c r="I553" s="4" t="s">
        <v>1051</v>
      </c>
      <c r="J553" s="23">
        <v>42148</v>
      </c>
      <c r="K553" s="9" t="s">
        <v>1044</v>
      </c>
      <c r="M553" s="2"/>
    </row>
    <row r="554" spans="1:13">
      <c r="A554" s="8">
        <v>42053</v>
      </c>
      <c r="B554" s="6" t="s">
        <v>11</v>
      </c>
      <c r="C554" s="4" t="s">
        <v>581</v>
      </c>
      <c r="D554" s="4" t="s">
        <v>1032</v>
      </c>
      <c r="E554" s="4" t="s">
        <v>1040</v>
      </c>
      <c r="F554" s="4">
        <v>3100</v>
      </c>
      <c r="G554" s="7">
        <v>0.8</v>
      </c>
      <c r="H554" s="4">
        <f t="shared" si="9"/>
        <v>2480</v>
      </c>
      <c r="I554" s="4" t="s">
        <v>1050</v>
      </c>
      <c r="J554" s="23">
        <v>42109</v>
      </c>
      <c r="K554" s="9" t="s">
        <v>1043</v>
      </c>
      <c r="M554" s="2"/>
    </row>
    <row r="555" spans="1:13">
      <c r="A555" s="8">
        <v>42053</v>
      </c>
      <c r="B555" s="6" t="s">
        <v>17</v>
      </c>
      <c r="C555" s="4" t="s">
        <v>582</v>
      </c>
      <c r="D555" s="4" t="s">
        <v>1032</v>
      </c>
      <c r="E555" s="4" t="s">
        <v>1039</v>
      </c>
      <c r="F555" s="4">
        <v>3950</v>
      </c>
      <c r="G555" s="7">
        <v>0.65</v>
      </c>
      <c r="H555" s="4">
        <f t="shared" si="9"/>
        <v>2567.5</v>
      </c>
      <c r="I555" s="4" t="s">
        <v>1050</v>
      </c>
      <c r="J555" s="23">
        <v>42160</v>
      </c>
      <c r="K555" s="9" t="s">
        <v>1044</v>
      </c>
      <c r="M555" s="2"/>
    </row>
    <row r="556" spans="1:13">
      <c r="A556" s="8">
        <v>42053</v>
      </c>
      <c r="B556" s="6" t="s">
        <v>9</v>
      </c>
      <c r="C556" s="4" t="s">
        <v>583</v>
      </c>
      <c r="D556" s="4" t="s">
        <v>1031</v>
      </c>
      <c r="E556" s="4" t="s">
        <v>1042</v>
      </c>
      <c r="F556" s="4">
        <v>2060</v>
      </c>
      <c r="G556" s="7">
        <v>0.7</v>
      </c>
      <c r="H556" s="4">
        <f t="shared" si="9"/>
        <v>1442</v>
      </c>
      <c r="I556" s="4" t="s">
        <v>1050</v>
      </c>
      <c r="J556" s="23">
        <v>42111</v>
      </c>
      <c r="K556" s="9" t="s">
        <v>1044</v>
      </c>
      <c r="M556" s="2"/>
    </row>
    <row r="557" spans="1:13">
      <c r="A557" s="8">
        <v>42054</v>
      </c>
      <c r="B557" s="6" t="s">
        <v>15</v>
      </c>
      <c r="C557" s="4" t="s">
        <v>584</v>
      </c>
      <c r="D557" s="4" t="s">
        <v>1030</v>
      </c>
      <c r="E557" s="4" t="s">
        <v>1048</v>
      </c>
      <c r="F557" s="4">
        <v>4120</v>
      </c>
      <c r="G557" s="7">
        <v>0.55000000000000004</v>
      </c>
      <c r="H557" s="4">
        <f t="shared" si="9"/>
        <v>2266</v>
      </c>
      <c r="I557" s="4" t="s">
        <v>1053</v>
      </c>
      <c r="J557" s="23">
        <v>42112</v>
      </c>
      <c r="K557" s="9"/>
      <c r="M557" s="2"/>
    </row>
    <row r="558" spans="1:13">
      <c r="A558" s="8">
        <v>42054</v>
      </c>
      <c r="B558" s="6" t="s">
        <v>18</v>
      </c>
      <c r="C558" s="4" t="s">
        <v>585</v>
      </c>
      <c r="D558" s="4" t="s">
        <v>1034</v>
      </c>
      <c r="E558" s="4" t="s">
        <v>1040</v>
      </c>
      <c r="F558" s="4">
        <v>240</v>
      </c>
      <c r="G558" s="7">
        <v>0.55000000000000004</v>
      </c>
      <c r="H558" s="4">
        <f t="shared" si="9"/>
        <v>132</v>
      </c>
      <c r="I558" s="2" t="s">
        <v>1052</v>
      </c>
      <c r="J558" s="23">
        <v>42142</v>
      </c>
      <c r="K558" s="9"/>
      <c r="M558" s="2"/>
    </row>
    <row r="559" spans="1:13">
      <c r="A559" s="8">
        <v>42054</v>
      </c>
      <c r="B559" s="6" t="s">
        <v>15</v>
      </c>
      <c r="C559" s="4" t="s">
        <v>586</v>
      </c>
      <c r="D559" s="4" t="s">
        <v>1038</v>
      </c>
      <c r="E559" s="4" t="s">
        <v>1048</v>
      </c>
      <c r="F559" s="4">
        <v>3410</v>
      </c>
      <c r="G559" s="7">
        <v>0.75</v>
      </c>
      <c r="H559" s="4">
        <f t="shared" si="9"/>
        <v>2557.5</v>
      </c>
      <c r="I559" s="4" t="s">
        <v>1050</v>
      </c>
      <c r="J559" s="23">
        <v>42120</v>
      </c>
      <c r="K559" s="9" t="s">
        <v>1043</v>
      </c>
      <c r="M559" s="2"/>
    </row>
    <row r="560" spans="1:13">
      <c r="A560" s="8">
        <v>42054</v>
      </c>
      <c r="B560" s="6" t="s">
        <v>13</v>
      </c>
      <c r="C560" s="4" t="s">
        <v>587</v>
      </c>
      <c r="D560" s="4" t="s">
        <v>1034</v>
      </c>
      <c r="E560" s="4" t="s">
        <v>1048</v>
      </c>
      <c r="F560" s="4">
        <v>4140</v>
      </c>
      <c r="G560" s="7">
        <v>0.85</v>
      </c>
      <c r="H560" s="4">
        <f t="shared" si="9"/>
        <v>3519</v>
      </c>
      <c r="I560" s="4" t="s">
        <v>1053</v>
      </c>
      <c r="J560" s="23">
        <v>42111</v>
      </c>
      <c r="K560" s="9" t="s">
        <v>1043</v>
      </c>
      <c r="M560" s="2"/>
    </row>
    <row r="561" spans="1:13">
      <c r="A561" s="8">
        <v>42054</v>
      </c>
      <c r="B561" s="6" t="s">
        <v>9</v>
      </c>
      <c r="C561" s="4" t="s">
        <v>588</v>
      </c>
      <c r="D561" s="4" t="s">
        <v>1036</v>
      </c>
      <c r="E561" s="4" t="s">
        <v>1039</v>
      </c>
      <c r="F561" s="4">
        <v>4220</v>
      </c>
      <c r="G561" s="7">
        <v>0.55000000000000004</v>
      </c>
      <c r="H561" s="4">
        <f t="shared" si="9"/>
        <v>2321</v>
      </c>
      <c r="I561" s="4" t="s">
        <v>1050</v>
      </c>
      <c r="J561" s="23">
        <v>42157</v>
      </c>
      <c r="K561" s="9" t="s">
        <v>1043</v>
      </c>
      <c r="M561" s="2"/>
    </row>
    <row r="562" spans="1:13">
      <c r="A562" s="8">
        <v>42054</v>
      </c>
      <c r="B562" s="6" t="s">
        <v>27</v>
      </c>
      <c r="C562" s="4" t="s">
        <v>589</v>
      </c>
      <c r="D562" s="4" t="s">
        <v>1033</v>
      </c>
      <c r="E562" s="4" t="s">
        <v>1039</v>
      </c>
      <c r="F562" s="4">
        <v>4370</v>
      </c>
      <c r="G562" s="7">
        <v>0.85</v>
      </c>
      <c r="H562" s="4">
        <f t="shared" si="9"/>
        <v>3714.5</v>
      </c>
      <c r="I562" s="4" t="s">
        <v>1050</v>
      </c>
      <c r="J562" s="23">
        <v>42100</v>
      </c>
      <c r="K562" s="9" t="s">
        <v>1043</v>
      </c>
      <c r="M562" s="2"/>
    </row>
    <row r="563" spans="1:13">
      <c r="A563" s="8">
        <v>42054</v>
      </c>
      <c r="B563" s="6" t="s">
        <v>25</v>
      </c>
      <c r="C563" s="4" t="s">
        <v>590</v>
      </c>
      <c r="D563" s="4" t="s">
        <v>1035</v>
      </c>
      <c r="E563" s="4" t="s">
        <v>1042</v>
      </c>
      <c r="F563" s="4">
        <v>1530</v>
      </c>
      <c r="G563" s="7">
        <v>0.6</v>
      </c>
      <c r="H563" s="4">
        <f t="shared" si="9"/>
        <v>918</v>
      </c>
      <c r="I563" s="4" t="s">
        <v>1051</v>
      </c>
      <c r="J563" s="23">
        <v>42136</v>
      </c>
      <c r="K563" s="9" t="s">
        <v>1043</v>
      </c>
      <c r="M563" s="2"/>
    </row>
    <row r="564" spans="1:13">
      <c r="A564" s="8">
        <v>42054</v>
      </c>
      <c r="B564" s="6" t="s">
        <v>27</v>
      </c>
      <c r="C564" s="4" t="s">
        <v>591</v>
      </c>
      <c r="D564" s="4" t="s">
        <v>1034</v>
      </c>
      <c r="E564" s="4" t="s">
        <v>1041</v>
      </c>
      <c r="F564" s="4">
        <v>970</v>
      </c>
      <c r="G564" s="7">
        <v>0.65</v>
      </c>
      <c r="H564" s="4">
        <f t="shared" si="9"/>
        <v>630.5</v>
      </c>
      <c r="I564" s="4" t="s">
        <v>1051</v>
      </c>
      <c r="J564" s="23">
        <v>42121</v>
      </c>
      <c r="K564" s="9"/>
      <c r="M564" s="2"/>
    </row>
    <row r="565" spans="1:13">
      <c r="A565" s="8">
        <v>42054</v>
      </c>
      <c r="B565" s="6" t="s">
        <v>8</v>
      </c>
      <c r="C565" s="4" t="s">
        <v>592</v>
      </c>
      <c r="D565" s="4" t="s">
        <v>1030</v>
      </c>
      <c r="E565" s="4" t="s">
        <v>1040</v>
      </c>
      <c r="F565" s="4">
        <v>4920</v>
      </c>
      <c r="G565" s="7">
        <v>0.7</v>
      </c>
      <c r="H565" s="4">
        <f t="shared" si="9"/>
        <v>3444</v>
      </c>
      <c r="I565" s="4" t="s">
        <v>1051</v>
      </c>
      <c r="J565" s="23">
        <v>42107</v>
      </c>
      <c r="K565" s="9" t="s">
        <v>1044</v>
      </c>
      <c r="M565" s="2"/>
    </row>
    <row r="566" spans="1:13">
      <c r="A566" s="8">
        <v>42055</v>
      </c>
      <c r="B566" s="6" t="s">
        <v>8</v>
      </c>
      <c r="C566" s="4" t="s">
        <v>593</v>
      </c>
      <c r="D566" s="4" t="s">
        <v>1034</v>
      </c>
      <c r="E566" s="4" t="s">
        <v>1042</v>
      </c>
      <c r="F566" s="4">
        <v>2200</v>
      </c>
      <c r="G566" s="7">
        <v>0.8</v>
      </c>
      <c r="H566" s="4">
        <f t="shared" si="9"/>
        <v>1760</v>
      </c>
      <c r="I566" s="4" t="s">
        <v>1053</v>
      </c>
      <c r="J566" s="23">
        <v>42180</v>
      </c>
      <c r="K566" s="9" t="s">
        <v>1046</v>
      </c>
      <c r="M566" s="2"/>
    </row>
    <row r="567" spans="1:13">
      <c r="A567" s="8">
        <v>42055</v>
      </c>
      <c r="B567" s="6" t="s">
        <v>21</v>
      </c>
      <c r="C567" s="4" t="s">
        <v>594</v>
      </c>
      <c r="D567" s="4" t="s">
        <v>1034</v>
      </c>
      <c r="E567" s="4" t="s">
        <v>1039</v>
      </c>
      <c r="F567" s="4">
        <v>530</v>
      </c>
      <c r="G567" s="7">
        <v>0.85</v>
      </c>
      <c r="H567" s="4">
        <f t="shared" si="9"/>
        <v>450.5</v>
      </c>
      <c r="I567" s="4" t="s">
        <v>1051</v>
      </c>
      <c r="J567" s="23">
        <v>42135</v>
      </c>
      <c r="K567" s="9" t="s">
        <v>1044</v>
      </c>
      <c r="M567" s="2"/>
    </row>
    <row r="568" spans="1:13">
      <c r="A568" s="8">
        <v>42055</v>
      </c>
      <c r="B568" s="6" t="s">
        <v>16</v>
      </c>
      <c r="C568" s="4" t="s">
        <v>595</v>
      </c>
      <c r="D568" s="4" t="s">
        <v>1032</v>
      </c>
      <c r="E568" s="4" t="s">
        <v>1040</v>
      </c>
      <c r="F568" s="4">
        <v>3130</v>
      </c>
      <c r="G568" s="7">
        <v>0.55000000000000004</v>
      </c>
      <c r="H568" s="4">
        <f t="shared" si="9"/>
        <v>1721.5000000000002</v>
      </c>
      <c r="I568" s="4" t="s">
        <v>1051</v>
      </c>
      <c r="J568" s="23">
        <v>42139</v>
      </c>
      <c r="K568" s="9" t="s">
        <v>1043</v>
      </c>
      <c r="M568" s="2"/>
    </row>
    <row r="569" spans="1:13">
      <c r="A569" s="8">
        <v>42055</v>
      </c>
      <c r="B569" s="6" t="s">
        <v>27</v>
      </c>
      <c r="C569" s="4" t="s">
        <v>596</v>
      </c>
      <c r="D569" s="4" t="s">
        <v>1033</v>
      </c>
      <c r="E569" s="4" t="s">
        <v>1048</v>
      </c>
      <c r="F569" s="4">
        <v>1640</v>
      </c>
      <c r="G569" s="7">
        <v>0.7</v>
      </c>
      <c r="H569" s="4">
        <f t="shared" si="9"/>
        <v>1148</v>
      </c>
      <c r="I569" s="4" t="s">
        <v>1053</v>
      </c>
      <c r="J569" s="23">
        <v>42110</v>
      </c>
      <c r="K569" s="9" t="s">
        <v>1043</v>
      </c>
      <c r="M569" s="2"/>
    </row>
    <row r="570" spans="1:13">
      <c r="A570" s="8">
        <v>42055</v>
      </c>
      <c r="B570" s="6" t="s">
        <v>16</v>
      </c>
      <c r="C570" s="4" t="s">
        <v>597</v>
      </c>
      <c r="D570" s="4" t="s">
        <v>1037</v>
      </c>
      <c r="E570" s="4" t="s">
        <v>1042</v>
      </c>
      <c r="F570" s="4">
        <v>4160</v>
      </c>
      <c r="G570" s="7">
        <v>0.85</v>
      </c>
      <c r="H570" s="4">
        <f t="shared" si="9"/>
        <v>3536</v>
      </c>
      <c r="I570" s="4" t="s">
        <v>1050</v>
      </c>
      <c r="J570" s="23">
        <v>42109</v>
      </c>
      <c r="K570" s="9"/>
      <c r="M570" s="2"/>
    </row>
    <row r="571" spans="1:13">
      <c r="A571" s="8">
        <v>42055</v>
      </c>
      <c r="B571" s="6" t="s">
        <v>11</v>
      </c>
      <c r="C571" s="4" t="s">
        <v>598</v>
      </c>
      <c r="D571" s="4" t="s">
        <v>1038</v>
      </c>
      <c r="E571" s="4" t="s">
        <v>1047</v>
      </c>
      <c r="F571" s="4">
        <v>4950</v>
      </c>
      <c r="G571" s="7">
        <v>0.55000000000000004</v>
      </c>
      <c r="H571" s="4">
        <f t="shared" si="9"/>
        <v>2722.5</v>
      </c>
      <c r="I571" s="4" t="s">
        <v>1053</v>
      </c>
      <c r="J571" s="23">
        <v>42072</v>
      </c>
      <c r="K571" s="9"/>
      <c r="M571" s="2"/>
    </row>
    <row r="572" spans="1:13">
      <c r="A572" s="8">
        <v>42055</v>
      </c>
      <c r="B572" s="6" t="s">
        <v>27</v>
      </c>
      <c r="C572" s="4" t="s">
        <v>599</v>
      </c>
      <c r="D572" s="4" t="s">
        <v>1034</v>
      </c>
      <c r="E572" s="4" t="s">
        <v>1042</v>
      </c>
      <c r="F572" s="4">
        <v>3930</v>
      </c>
      <c r="G572" s="7">
        <v>0.7</v>
      </c>
      <c r="H572" s="4">
        <f t="shared" si="9"/>
        <v>2751</v>
      </c>
      <c r="I572" s="4" t="s">
        <v>1053</v>
      </c>
      <c r="J572" s="23">
        <v>42139</v>
      </c>
      <c r="K572" s="9" t="s">
        <v>1044</v>
      </c>
      <c r="M572" s="2"/>
    </row>
    <row r="573" spans="1:13">
      <c r="A573" s="8">
        <v>42055</v>
      </c>
      <c r="B573" s="6" t="s">
        <v>16</v>
      </c>
      <c r="C573" s="4" t="s">
        <v>600</v>
      </c>
      <c r="D573" s="4" t="s">
        <v>1036</v>
      </c>
      <c r="E573" s="4" t="s">
        <v>1047</v>
      </c>
      <c r="F573" s="4">
        <v>3410</v>
      </c>
      <c r="G573" s="7">
        <v>0.75</v>
      </c>
      <c r="H573" s="4">
        <f t="shared" si="9"/>
        <v>2557.5</v>
      </c>
      <c r="I573" s="4" t="s">
        <v>1051</v>
      </c>
      <c r="J573" s="23">
        <v>42094</v>
      </c>
      <c r="K573" s="9"/>
      <c r="M573" s="2"/>
    </row>
    <row r="574" spans="1:13">
      <c r="A574" s="8">
        <v>42055</v>
      </c>
      <c r="B574" s="6" t="s">
        <v>13</v>
      </c>
      <c r="C574" s="4" t="s">
        <v>601</v>
      </c>
      <c r="D574" s="4" t="s">
        <v>1033</v>
      </c>
      <c r="E574" s="4" t="s">
        <v>1047</v>
      </c>
      <c r="F574" s="4">
        <v>500</v>
      </c>
      <c r="G574" s="7">
        <v>0.75</v>
      </c>
      <c r="H574" s="4">
        <f t="shared" si="9"/>
        <v>375</v>
      </c>
      <c r="I574" s="4" t="s">
        <v>1053</v>
      </c>
      <c r="J574" s="23">
        <v>42094</v>
      </c>
      <c r="K574" s="9"/>
      <c r="M574" s="2"/>
    </row>
    <row r="575" spans="1:13">
      <c r="A575" s="8">
        <v>42055</v>
      </c>
      <c r="B575" s="6" t="s">
        <v>11</v>
      </c>
      <c r="C575" s="4" t="s">
        <v>602</v>
      </c>
      <c r="D575" s="4" t="s">
        <v>1032</v>
      </c>
      <c r="E575" s="4" t="s">
        <v>1048</v>
      </c>
      <c r="F575" s="4">
        <v>3460</v>
      </c>
      <c r="G575" s="7">
        <v>0.8</v>
      </c>
      <c r="H575" s="4">
        <f t="shared" si="9"/>
        <v>2768</v>
      </c>
      <c r="I575" s="4" t="s">
        <v>1051</v>
      </c>
      <c r="J575" s="23">
        <v>42166</v>
      </c>
      <c r="K575" s="9" t="s">
        <v>1043</v>
      </c>
      <c r="M575" s="2"/>
    </row>
    <row r="576" spans="1:13">
      <c r="A576" s="8">
        <v>42055</v>
      </c>
      <c r="B576" s="6" t="s">
        <v>27</v>
      </c>
      <c r="C576" s="4" t="s">
        <v>603</v>
      </c>
      <c r="D576" s="4" t="s">
        <v>1038</v>
      </c>
      <c r="E576" s="4" t="s">
        <v>1040</v>
      </c>
      <c r="F576" s="4">
        <v>460</v>
      </c>
      <c r="G576" s="7">
        <v>0.85</v>
      </c>
      <c r="H576" s="4">
        <f t="shared" si="9"/>
        <v>391</v>
      </c>
      <c r="I576" s="2" t="s">
        <v>1052</v>
      </c>
      <c r="J576" s="23">
        <v>42155</v>
      </c>
      <c r="K576" s="9" t="s">
        <v>1043</v>
      </c>
      <c r="M576" s="2"/>
    </row>
    <row r="577" spans="1:13">
      <c r="A577" s="8">
        <v>42055</v>
      </c>
      <c r="B577" s="6" t="s">
        <v>27</v>
      </c>
      <c r="C577" s="4" t="s">
        <v>604</v>
      </c>
      <c r="D577" s="4" t="s">
        <v>1036</v>
      </c>
      <c r="E577" s="4" t="s">
        <v>1048</v>
      </c>
      <c r="F577" s="4">
        <v>3310</v>
      </c>
      <c r="G577" s="7">
        <v>0.85</v>
      </c>
      <c r="H577" s="4">
        <f t="shared" si="9"/>
        <v>2813.5</v>
      </c>
      <c r="I577" s="4" t="s">
        <v>1050</v>
      </c>
      <c r="J577" s="23">
        <v>42175</v>
      </c>
      <c r="K577" s="9" t="s">
        <v>1044</v>
      </c>
      <c r="M577" s="2"/>
    </row>
    <row r="578" spans="1:13">
      <c r="A578" s="8">
        <v>42055</v>
      </c>
      <c r="B578" s="6" t="s">
        <v>12</v>
      </c>
      <c r="C578" s="4" t="s">
        <v>605</v>
      </c>
      <c r="D578" s="4" t="s">
        <v>1029</v>
      </c>
      <c r="E578" s="4" t="s">
        <v>1047</v>
      </c>
      <c r="F578" s="4">
        <v>2000</v>
      </c>
      <c r="G578" s="7">
        <v>0.6</v>
      </c>
      <c r="H578" s="4">
        <f t="shared" si="9"/>
        <v>1200</v>
      </c>
      <c r="I578" s="4" t="s">
        <v>1050</v>
      </c>
      <c r="J578" s="23">
        <v>42075</v>
      </c>
      <c r="K578" s="9"/>
      <c r="M578" s="2"/>
    </row>
    <row r="579" spans="1:13">
      <c r="A579" s="8">
        <v>42055</v>
      </c>
      <c r="B579" s="6" t="s">
        <v>21</v>
      </c>
      <c r="C579" s="4" t="s">
        <v>606</v>
      </c>
      <c r="D579" s="4" t="s">
        <v>1033</v>
      </c>
      <c r="E579" s="4" t="s">
        <v>1039</v>
      </c>
      <c r="F579" s="4">
        <v>560</v>
      </c>
      <c r="G579" s="7">
        <v>0.65</v>
      </c>
      <c r="H579" s="4">
        <f t="shared" ref="H579:H642" si="10">F579*G579</f>
        <v>364</v>
      </c>
      <c r="I579" s="4" t="s">
        <v>1050</v>
      </c>
      <c r="J579" s="23">
        <v>42140</v>
      </c>
      <c r="K579" s="9" t="s">
        <v>1045</v>
      </c>
      <c r="M579" s="2"/>
    </row>
    <row r="580" spans="1:13">
      <c r="A580" s="8">
        <v>42056</v>
      </c>
      <c r="B580" s="6" t="s">
        <v>19</v>
      </c>
      <c r="C580" s="4" t="s">
        <v>607</v>
      </c>
      <c r="D580" s="4" t="s">
        <v>1036</v>
      </c>
      <c r="E580" s="4" t="s">
        <v>1039</v>
      </c>
      <c r="F580" s="4">
        <v>2290</v>
      </c>
      <c r="G580" s="7">
        <v>0.6</v>
      </c>
      <c r="H580" s="4">
        <f t="shared" si="10"/>
        <v>1374</v>
      </c>
      <c r="I580" s="4" t="s">
        <v>1051</v>
      </c>
      <c r="J580" s="23">
        <v>42168</v>
      </c>
      <c r="K580" s="9" t="s">
        <v>1045</v>
      </c>
      <c r="M580" s="2"/>
    </row>
    <row r="581" spans="1:13">
      <c r="A581" s="8">
        <v>42056</v>
      </c>
      <c r="B581" s="6" t="s">
        <v>13</v>
      </c>
      <c r="C581" s="4" t="s">
        <v>608</v>
      </c>
      <c r="D581" s="4" t="s">
        <v>1030</v>
      </c>
      <c r="E581" s="4" t="s">
        <v>1042</v>
      </c>
      <c r="F581" s="4">
        <v>850</v>
      </c>
      <c r="G581" s="7">
        <v>0.6</v>
      </c>
      <c r="H581" s="4">
        <f t="shared" si="10"/>
        <v>510</v>
      </c>
      <c r="I581" s="4" t="s">
        <v>1051</v>
      </c>
      <c r="J581" s="23">
        <v>42152</v>
      </c>
      <c r="K581" s="9" t="s">
        <v>1044</v>
      </c>
      <c r="M581" s="2"/>
    </row>
    <row r="582" spans="1:13">
      <c r="A582" s="8">
        <v>42056</v>
      </c>
      <c r="B582" s="6" t="s">
        <v>10</v>
      </c>
      <c r="C582" s="4" t="s">
        <v>609</v>
      </c>
      <c r="D582" s="4" t="s">
        <v>1033</v>
      </c>
      <c r="E582" s="4" t="s">
        <v>1040</v>
      </c>
      <c r="F582" s="4">
        <v>3540</v>
      </c>
      <c r="G582" s="7">
        <v>0.75</v>
      </c>
      <c r="H582" s="4">
        <f t="shared" si="10"/>
        <v>2655</v>
      </c>
      <c r="I582" s="4" t="s">
        <v>1053</v>
      </c>
      <c r="J582" s="23">
        <v>42146</v>
      </c>
      <c r="K582" s="9" t="s">
        <v>1044</v>
      </c>
      <c r="M582" s="2"/>
    </row>
    <row r="583" spans="1:13">
      <c r="A583" s="8">
        <v>42056</v>
      </c>
      <c r="B583" s="6" t="s">
        <v>8</v>
      </c>
      <c r="C583" s="4" t="s">
        <v>610</v>
      </c>
      <c r="D583" s="4" t="s">
        <v>1030</v>
      </c>
      <c r="E583" s="4" t="s">
        <v>1048</v>
      </c>
      <c r="F583" s="4">
        <v>2960</v>
      </c>
      <c r="G583" s="7">
        <v>0.75</v>
      </c>
      <c r="H583" s="4">
        <f t="shared" si="10"/>
        <v>2220</v>
      </c>
      <c r="I583" s="4" t="s">
        <v>1050</v>
      </c>
      <c r="J583" s="23">
        <v>42138</v>
      </c>
      <c r="K583" s="9" t="s">
        <v>1044</v>
      </c>
      <c r="M583" s="2"/>
    </row>
    <row r="584" spans="1:13">
      <c r="A584" s="8">
        <v>42056</v>
      </c>
      <c r="B584" s="6" t="s">
        <v>24</v>
      </c>
      <c r="C584" s="4" t="s">
        <v>611</v>
      </c>
      <c r="D584" s="4" t="s">
        <v>1036</v>
      </c>
      <c r="E584" s="4" t="s">
        <v>1039</v>
      </c>
      <c r="F584" s="4">
        <v>1420</v>
      </c>
      <c r="G584" s="7">
        <v>0.75</v>
      </c>
      <c r="H584" s="4">
        <f t="shared" si="10"/>
        <v>1065</v>
      </c>
      <c r="I584" s="4" t="s">
        <v>1053</v>
      </c>
      <c r="J584" s="23">
        <v>42102</v>
      </c>
      <c r="K584" s="9" t="s">
        <v>1043</v>
      </c>
      <c r="M584" s="2"/>
    </row>
    <row r="585" spans="1:13">
      <c r="A585" s="8">
        <v>42057</v>
      </c>
      <c r="B585" s="6" t="s">
        <v>20</v>
      </c>
      <c r="C585" s="4" t="s">
        <v>612</v>
      </c>
      <c r="D585" s="4" t="s">
        <v>1035</v>
      </c>
      <c r="E585" s="4" t="s">
        <v>1048</v>
      </c>
      <c r="F585" s="4">
        <v>3450</v>
      </c>
      <c r="G585" s="7">
        <v>0.65</v>
      </c>
      <c r="H585" s="4">
        <f t="shared" si="10"/>
        <v>2242.5</v>
      </c>
      <c r="I585" s="4" t="s">
        <v>1051</v>
      </c>
      <c r="J585" s="23">
        <v>42148</v>
      </c>
      <c r="K585" s="9" t="s">
        <v>1045</v>
      </c>
      <c r="M585" s="2"/>
    </row>
    <row r="586" spans="1:13">
      <c r="A586" s="8">
        <v>42057</v>
      </c>
      <c r="B586" s="6" t="s">
        <v>22</v>
      </c>
      <c r="C586" s="4" t="s">
        <v>613</v>
      </c>
      <c r="D586" s="4" t="s">
        <v>1033</v>
      </c>
      <c r="E586" s="4" t="s">
        <v>1040</v>
      </c>
      <c r="F586" s="4">
        <v>3530</v>
      </c>
      <c r="G586" s="7">
        <v>0.65</v>
      </c>
      <c r="H586" s="4">
        <f t="shared" si="10"/>
        <v>2294.5</v>
      </c>
      <c r="I586" s="4" t="s">
        <v>1050</v>
      </c>
      <c r="J586" s="23">
        <v>42104</v>
      </c>
      <c r="K586" s="9" t="s">
        <v>1043</v>
      </c>
      <c r="M586" s="2"/>
    </row>
    <row r="587" spans="1:13">
      <c r="A587" s="8">
        <v>42057</v>
      </c>
      <c r="B587" s="6" t="s">
        <v>22</v>
      </c>
      <c r="C587" s="4" t="s">
        <v>614</v>
      </c>
      <c r="D587" s="4" t="s">
        <v>1038</v>
      </c>
      <c r="E587" s="4" t="s">
        <v>1048</v>
      </c>
      <c r="F587" s="4">
        <v>1260</v>
      </c>
      <c r="G587" s="7">
        <v>0.85</v>
      </c>
      <c r="H587" s="4">
        <f t="shared" si="10"/>
        <v>1071</v>
      </c>
      <c r="I587" s="4" t="s">
        <v>1051</v>
      </c>
      <c r="J587" s="23">
        <v>42169</v>
      </c>
      <c r="K587" s="9" t="s">
        <v>1045</v>
      </c>
      <c r="M587" s="2"/>
    </row>
    <row r="588" spans="1:13">
      <c r="A588" s="8">
        <v>42057</v>
      </c>
      <c r="B588" s="6" t="s">
        <v>21</v>
      </c>
      <c r="C588" s="4" t="s">
        <v>615</v>
      </c>
      <c r="D588" s="4" t="s">
        <v>1037</v>
      </c>
      <c r="E588" s="4" t="s">
        <v>1048</v>
      </c>
      <c r="F588" s="4">
        <v>4980</v>
      </c>
      <c r="G588" s="7">
        <v>0.55000000000000004</v>
      </c>
      <c r="H588" s="4">
        <f t="shared" si="10"/>
        <v>2739</v>
      </c>
      <c r="I588" s="4" t="s">
        <v>1053</v>
      </c>
      <c r="J588" s="23">
        <v>42173</v>
      </c>
      <c r="K588" s="9" t="s">
        <v>1046</v>
      </c>
      <c r="M588" s="2"/>
    </row>
    <row r="589" spans="1:13">
      <c r="A589" s="8">
        <v>42057</v>
      </c>
      <c r="B589" s="6" t="s">
        <v>22</v>
      </c>
      <c r="C589" s="4" t="s">
        <v>616</v>
      </c>
      <c r="D589" s="4" t="s">
        <v>1038</v>
      </c>
      <c r="E589" s="4" t="s">
        <v>1040</v>
      </c>
      <c r="F589" s="4">
        <v>3440</v>
      </c>
      <c r="G589" s="7">
        <v>0.8</v>
      </c>
      <c r="H589" s="4">
        <f t="shared" si="10"/>
        <v>2752</v>
      </c>
      <c r="I589" s="4" t="s">
        <v>1053</v>
      </c>
      <c r="J589" s="23">
        <v>42122</v>
      </c>
      <c r="K589" s="9"/>
      <c r="M589" s="2"/>
    </row>
    <row r="590" spans="1:13">
      <c r="A590" s="8">
        <v>42057</v>
      </c>
      <c r="B590" s="6" t="s">
        <v>16</v>
      </c>
      <c r="C590" s="4" t="s">
        <v>617</v>
      </c>
      <c r="D590" s="4" t="s">
        <v>1032</v>
      </c>
      <c r="E590" s="4" t="s">
        <v>1039</v>
      </c>
      <c r="F590" s="4">
        <v>2350</v>
      </c>
      <c r="G590" s="7">
        <v>0.8</v>
      </c>
      <c r="H590" s="4">
        <f t="shared" si="10"/>
        <v>1880</v>
      </c>
      <c r="I590" s="4" t="s">
        <v>1051</v>
      </c>
      <c r="J590" s="23">
        <v>42180</v>
      </c>
      <c r="K590" s="9" t="s">
        <v>1046</v>
      </c>
      <c r="M590" s="2"/>
    </row>
    <row r="591" spans="1:13">
      <c r="A591" s="8">
        <v>42057</v>
      </c>
      <c r="B591" s="6" t="s">
        <v>14</v>
      </c>
      <c r="C591" s="4" t="s">
        <v>618</v>
      </c>
      <c r="D591" s="4" t="s">
        <v>1033</v>
      </c>
      <c r="E591" s="4" t="s">
        <v>1039</v>
      </c>
      <c r="F591" s="4">
        <v>890</v>
      </c>
      <c r="G591" s="7">
        <v>0.85</v>
      </c>
      <c r="H591" s="4">
        <f t="shared" si="10"/>
        <v>756.5</v>
      </c>
      <c r="I591" s="4" t="s">
        <v>1051</v>
      </c>
      <c r="J591" s="23">
        <v>42165</v>
      </c>
      <c r="K591" s="9" t="s">
        <v>1044</v>
      </c>
      <c r="M591" s="2"/>
    </row>
    <row r="592" spans="1:13">
      <c r="A592" s="8">
        <v>42057</v>
      </c>
      <c r="B592" s="6" t="s">
        <v>16</v>
      </c>
      <c r="C592" s="4" t="s">
        <v>619</v>
      </c>
      <c r="D592" s="4" t="s">
        <v>1035</v>
      </c>
      <c r="E592" s="4" t="s">
        <v>1039</v>
      </c>
      <c r="F592" s="4">
        <v>3460</v>
      </c>
      <c r="G592" s="7">
        <v>0.6</v>
      </c>
      <c r="H592" s="4">
        <f t="shared" si="10"/>
        <v>2076</v>
      </c>
      <c r="I592" s="4" t="s">
        <v>1050</v>
      </c>
      <c r="J592" s="23">
        <v>42161</v>
      </c>
      <c r="K592" s="9" t="s">
        <v>1046</v>
      </c>
      <c r="M592" s="2"/>
    </row>
    <row r="593" spans="1:13">
      <c r="A593" s="8">
        <v>42058</v>
      </c>
      <c r="B593" s="6" t="s">
        <v>12</v>
      </c>
      <c r="C593" s="4" t="s">
        <v>620</v>
      </c>
      <c r="D593" s="4" t="s">
        <v>1037</v>
      </c>
      <c r="E593" s="4" t="s">
        <v>1042</v>
      </c>
      <c r="F593" s="4">
        <v>2600</v>
      </c>
      <c r="G593" s="7">
        <v>0.7</v>
      </c>
      <c r="H593" s="4">
        <f t="shared" si="10"/>
        <v>1819.9999999999998</v>
      </c>
      <c r="I593" s="4" t="s">
        <v>1051</v>
      </c>
      <c r="J593" s="23">
        <v>42175</v>
      </c>
      <c r="K593" s="9" t="s">
        <v>1045</v>
      </c>
      <c r="M593" s="2"/>
    </row>
    <row r="594" spans="1:13">
      <c r="A594" s="8">
        <v>42058</v>
      </c>
      <c r="B594" s="6" t="s">
        <v>25</v>
      </c>
      <c r="C594" s="4" t="s">
        <v>621</v>
      </c>
      <c r="D594" s="4" t="s">
        <v>1034</v>
      </c>
      <c r="E594" s="4" t="s">
        <v>1042</v>
      </c>
      <c r="F594" s="4">
        <v>3800</v>
      </c>
      <c r="G594" s="7">
        <v>0.7</v>
      </c>
      <c r="H594" s="4">
        <f t="shared" si="10"/>
        <v>2660</v>
      </c>
      <c r="I594" s="4" t="s">
        <v>1051</v>
      </c>
      <c r="J594" s="23">
        <v>42123</v>
      </c>
      <c r="K594" s="9" t="s">
        <v>1044</v>
      </c>
      <c r="M594" s="2"/>
    </row>
    <row r="595" spans="1:13">
      <c r="A595" s="8">
        <v>42058</v>
      </c>
      <c r="B595" s="6" t="s">
        <v>13</v>
      </c>
      <c r="C595" s="4" t="s">
        <v>622</v>
      </c>
      <c r="D595" s="4" t="s">
        <v>1029</v>
      </c>
      <c r="E595" s="4" t="s">
        <v>1040</v>
      </c>
      <c r="F595" s="4">
        <v>4700</v>
      </c>
      <c r="G595" s="7">
        <v>0.85</v>
      </c>
      <c r="H595" s="4">
        <f t="shared" si="10"/>
        <v>3995</v>
      </c>
      <c r="I595" s="4" t="s">
        <v>1053</v>
      </c>
      <c r="J595" s="23">
        <v>42109</v>
      </c>
      <c r="K595" s="9" t="s">
        <v>1044</v>
      </c>
      <c r="M595" s="2"/>
    </row>
    <row r="596" spans="1:13">
      <c r="A596" s="8">
        <v>42058</v>
      </c>
      <c r="B596" s="6" t="s">
        <v>22</v>
      </c>
      <c r="C596" s="4" t="s">
        <v>623</v>
      </c>
      <c r="D596" s="4" t="s">
        <v>1038</v>
      </c>
      <c r="E596" s="4" t="s">
        <v>1039</v>
      </c>
      <c r="F596" s="4">
        <v>1100</v>
      </c>
      <c r="G596" s="7">
        <v>0.8</v>
      </c>
      <c r="H596" s="4">
        <f t="shared" si="10"/>
        <v>880</v>
      </c>
      <c r="I596" s="4" t="s">
        <v>1053</v>
      </c>
      <c r="J596" s="23">
        <v>42148</v>
      </c>
      <c r="K596" s="9" t="s">
        <v>1044</v>
      </c>
      <c r="M596" s="2"/>
    </row>
    <row r="597" spans="1:13">
      <c r="A597" s="8">
        <v>42058</v>
      </c>
      <c r="B597" s="6" t="s">
        <v>24</v>
      </c>
      <c r="C597" s="4" t="s">
        <v>624</v>
      </c>
      <c r="D597" s="4" t="s">
        <v>1032</v>
      </c>
      <c r="E597" s="4" t="s">
        <v>1048</v>
      </c>
      <c r="F597" s="4">
        <v>2480</v>
      </c>
      <c r="G597" s="7">
        <v>0.7</v>
      </c>
      <c r="H597" s="4">
        <f t="shared" si="10"/>
        <v>1736</v>
      </c>
      <c r="I597" s="4" t="s">
        <v>1053</v>
      </c>
      <c r="J597" s="23">
        <v>42097</v>
      </c>
      <c r="K597" s="9" t="s">
        <v>1043</v>
      </c>
      <c r="M597" s="2"/>
    </row>
    <row r="598" spans="1:13">
      <c r="A598" s="8">
        <v>42058</v>
      </c>
      <c r="B598" s="6" t="s">
        <v>9</v>
      </c>
      <c r="C598" s="4" t="s">
        <v>625</v>
      </c>
      <c r="D598" s="4" t="s">
        <v>1037</v>
      </c>
      <c r="E598" s="4" t="s">
        <v>1048</v>
      </c>
      <c r="F598" s="4">
        <v>1090</v>
      </c>
      <c r="G598" s="7">
        <v>0.8</v>
      </c>
      <c r="H598" s="4">
        <f t="shared" si="10"/>
        <v>872</v>
      </c>
      <c r="I598" s="4" t="s">
        <v>1051</v>
      </c>
      <c r="J598" s="23">
        <v>42132</v>
      </c>
      <c r="K598" s="9" t="s">
        <v>1045</v>
      </c>
      <c r="M598" s="2"/>
    </row>
    <row r="599" spans="1:13">
      <c r="A599" s="8">
        <v>42058</v>
      </c>
      <c r="B599" s="6" t="s">
        <v>18</v>
      </c>
      <c r="C599" s="4" t="s">
        <v>626</v>
      </c>
      <c r="D599" s="4" t="s">
        <v>1036</v>
      </c>
      <c r="E599" s="4" t="s">
        <v>1048</v>
      </c>
      <c r="F599" s="4">
        <v>4550</v>
      </c>
      <c r="G599" s="7">
        <v>0.85</v>
      </c>
      <c r="H599" s="4">
        <f t="shared" si="10"/>
        <v>3867.5</v>
      </c>
      <c r="I599" s="4" t="s">
        <v>1051</v>
      </c>
      <c r="J599" s="23">
        <v>42117</v>
      </c>
      <c r="K599" s="9" t="s">
        <v>1046</v>
      </c>
      <c r="M599" s="2"/>
    </row>
    <row r="600" spans="1:13">
      <c r="A600" s="8">
        <v>42058</v>
      </c>
      <c r="B600" s="6" t="s">
        <v>18</v>
      </c>
      <c r="C600" s="4" t="s">
        <v>627</v>
      </c>
      <c r="D600" s="4" t="s">
        <v>1035</v>
      </c>
      <c r="E600" s="4" t="s">
        <v>1039</v>
      </c>
      <c r="F600" s="4">
        <v>4530</v>
      </c>
      <c r="G600" s="7">
        <v>0.55000000000000004</v>
      </c>
      <c r="H600" s="4">
        <f t="shared" si="10"/>
        <v>2491.5</v>
      </c>
      <c r="I600" s="4" t="s">
        <v>1051</v>
      </c>
      <c r="J600" s="23">
        <v>42110</v>
      </c>
      <c r="K600" s="9" t="s">
        <v>1046</v>
      </c>
      <c r="M600" s="2"/>
    </row>
    <row r="601" spans="1:13">
      <c r="A601" s="8">
        <v>42058</v>
      </c>
      <c r="B601" s="6" t="s">
        <v>24</v>
      </c>
      <c r="C601" s="4" t="s">
        <v>628</v>
      </c>
      <c r="D601" s="4" t="s">
        <v>1033</v>
      </c>
      <c r="E601" s="4" t="s">
        <v>1039</v>
      </c>
      <c r="F601" s="4">
        <v>4550</v>
      </c>
      <c r="G601" s="7">
        <v>0.8</v>
      </c>
      <c r="H601" s="4">
        <f t="shared" si="10"/>
        <v>3640</v>
      </c>
      <c r="I601" s="4" t="s">
        <v>1051</v>
      </c>
      <c r="J601" s="23">
        <v>42166</v>
      </c>
      <c r="K601" s="9" t="s">
        <v>1044</v>
      </c>
      <c r="M601" s="2"/>
    </row>
    <row r="602" spans="1:13">
      <c r="A602" s="8">
        <v>42059</v>
      </c>
      <c r="B602" s="6" t="s">
        <v>26</v>
      </c>
      <c r="C602" s="4" t="s">
        <v>629</v>
      </c>
      <c r="D602" s="4" t="s">
        <v>1029</v>
      </c>
      <c r="E602" s="4" t="s">
        <v>1040</v>
      </c>
      <c r="F602" s="4">
        <v>3470</v>
      </c>
      <c r="G602" s="7">
        <v>0.55000000000000004</v>
      </c>
      <c r="H602" s="4">
        <f t="shared" si="10"/>
        <v>1908.5000000000002</v>
      </c>
      <c r="I602" s="4" t="s">
        <v>1053</v>
      </c>
      <c r="J602" s="23">
        <v>42146</v>
      </c>
      <c r="K602" s="9" t="s">
        <v>1046</v>
      </c>
      <c r="M602" s="2"/>
    </row>
    <row r="603" spans="1:13">
      <c r="A603" s="8">
        <v>42059</v>
      </c>
      <c r="B603" s="6" t="s">
        <v>11</v>
      </c>
      <c r="C603" s="4" t="s">
        <v>630</v>
      </c>
      <c r="D603" s="4" t="s">
        <v>1030</v>
      </c>
      <c r="E603" s="4" t="s">
        <v>1041</v>
      </c>
      <c r="F603" s="4">
        <v>4870</v>
      </c>
      <c r="G603" s="7">
        <v>0.6</v>
      </c>
      <c r="H603" s="4">
        <f t="shared" si="10"/>
        <v>2922</v>
      </c>
      <c r="I603" s="4" t="s">
        <v>1050</v>
      </c>
      <c r="J603" s="23">
        <v>42141</v>
      </c>
      <c r="K603" s="9"/>
      <c r="M603" s="2"/>
    </row>
    <row r="604" spans="1:13">
      <c r="A604" s="8">
        <v>42059</v>
      </c>
      <c r="B604" s="6" t="s">
        <v>16</v>
      </c>
      <c r="C604" s="4" t="s">
        <v>631</v>
      </c>
      <c r="D604" s="4" t="s">
        <v>1037</v>
      </c>
      <c r="E604" s="4" t="s">
        <v>1048</v>
      </c>
      <c r="F604" s="4">
        <v>3160</v>
      </c>
      <c r="G604" s="7">
        <v>0.85</v>
      </c>
      <c r="H604" s="4">
        <f t="shared" si="10"/>
        <v>2686</v>
      </c>
      <c r="I604" s="4" t="s">
        <v>1051</v>
      </c>
      <c r="J604" s="23">
        <v>42112</v>
      </c>
      <c r="K604" s="9" t="s">
        <v>1044</v>
      </c>
      <c r="M604" s="2"/>
    </row>
    <row r="605" spans="1:13">
      <c r="A605" s="8">
        <v>42059</v>
      </c>
      <c r="B605" s="6" t="s">
        <v>13</v>
      </c>
      <c r="C605" s="4" t="s">
        <v>632</v>
      </c>
      <c r="D605" s="4" t="s">
        <v>1030</v>
      </c>
      <c r="E605" s="4" t="s">
        <v>1039</v>
      </c>
      <c r="F605" s="4">
        <v>4890</v>
      </c>
      <c r="G605" s="7">
        <v>0.7</v>
      </c>
      <c r="H605" s="4">
        <f t="shared" si="10"/>
        <v>3423</v>
      </c>
      <c r="I605" s="4" t="s">
        <v>1051</v>
      </c>
      <c r="J605" s="23">
        <v>42117</v>
      </c>
      <c r="K605" s="9" t="s">
        <v>1046</v>
      </c>
      <c r="M605" s="2"/>
    </row>
    <row r="606" spans="1:13">
      <c r="A606" s="8">
        <v>42059</v>
      </c>
      <c r="B606" s="6" t="s">
        <v>20</v>
      </c>
      <c r="C606" s="4" t="s">
        <v>633</v>
      </c>
      <c r="D606" s="4" t="s">
        <v>1029</v>
      </c>
      <c r="E606" s="4" t="s">
        <v>1042</v>
      </c>
      <c r="F606" s="4">
        <v>3110</v>
      </c>
      <c r="G606" s="7">
        <v>0.85</v>
      </c>
      <c r="H606" s="4">
        <f t="shared" si="10"/>
        <v>2643.5</v>
      </c>
      <c r="I606" s="4" t="s">
        <v>1050</v>
      </c>
      <c r="J606" s="23">
        <v>42109</v>
      </c>
      <c r="K606" s="9" t="s">
        <v>1045</v>
      </c>
      <c r="M606" s="2"/>
    </row>
    <row r="607" spans="1:13">
      <c r="A607" s="8">
        <v>42059</v>
      </c>
      <c r="B607" s="6" t="s">
        <v>10</v>
      </c>
      <c r="C607" s="4" t="s">
        <v>634</v>
      </c>
      <c r="D607" s="4" t="s">
        <v>1032</v>
      </c>
      <c r="E607" s="4" t="s">
        <v>1048</v>
      </c>
      <c r="F607" s="4">
        <v>610</v>
      </c>
      <c r="G607" s="7">
        <v>0.75</v>
      </c>
      <c r="H607" s="4">
        <f t="shared" si="10"/>
        <v>457.5</v>
      </c>
      <c r="I607" s="4" t="s">
        <v>1051</v>
      </c>
      <c r="J607" s="23">
        <v>42102</v>
      </c>
      <c r="K607" s="9" t="s">
        <v>1044</v>
      </c>
      <c r="M607" s="2"/>
    </row>
    <row r="608" spans="1:13">
      <c r="A608" s="8">
        <v>42059</v>
      </c>
      <c r="B608" s="6" t="s">
        <v>15</v>
      </c>
      <c r="C608" s="4" t="s">
        <v>635</v>
      </c>
      <c r="D608" s="4" t="s">
        <v>1035</v>
      </c>
      <c r="E608" s="4" t="s">
        <v>1039</v>
      </c>
      <c r="F608" s="4">
        <v>4990</v>
      </c>
      <c r="G608" s="7">
        <v>0.7</v>
      </c>
      <c r="H608" s="4">
        <f t="shared" si="10"/>
        <v>3493</v>
      </c>
      <c r="I608" s="4" t="s">
        <v>1050</v>
      </c>
      <c r="J608" s="23">
        <v>42152</v>
      </c>
      <c r="K608" s="9" t="s">
        <v>1046</v>
      </c>
      <c r="M608" s="2"/>
    </row>
    <row r="609" spans="1:13">
      <c r="A609" s="8">
        <v>42059</v>
      </c>
      <c r="B609" s="6" t="s">
        <v>17</v>
      </c>
      <c r="C609" s="4" t="s">
        <v>636</v>
      </c>
      <c r="D609" s="4" t="s">
        <v>1037</v>
      </c>
      <c r="E609" s="4" t="s">
        <v>1039</v>
      </c>
      <c r="F609" s="4">
        <v>4950</v>
      </c>
      <c r="G609" s="7">
        <v>0.6</v>
      </c>
      <c r="H609" s="4">
        <f t="shared" si="10"/>
        <v>2970</v>
      </c>
      <c r="I609" s="4" t="s">
        <v>1051</v>
      </c>
      <c r="J609" s="23">
        <v>42141</v>
      </c>
      <c r="K609" s="9" t="s">
        <v>1044</v>
      </c>
      <c r="M609" s="2"/>
    </row>
    <row r="610" spans="1:13">
      <c r="A610" s="8">
        <v>42059</v>
      </c>
      <c r="B610" s="6" t="s">
        <v>9</v>
      </c>
      <c r="C610" s="4" t="s">
        <v>637</v>
      </c>
      <c r="D610" s="4" t="s">
        <v>1029</v>
      </c>
      <c r="E610" s="4" t="s">
        <v>1048</v>
      </c>
      <c r="F610" s="4">
        <v>1580</v>
      </c>
      <c r="G610" s="7">
        <v>0.65</v>
      </c>
      <c r="H610" s="4">
        <f t="shared" si="10"/>
        <v>1027</v>
      </c>
      <c r="I610" s="4" t="s">
        <v>1051</v>
      </c>
      <c r="J610" s="23">
        <v>42124</v>
      </c>
      <c r="K610" s="9" t="s">
        <v>1044</v>
      </c>
      <c r="M610" s="2"/>
    </row>
    <row r="611" spans="1:13">
      <c r="A611" s="8">
        <v>42059</v>
      </c>
      <c r="B611" s="6" t="s">
        <v>16</v>
      </c>
      <c r="C611" s="4" t="s">
        <v>638</v>
      </c>
      <c r="D611" s="4" t="s">
        <v>1032</v>
      </c>
      <c r="E611" s="4" t="s">
        <v>1039</v>
      </c>
      <c r="F611" s="4">
        <v>2670</v>
      </c>
      <c r="G611" s="7">
        <v>0.55000000000000004</v>
      </c>
      <c r="H611" s="4">
        <f t="shared" si="10"/>
        <v>1468.5000000000002</v>
      </c>
      <c r="I611" s="4" t="s">
        <v>1051</v>
      </c>
      <c r="J611" s="23">
        <v>42115</v>
      </c>
      <c r="K611" s="9" t="s">
        <v>1043</v>
      </c>
      <c r="M611" s="2"/>
    </row>
    <row r="612" spans="1:13">
      <c r="A612" s="8">
        <v>42059</v>
      </c>
      <c r="B612" s="6" t="s">
        <v>27</v>
      </c>
      <c r="C612" s="4" t="s">
        <v>639</v>
      </c>
      <c r="D612" s="4" t="s">
        <v>1037</v>
      </c>
      <c r="E612" s="4" t="s">
        <v>1048</v>
      </c>
      <c r="F612" s="4">
        <v>4700</v>
      </c>
      <c r="G612" s="7">
        <v>0.85</v>
      </c>
      <c r="H612" s="4">
        <f t="shared" si="10"/>
        <v>3995</v>
      </c>
      <c r="I612" s="4" t="s">
        <v>1053</v>
      </c>
      <c r="J612" s="23">
        <v>42115</v>
      </c>
      <c r="K612" s="9" t="s">
        <v>1046</v>
      </c>
      <c r="M612" s="2"/>
    </row>
    <row r="613" spans="1:13">
      <c r="A613" s="8">
        <v>42059</v>
      </c>
      <c r="B613" s="6" t="s">
        <v>27</v>
      </c>
      <c r="C613" s="4" t="s">
        <v>640</v>
      </c>
      <c r="D613" s="4" t="s">
        <v>1033</v>
      </c>
      <c r="E613" s="4" t="s">
        <v>1047</v>
      </c>
      <c r="F613" s="4">
        <v>1120</v>
      </c>
      <c r="G613" s="7">
        <v>0.6</v>
      </c>
      <c r="H613" s="4">
        <f t="shared" si="10"/>
        <v>672</v>
      </c>
      <c r="I613" s="4" t="s">
        <v>1052</v>
      </c>
      <c r="J613" s="23">
        <v>42094</v>
      </c>
      <c r="K613" s="9"/>
      <c r="M613" s="2"/>
    </row>
    <row r="614" spans="1:13">
      <c r="A614" s="8">
        <v>42060</v>
      </c>
      <c r="B614" s="6" t="s">
        <v>24</v>
      </c>
      <c r="C614" s="4" t="s">
        <v>641</v>
      </c>
      <c r="D614" s="4" t="s">
        <v>1037</v>
      </c>
      <c r="E614" s="4" t="s">
        <v>1039</v>
      </c>
      <c r="F614" s="4">
        <v>4490</v>
      </c>
      <c r="G614" s="7">
        <v>0.55000000000000004</v>
      </c>
      <c r="H614" s="4">
        <f t="shared" si="10"/>
        <v>2469.5</v>
      </c>
      <c r="I614" s="4" t="s">
        <v>1053</v>
      </c>
      <c r="J614" s="23">
        <v>42135</v>
      </c>
      <c r="K614" s="9" t="s">
        <v>1046</v>
      </c>
      <c r="M614" s="2"/>
    </row>
    <row r="615" spans="1:13">
      <c r="A615" s="8">
        <v>42060</v>
      </c>
      <c r="B615" s="6" t="s">
        <v>25</v>
      </c>
      <c r="C615" s="4" t="s">
        <v>642</v>
      </c>
      <c r="D615" s="4" t="s">
        <v>1030</v>
      </c>
      <c r="E615" s="4" t="s">
        <v>1040</v>
      </c>
      <c r="F615" s="4">
        <v>4650</v>
      </c>
      <c r="G615" s="7">
        <v>0.65</v>
      </c>
      <c r="H615" s="4">
        <f t="shared" si="10"/>
        <v>3022.5</v>
      </c>
      <c r="I615" s="4" t="s">
        <v>1051</v>
      </c>
      <c r="J615" s="23">
        <v>42123</v>
      </c>
      <c r="K615" s="9" t="s">
        <v>1044</v>
      </c>
      <c r="M615" s="2"/>
    </row>
    <row r="616" spans="1:13">
      <c r="A616" s="8">
        <v>42060</v>
      </c>
      <c r="B616" s="6" t="s">
        <v>16</v>
      </c>
      <c r="C616" s="4" t="s">
        <v>643</v>
      </c>
      <c r="D616" s="4" t="s">
        <v>1037</v>
      </c>
      <c r="E616" s="4" t="s">
        <v>1042</v>
      </c>
      <c r="F616" s="4">
        <v>2080</v>
      </c>
      <c r="G616" s="7">
        <v>0.6</v>
      </c>
      <c r="H616" s="4">
        <f t="shared" si="10"/>
        <v>1248</v>
      </c>
      <c r="I616" s="4" t="s">
        <v>1053</v>
      </c>
      <c r="J616" s="23">
        <v>42124</v>
      </c>
      <c r="K616" s="9" t="s">
        <v>1044</v>
      </c>
      <c r="M616" s="2"/>
    </row>
    <row r="617" spans="1:13">
      <c r="A617" s="8">
        <v>42060</v>
      </c>
      <c r="B617" s="6" t="s">
        <v>21</v>
      </c>
      <c r="C617" s="4" t="s">
        <v>644</v>
      </c>
      <c r="D617" s="4" t="s">
        <v>1033</v>
      </c>
      <c r="E617" s="4" t="s">
        <v>1042</v>
      </c>
      <c r="F617" s="4">
        <v>4600</v>
      </c>
      <c r="G617" s="7">
        <v>0.65</v>
      </c>
      <c r="H617" s="4">
        <f t="shared" si="10"/>
        <v>2990</v>
      </c>
      <c r="I617" s="4" t="s">
        <v>1051</v>
      </c>
      <c r="J617" s="23">
        <v>42167</v>
      </c>
      <c r="K617" s="9" t="s">
        <v>1046</v>
      </c>
      <c r="M617" s="2"/>
    </row>
    <row r="618" spans="1:13">
      <c r="A618" s="8">
        <v>42060</v>
      </c>
      <c r="B618" s="6" t="s">
        <v>14</v>
      </c>
      <c r="C618" s="4" t="s">
        <v>645</v>
      </c>
      <c r="D618" s="4" t="s">
        <v>1030</v>
      </c>
      <c r="E618" s="4" t="s">
        <v>1048</v>
      </c>
      <c r="F618" s="4">
        <v>2460</v>
      </c>
      <c r="G618" s="7">
        <v>0.8</v>
      </c>
      <c r="H618" s="4">
        <f t="shared" si="10"/>
        <v>1968</v>
      </c>
      <c r="I618" s="4" t="s">
        <v>1050</v>
      </c>
      <c r="J618" s="23">
        <v>42155</v>
      </c>
      <c r="K618" s="9"/>
      <c r="M618" s="2"/>
    </row>
    <row r="619" spans="1:13">
      <c r="A619" s="8">
        <v>42060</v>
      </c>
      <c r="B619" s="6" t="s">
        <v>11</v>
      </c>
      <c r="C619" s="4" t="s">
        <v>646</v>
      </c>
      <c r="D619" s="4" t="s">
        <v>1032</v>
      </c>
      <c r="E619" s="4" t="s">
        <v>1048</v>
      </c>
      <c r="F619" s="4">
        <v>2610</v>
      </c>
      <c r="G619" s="7">
        <v>0.7</v>
      </c>
      <c r="H619" s="4">
        <f t="shared" si="10"/>
        <v>1826.9999999999998</v>
      </c>
      <c r="I619" s="4" t="s">
        <v>1051</v>
      </c>
      <c r="J619" s="23">
        <v>42111</v>
      </c>
      <c r="K619" s="9" t="s">
        <v>1045</v>
      </c>
      <c r="M619" s="2"/>
    </row>
    <row r="620" spans="1:13">
      <c r="A620" s="8">
        <v>42061</v>
      </c>
      <c r="B620" s="6" t="s">
        <v>22</v>
      </c>
      <c r="C620" s="4" t="s">
        <v>647</v>
      </c>
      <c r="D620" s="4" t="s">
        <v>1029</v>
      </c>
      <c r="E620" s="4" t="s">
        <v>1039</v>
      </c>
      <c r="F620" s="4">
        <v>3820</v>
      </c>
      <c r="G620" s="7">
        <v>0.6</v>
      </c>
      <c r="H620" s="4">
        <f t="shared" si="10"/>
        <v>2292</v>
      </c>
      <c r="I620" s="4" t="s">
        <v>1053</v>
      </c>
      <c r="J620" s="23">
        <v>42182</v>
      </c>
      <c r="K620" s="9" t="s">
        <v>1046</v>
      </c>
      <c r="M620" s="2"/>
    </row>
    <row r="621" spans="1:13">
      <c r="A621" s="8">
        <v>42061</v>
      </c>
      <c r="B621" s="6" t="s">
        <v>20</v>
      </c>
      <c r="C621" s="4" t="s">
        <v>648</v>
      </c>
      <c r="D621" s="4" t="s">
        <v>1033</v>
      </c>
      <c r="E621" s="4" t="s">
        <v>1040</v>
      </c>
      <c r="F621" s="4">
        <v>3020</v>
      </c>
      <c r="G621" s="7">
        <v>0.75</v>
      </c>
      <c r="H621" s="4">
        <f t="shared" si="10"/>
        <v>2265</v>
      </c>
      <c r="I621" s="4" t="s">
        <v>1051</v>
      </c>
      <c r="J621" s="23">
        <v>42116</v>
      </c>
      <c r="K621" s="9" t="s">
        <v>1043</v>
      </c>
      <c r="M621" s="2"/>
    </row>
    <row r="622" spans="1:13">
      <c r="A622" s="8">
        <v>42061</v>
      </c>
      <c r="B622" s="6" t="s">
        <v>21</v>
      </c>
      <c r="C622" s="4" t="s">
        <v>649</v>
      </c>
      <c r="D622" s="4" t="s">
        <v>1031</v>
      </c>
      <c r="E622" s="4" t="s">
        <v>1040</v>
      </c>
      <c r="F622" s="4">
        <v>250</v>
      </c>
      <c r="G622" s="7">
        <v>0.6</v>
      </c>
      <c r="H622" s="4">
        <f t="shared" si="10"/>
        <v>150</v>
      </c>
      <c r="I622" s="2" t="s">
        <v>1052</v>
      </c>
      <c r="J622" s="23">
        <v>42127</v>
      </c>
      <c r="K622" s="9" t="s">
        <v>1043</v>
      </c>
      <c r="M622" s="2"/>
    </row>
    <row r="623" spans="1:13">
      <c r="A623" s="8">
        <v>42061</v>
      </c>
      <c r="B623" s="6" t="s">
        <v>15</v>
      </c>
      <c r="C623" s="4" t="s">
        <v>650</v>
      </c>
      <c r="D623" s="4" t="s">
        <v>1029</v>
      </c>
      <c r="E623" s="4" t="s">
        <v>1040</v>
      </c>
      <c r="F623" s="4">
        <v>440</v>
      </c>
      <c r="G623" s="7">
        <v>0.7</v>
      </c>
      <c r="H623" s="4">
        <f t="shared" si="10"/>
        <v>308</v>
      </c>
      <c r="I623" s="2" t="s">
        <v>1052</v>
      </c>
      <c r="J623" s="23">
        <v>42130</v>
      </c>
      <c r="K623" s="9" t="s">
        <v>1043</v>
      </c>
      <c r="M623" s="2"/>
    </row>
    <row r="624" spans="1:13">
      <c r="A624" s="8">
        <v>42061</v>
      </c>
      <c r="B624" s="6" t="s">
        <v>15</v>
      </c>
      <c r="C624" s="4" t="s">
        <v>651</v>
      </c>
      <c r="D624" s="4" t="s">
        <v>1033</v>
      </c>
      <c r="E624" s="4" t="s">
        <v>1040</v>
      </c>
      <c r="F624" s="4">
        <v>3660</v>
      </c>
      <c r="G624" s="7">
        <v>0.75</v>
      </c>
      <c r="H624" s="4">
        <f t="shared" si="10"/>
        <v>2745</v>
      </c>
      <c r="I624" s="4" t="s">
        <v>1051</v>
      </c>
      <c r="J624" s="23">
        <v>42170</v>
      </c>
      <c r="K624" s="9" t="s">
        <v>1045</v>
      </c>
      <c r="M624" s="2"/>
    </row>
    <row r="625" spans="1:13">
      <c r="A625" s="8">
        <v>42061</v>
      </c>
      <c r="B625" s="6" t="s">
        <v>24</v>
      </c>
      <c r="C625" s="4" t="s">
        <v>652</v>
      </c>
      <c r="D625" s="4" t="s">
        <v>1032</v>
      </c>
      <c r="E625" s="4" t="s">
        <v>1048</v>
      </c>
      <c r="F625" s="4">
        <v>3080</v>
      </c>
      <c r="G625" s="7">
        <v>0.7</v>
      </c>
      <c r="H625" s="4">
        <f t="shared" si="10"/>
        <v>2156</v>
      </c>
      <c r="I625" s="4" t="s">
        <v>1051</v>
      </c>
      <c r="J625" s="23">
        <v>42141</v>
      </c>
      <c r="K625" s="9"/>
      <c r="M625" s="2"/>
    </row>
    <row r="626" spans="1:13">
      <c r="A626" s="8">
        <v>42061</v>
      </c>
      <c r="B626" s="6" t="s">
        <v>24</v>
      </c>
      <c r="C626" s="4" t="s">
        <v>653</v>
      </c>
      <c r="D626" s="4" t="s">
        <v>1033</v>
      </c>
      <c r="E626" s="4" t="s">
        <v>1042</v>
      </c>
      <c r="F626" s="4">
        <v>1620</v>
      </c>
      <c r="G626" s="7">
        <v>0.85</v>
      </c>
      <c r="H626" s="4">
        <f t="shared" si="10"/>
        <v>1377</v>
      </c>
      <c r="I626" s="4" t="s">
        <v>1053</v>
      </c>
      <c r="J626" s="23">
        <v>42177</v>
      </c>
      <c r="K626" s="9"/>
      <c r="M626" s="2"/>
    </row>
    <row r="627" spans="1:13">
      <c r="A627" s="8">
        <v>42061</v>
      </c>
      <c r="B627" s="6" t="s">
        <v>8</v>
      </c>
      <c r="C627" s="4" t="s">
        <v>654</v>
      </c>
      <c r="D627" s="4" t="s">
        <v>1032</v>
      </c>
      <c r="E627" s="4" t="s">
        <v>1040</v>
      </c>
      <c r="F627" s="4">
        <v>1860</v>
      </c>
      <c r="G627" s="7">
        <v>0.6</v>
      </c>
      <c r="H627" s="4">
        <f t="shared" si="10"/>
        <v>1116</v>
      </c>
      <c r="I627" s="4" t="s">
        <v>1053</v>
      </c>
      <c r="J627" s="23">
        <v>42113</v>
      </c>
      <c r="K627" s="9" t="s">
        <v>1043</v>
      </c>
      <c r="M627" s="2"/>
    </row>
    <row r="628" spans="1:13">
      <c r="A628" s="8">
        <v>42062</v>
      </c>
      <c r="B628" s="6" t="s">
        <v>24</v>
      </c>
      <c r="C628" s="4" t="s">
        <v>655</v>
      </c>
      <c r="D628" s="4" t="s">
        <v>1031</v>
      </c>
      <c r="E628" s="4" t="s">
        <v>1039</v>
      </c>
      <c r="F628" s="4">
        <v>4290</v>
      </c>
      <c r="G628" s="7">
        <v>0.75</v>
      </c>
      <c r="H628" s="4">
        <f t="shared" si="10"/>
        <v>3217.5</v>
      </c>
      <c r="I628" s="4" t="s">
        <v>1053</v>
      </c>
      <c r="J628" s="23">
        <v>42128</v>
      </c>
      <c r="K628" s="9" t="s">
        <v>1043</v>
      </c>
      <c r="M628" s="2"/>
    </row>
    <row r="629" spans="1:13">
      <c r="A629" s="8">
        <v>42062</v>
      </c>
      <c r="B629" s="6" t="s">
        <v>13</v>
      </c>
      <c r="C629" s="4" t="s">
        <v>656</v>
      </c>
      <c r="D629" s="4" t="s">
        <v>1033</v>
      </c>
      <c r="E629" s="4" t="s">
        <v>1048</v>
      </c>
      <c r="F629" s="4">
        <v>220</v>
      </c>
      <c r="G629" s="7">
        <v>0.65</v>
      </c>
      <c r="H629" s="4">
        <f t="shared" si="10"/>
        <v>143</v>
      </c>
      <c r="I629" s="4" t="s">
        <v>1050</v>
      </c>
      <c r="J629" s="23">
        <v>42114</v>
      </c>
      <c r="K629" s="9" t="s">
        <v>1044</v>
      </c>
      <c r="M629" s="2"/>
    </row>
    <row r="630" spans="1:13">
      <c r="A630" s="8">
        <v>42062</v>
      </c>
      <c r="B630" s="6" t="s">
        <v>26</v>
      </c>
      <c r="C630" s="4" t="s">
        <v>657</v>
      </c>
      <c r="D630" s="4" t="s">
        <v>1037</v>
      </c>
      <c r="E630" s="4" t="s">
        <v>1039</v>
      </c>
      <c r="F630" s="4">
        <v>4260</v>
      </c>
      <c r="G630" s="7">
        <v>0.6</v>
      </c>
      <c r="H630" s="4">
        <f t="shared" si="10"/>
        <v>2556</v>
      </c>
      <c r="I630" s="4" t="s">
        <v>1051</v>
      </c>
      <c r="J630" s="23">
        <v>42168</v>
      </c>
      <c r="K630" s="9" t="s">
        <v>1045</v>
      </c>
      <c r="M630" s="2"/>
    </row>
    <row r="631" spans="1:13">
      <c r="A631" s="8">
        <v>42062</v>
      </c>
      <c r="B631" s="6" t="s">
        <v>25</v>
      </c>
      <c r="C631" s="4" t="s">
        <v>658</v>
      </c>
      <c r="D631" s="4" t="s">
        <v>1036</v>
      </c>
      <c r="E631" s="4" t="s">
        <v>1039</v>
      </c>
      <c r="F631" s="4">
        <v>1990</v>
      </c>
      <c r="G631" s="7">
        <v>0.65</v>
      </c>
      <c r="H631" s="4">
        <f t="shared" si="10"/>
        <v>1293.5</v>
      </c>
      <c r="I631" s="4" t="s">
        <v>1051</v>
      </c>
      <c r="J631" s="23">
        <v>42142</v>
      </c>
      <c r="K631" s="9" t="s">
        <v>1044</v>
      </c>
      <c r="M631" s="2"/>
    </row>
    <row r="632" spans="1:13">
      <c r="A632" s="8">
        <v>42062</v>
      </c>
      <c r="B632" s="6" t="s">
        <v>21</v>
      </c>
      <c r="C632" s="4" t="s">
        <v>659</v>
      </c>
      <c r="D632" s="4" t="s">
        <v>1030</v>
      </c>
      <c r="E632" s="4" t="s">
        <v>1048</v>
      </c>
      <c r="F632" s="4">
        <v>2030</v>
      </c>
      <c r="G632" s="7">
        <v>0.75</v>
      </c>
      <c r="H632" s="4">
        <f t="shared" si="10"/>
        <v>1522.5</v>
      </c>
      <c r="I632" s="4" t="s">
        <v>1051</v>
      </c>
      <c r="J632" s="23">
        <v>42101</v>
      </c>
      <c r="K632" s="9" t="s">
        <v>1045</v>
      </c>
      <c r="M632" s="2"/>
    </row>
    <row r="633" spans="1:13">
      <c r="A633" s="8">
        <v>42062</v>
      </c>
      <c r="B633" s="6" t="s">
        <v>25</v>
      </c>
      <c r="C633" s="4" t="s">
        <v>660</v>
      </c>
      <c r="D633" s="4" t="s">
        <v>1033</v>
      </c>
      <c r="E633" s="4" t="s">
        <v>1040</v>
      </c>
      <c r="F633" s="4">
        <v>3890</v>
      </c>
      <c r="G633" s="7">
        <v>0.6</v>
      </c>
      <c r="H633" s="4">
        <f t="shared" si="10"/>
        <v>2334</v>
      </c>
      <c r="I633" s="4" t="s">
        <v>1050</v>
      </c>
      <c r="J633" s="23">
        <v>42128</v>
      </c>
      <c r="K633" s="9" t="s">
        <v>1044</v>
      </c>
      <c r="M633" s="2"/>
    </row>
    <row r="634" spans="1:13">
      <c r="A634" s="8">
        <v>42062</v>
      </c>
      <c r="B634" s="6" t="s">
        <v>18</v>
      </c>
      <c r="C634" s="4" t="s">
        <v>661</v>
      </c>
      <c r="D634" s="4" t="s">
        <v>1035</v>
      </c>
      <c r="E634" s="4" t="s">
        <v>1040</v>
      </c>
      <c r="F634" s="4">
        <v>5000</v>
      </c>
      <c r="G634" s="7">
        <v>0.8</v>
      </c>
      <c r="H634" s="4">
        <f t="shared" si="10"/>
        <v>4000</v>
      </c>
      <c r="I634" s="4" t="s">
        <v>1051</v>
      </c>
      <c r="J634" s="23">
        <v>42110</v>
      </c>
      <c r="K634" s="9" t="s">
        <v>1044</v>
      </c>
      <c r="M634" s="2"/>
    </row>
    <row r="635" spans="1:13">
      <c r="A635" s="8">
        <v>42062</v>
      </c>
      <c r="B635" s="6" t="s">
        <v>15</v>
      </c>
      <c r="C635" s="4" t="s">
        <v>662</v>
      </c>
      <c r="D635" s="4" t="s">
        <v>1032</v>
      </c>
      <c r="E635" s="4" t="s">
        <v>1048</v>
      </c>
      <c r="F635" s="4">
        <v>4450</v>
      </c>
      <c r="G635" s="7">
        <v>0.6</v>
      </c>
      <c r="H635" s="4">
        <f t="shared" si="10"/>
        <v>2670</v>
      </c>
      <c r="I635" s="4" t="s">
        <v>1051</v>
      </c>
      <c r="J635" s="23">
        <v>42172</v>
      </c>
      <c r="K635" s="9"/>
      <c r="M635" s="2"/>
    </row>
    <row r="636" spans="1:13">
      <c r="A636" s="8">
        <v>42062</v>
      </c>
      <c r="B636" s="6" t="s">
        <v>8</v>
      </c>
      <c r="C636" s="4" t="s">
        <v>663</v>
      </c>
      <c r="D636" s="4" t="s">
        <v>1036</v>
      </c>
      <c r="E636" s="4" t="s">
        <v>1042</v>
      </c>
      <c r="F636" s="4">
        <v>1890</v>
      </c>
      <c r="G636" s="7">
        <v>0.85</v>
      </c>
      <c r="H636" s="4">
        <f t="shared" si="10"/>
        <v>1606.5</v>
      </c>
      <c r="I636" s="4" t="s">
        <v>1051</v>
      </c>
      <c r="J636" s="23">
        <v>42132</v>
      </c>
      <c r="K636" s="9" t="s">
        <v>1046</v>
      </c>
      <c r="M636" s="2"/>
    </row>
    <row r="637" spans="1:13">
      <c r="A637" s="8">
        <v>42062</v>
      </c>
      <c r="B637" s="6" t="s">
        <v>25</v>
      </c>
      <c r="C637" s="4" t="s">
        <v>664</v>
      </c>
      <c r="D637" s="4" t="s">
        <v>1032</v>
      </c>
      <c r="E637" s="4" t="s">
        <v>1048</v>
      </c>
      <c r="F637" s="4">
        <v>2070</v>
      </c>
      <c r="G637" s="7">
        <v>0.7</v>
      </c>
      <c r="H637" s="4">
        <f t="shared" si="10"/>
        <v>1449</v>
      </c>
      <c r="I637" s="4" t="s">
        <v>1051</v>
      </c>
      <c r="J637" s="23">
        <v>42139</v>
      </c>
      <c r="K637" s="9" t="s">
        <v>1043</v>
      </c>
      <c r="M637" s="2"/>
    </row>
    <row r="638" spans="1:13">
      <c r="A638" s="8">
        <v>42062</v>
      </c>
      <c r="B638" s="6" t="s">
        <v>13</v>
      </c>
      <c r="C638" s="4" t="s">
        <v>665</v>
      </c>
      <c r="D638" s="4" t="s">
        <v>1030</v>
      </c>
      <c r="E638" s="4" t="s">
        <v>1048</v>
      </c>
      <c r="F638" s="4">
        <v>1250</v>
      </c>
      <c r="G638" s="7">
        <v>0.55000000000000004</v>
      </c>
      <c r="H638" s="4">
        <f t="shared" si="10"/>
        <v>687.5</v>
      </c>
      <c r="I638" s="4" t="s">
        <v>1053</v>
      </c>
      <c r="J638" s="23">
        <v>42127</v>
      </c>
      <c r="K638" s="9"/>
      <c r="M638" s="2"/>
    </row>
    <row r="639" spans="1:13">
      <c r="A639" s="8">
        <v>42062</v>
      </c>
      <c r="B639" s="6" t="s">
        <v>16</v>
      </c>
      <c r="C639" s="4" t="s">
        <v>666</v>
      </c>
      <c r="D639" s="4" t="s">
        <v>1038</v>
      </c>
      <c r="E639" s="4" t="s">
        <v>1042</v>
      </c>
      <c r="F639" s="4">
        <v>560</v>
      </c>
      <c r="G639" s="7">
        <v>0.75</v>
      </c>
      <c r="H639" s="4">
        <f t="shared" si="10"/>
        <v>420</v>
      </c>
      <c r="I639" s="4" t="s">
        <v>1053</v>
      </c>
      <c r="J639" s="23">
        <v>42109</v>
      </c>
      <c r="K639" s="9" t="s">
        <v>1043</v>
      </c>
      <c r="M639" s="2"/>
    </row>
    <row r="640" spans="1:13">
      <c r="A640" s="8">
        <v>42062</v>
      </c>
      <c r="B640" s="6" t="s">
        <v>24</v>
      </c>
      <c r="C640" s="4" t="s">
        <v>667</v>
      </c>
      <c r="D640" s="4" t="s">
        <v>1037</v>
      </c>
      <c r="E640" s="4" t="s">
        <v>1040</v>
      </c>
      <c r="F640" s="4">
        <v>2230</v>
      </c>
      <c r="G640" s="7">
        <v>0.5</v>
      </c>
      <c r="H640" s="4">
        <f t="shared" si="10"/>
        <v>1115</v>
      </c>
      <c r="I640" s="4" t="s">
        <v>1051</v>
      </c>
      <c r="J640" s="23">
        <v>42098</v>
      </c>
      <c r="K640" s="9" t="s">
        <v>1045</v>
      </c>
      <c r="M640" s="2"/>
    </row>
    <row r="641" spans="1:13">
      <c r="A641" s="8">
        <v>42062</v>
      </c>
      <c r="B641" s="6" t="s">
        <v>27</v>
      </c>
      <c r="C641" s="4" t="s">
        <v>668</v>
      </c>
      <c r="D641" s="4" t="s">
        <v>1032</v>
      </c>
      <c r="E641" s="4" t="s">
        <v>1040</v>
      </c>
      <c r="F641" s="4">
        <v>4430</v>
      </c>
      <c r="G641" s="7">
        <v>0.65</v>
      </c>
      <c r="H641" s="4">
        <f t="shared" si="10"/>
        <v>2879.5</v>
      </c>
      <c r="I641" s="4" t="s">
        <v>1051</v>
      </c>
      <c r="J641" s="23">
        <v>42131</v>
      </c>
      <c r="K641" s="9" t="s">
        <v>1045</v>
      </c>
      <c r="M641" s="2"/>
    </row>
    <row r="642" spans="1:13">
      <c r="A642" s="8">
        <v>42062</v>
      </c>
      <c r="B642" s="6" t="s">
        <v>21</v>
      </c>
      <c r="C642" s="4" t="s">
        <v>669</v>
      </c>
      <c r="D642" s="4" t="s">
        <v>1029</v>
      </c>
      <c r="E642" s="4" t="s">
        <v>1042</v>
      </c>
      <c r="F642" s="4">
        <v>3080</v>
      </c>
      <c r="G642" s="7">
        <v>0.75</v>
      </c>
      <c r="H642" s="4">
        <f t="shared" si="10"/>
        <v>2310</v>
      </c>
      <c r="I642" s="4" t="s">
        <v>1053</v>
      </c>
      <c r="J642" s="23">
        <v>42132</v>
      </c>
      <c r="K642" s="9" t="s">
        <v>1044</v>
      </c>
      <c r="M642" s="2"/>
    </row>
    <row r="643" spans="1:13">
      <c r="A643" s="8">
        <v>42062</v>
      </c>
      <c r="B643" s="6" t="s">
        <v>24</v>
      </c>
      <c r="C643" s="4" t="s">
        <v>670</v>
      </c>
      <c r="D643" s="4" t="s">
        <v>1036</v>
      </c>
      <c r="E643" s="4" t="s">
        <v>1048</v>
      </c>
      <c r="F643" s="4">
        <v>2880</v>
      </c>
      <c r="G643" s="7">
        <v>0.55000000000000004</v>
      </c>
      <c r="H643" s="4">
        <f t="shared" ref="H643:H706" si="11">F643*G643</f>
        <v>1584.0000000000002</v>
      </c>
      <c r="I643" s="4" t="s">
        <v>1051</v>
      </c>
      <c r="J643" s="23">
        <v>42161</v>
      </c>
      <c r="K643" s="9" t="s">
        <v>1045</v>
      </c>
      <c r="M643" s="2"/>
    </row>
    <row r="644" spans="1:13">
      <c r="A644" s="8">
        <v>42063</v>
      </c>
      <c r="B644" s="6" t="s">
        <v>21</v>
      </c>
      <c r="C644" s="4" t="s">
        <v>671</v>
      </c>
      <c r="D644" s="4" t="s">
        <v>1035</v>
      </c>
      <c r="E644" s="4" t="s">
        <v>1047</v>
      </c>
      <c r="F644" s="4">
        <v>2160</v>
      </c>
      <c r="G644" s="7">
        <v>0.65</v>
      </c>
      <c r="H644" s="4">
        <f t="shared" si="11"/>
        <v>1404</v>
      </c>
      <c r="I644" s="4" t="s">
        <v>1051</v>
      </c>
      <c r="J644" s="23">
        <v>42088</v>
      </c>
      <c r="K644" s="9"/>
      <c r="M644" s="2"/>
    </row>
    <row r="645" spans="1:13">
      <c r="A645" s="8">
        <v>42063</v>
      </c>
      <c r="B645" s="6" t="s">
        <v>17</v>
      </c>
      <c r="C645" s="4" t="s">
        <v>672</v>
      </c>
      <c r="D645" s="4" t="s">
        <v>1034</v>
      </c>
      <c r="E645" s="4" t="s">
        <v>1039</v>
      </c>
      <c r="F645" s="4">
        <v>3450</v>
      </c>
      <c r="G645" s="7">
        <v>0.8</v>
      </c>
      <c r="H645" s="4">
        <f t="shared" si="11"/>
        <v>2760</v>
      </c>
      <c r="I645" s="4" t="s">
        <v>1050</v>
      </c>
      <c r="J645" s="23">
        <v>42098</v>
      </c>
      <c r="K645" s="9" t="s">
        <v>1044</v>
      </c>
      <c r="M645" s="2"/>
    </row>
    <row r="646" spans="1:13">
      <c r="A646" s="8">
        <v>42063</v>
      </c>
      <c r="B646" s="6" t="s">
        <v>16</v>
      </c>
      <c r="C646" s="4" t="s">
        <v>673</v>
      </c>
      <c r="D646" s="4" t="s">
        <v>1035</v>
      </c>
      <c r="E646" s="4" t="s">
        <v>1039</v>
      </c>
      <c r="F646" s="4">
        <v>4630</v>
      </c>
      <c r="G646" s="7">
        <v>0.6</v>
      </c>
      <c r="H646" s="4">
        <f t="shared" si="11"/>
        <v>2778</v>
      </c>
      <c r="I646" s="4" t="s">
        <v>1051</v>
      </c>
      <c r="J646" s="23">
        <v>42144</v>
      </c>
      <c r="K646" s="9" t="s">
        <v>1044</v>
      </c>
      <c r="M646" s="2"/>
    </row>
    <row r="647" spans="1:13">
      <c r="A647" s="8">
        <v>42063</v>
      </c>
      <c r="B647" s="6" t="s">
        <v>16</v>
      </c>
      <c r="C647" s="4" t="s">
        <v>674</v>
      </c>
      <c r="D647" s="4" t="s">
        <v>1030</v>
      </c>
      <c r="E647" s="4" t="s">
        <v>1040</v>
      </c>
      <c r="F647" s="4">
        <v>4910</v>
      </c>
      <c r="G647" s="7">
        <v>0.85</v>
      </c>
      <c r="H647" s="4">
        <f t="shared" si="11"/>
        <v>4173.5</v>
      </c>
      <c r="I647" s="4" t="s">
        <v>1051</v>
      </c>
      <c r="J647" s="23">
        <v>42152</v>
      </c>
      <c r="K647" s="9" t="s">
        <v>1043</v>
      </c>
      <c r="M647" s="2"/>
    </row>
    <row r="648" spans="1:13">
      <c r="A648" s="8">
        <v>42063</v>
      </c>
      <c r="B648" s="6" t="s">
        <v>21</v>
      </c>
      <c r="C648" s="4" t="s">
        <v>675</v>
      </c>
      <c r="D648" s="4" t="s">
        <v>1037</v>
      </c>
      <c r="E648" s="4" t="s">
        <v>1048</v>
      </c>
      <c r="F648" s="4">
        <v>1550</v>
      </c>
      <c r="G648" s="7">
        <v>0.7</v>
      </c>
      <c r="H648" s="4">
        <f t="shared" si="11"/>
        <v>1085</v>
      </c>
      <c r="I648" s="4" t="s">
        <v>1050</v>
      </c>
      <c r="J648" s="23">
        <v>42134</v>
      </c>
      <c r="K648" s="9" t="s">
        <v>1043</v>
      </c>
      <c r="M648" s="2"/>
    </row>
    <row r="649" spans="1:13">
      <c r="A649" s="8">
        <v>42063</v>
      </c>
      <c r="B649" s="6" t="s">
        <v>9</v>
      </c>
      <c r="C649" s="4" t="s">
        <v>676</v>
      </c>
      <c r="D649" s="4" t="s">
        <v>1034</v>
      </c>
      <c r="E649" s="4" t="s">
        <v>1048</v>
      </c>
      <c r="F649" s="4">
        <v>1820</v>
      </c>
      <c r="G649" s="7">
        <v>0.6</v>
      </c>
      <c r="H649" s="4">
        <f t="shared" si="11"/>
        <v>1092</v>
      </c>
      <c r="I649" s="4" t="s">
        <v>1051</v>
      </c>
      <c r="J649" s="23">
        <v>42164</v>
      </c>
      <c r="K649" s="9" t="s">
        <v>1044</v>
      </c>
      <c r="M649" s="2"/>
    </row>
    <row r="650" spans="1:13">
      <c r="A650" s="8">
        <v>42063</v>
      </c>
      <c r="B650" s="6" t="s">
        <v>22</v>
      </c>
      <c r="C650" s="4" t="s">
        <v>677</v>
      </c>
      <c r="D650" s="4" t="s">
        <v>1033</v>
      </c>
      <c r="E650" s="4" t="s">
        <v>1047</v>
      </c>
      <c r="F650" s="4">
        <v>4040</v>
      </c>
      <c r="G650" s="7">
        <v>0.8</v>
      </c>
      <c r="H650" s="4">
        <f t="shared" si="11"/>
        <v>3232</v>
      </c>
      <c r="I650" s="4" t="s">
        <v>1053</v>
      </c>
      <c r="J650" s="23">
        <v>42080</v>
      </c>
      <c r="K650" s="9"/>
      <c r="M650" s="2"/>
    </row>
    <row r="651" spans="1:13">
      <c r="A651" s="8">
        <v>42063</v>
      </c>
      <c r="B651" s="6" t="s">
        <v>22</v>
      </c>
      <c r="C651" s="4" t="s">
        <v>678</v>
      </c>
      <c r="D651" s="4" t="s">
        <v>1033</v>
      </c>
      <c r="E651" s="4" t="s">
        <v>1048</v>
      </c>
      <c r="F651" s="4">
        <v>1580</v>
      </c>
      <c r="G651" s="7">
        <v>0.6</v>
      </c>
      <c r="H651" s="4">
        <f t="shared" si="11"/>
        <v>948</v>
      </c>
      <c r="I651" s="4" t="s">
        <v>1051</v>
      </c>
      <c r="J651" s="23">
        <v>42184</v>
      </c>
      <c r="K651" s="9" t="s">
        <v>1045</v>
      </c>
      <c r="M651" s="2"/>
    </row>
    <row r="652" spans="1:13">
      <c r="A652" s="8">
        <v>42063</v>
      </c>
      <c r="B652" s="6" t="s">
        <v>15</v>
      </c>
      <c r="C652" s="4" t="s">
        <v>679</v>
      </c>
      <c r="D652" s="4" t="s">
        <v>1029</v>
      </c>
      <c r="E652" s="4" t="s">
        <v>1041</v>
      </c>
      <c r="F652" s="4">
        <v>260</v>
      </c>
      <c r="G652" s="7">
        <v>0.75</v>
      </c>
      <c r="H652" s="4">
        <f t="shared" si="11"/>
        <v>195</v>
      </c>
      <c r="I652" s="4" t="s">
        <v>1053</v>
      </c>
      <c r="J652" s="23">
        <v>42159</v>
      </c>
      <c r="K652" s="9"/>
      <c r="M652" s="2"/>
    </row>
    <row r="653" spans="1:13">
      <c r="A653" s="8">
        <v>42063</v>
      </c>
      <c r="B653" s="6" t="s">
        <v>20</v>
      </c>
      <c r="C653" s="4" t="s">
        <v>680</v>
      </c>
      <c r="D653" s="4" t="s">
        <v>1032</v>
      </c>
      <c r="E653" s="4" t="s">
        <v>1039</v>
      </c>
      <c r="F653" s="4">
        <v>4030</v>
      </c>
      <c r="G653" s="7">
        <v>0.85</v>
      </c>
      <c r="H653" s="4">
        <f t="shared" si="11"/>
        <v>3425.5</v>
      </c>
      <c r="I653" s="4" t="s">
        <v>1051</v>
      </c>
      <c r="J653" s="23">
        <v>42146</v>
      </c>
      <c r="K653" s="9" t="s">
        <v>1045</v>
      </c>
      <c r="M653" s="2"/>
    </row>
    <row r="654" spans="1:13">
      <c r="A654" s="8">
        <v>42063</v>
      </c>
      <c r="B654" s="6" t="s">
        <v>12</v>
      </c>
      <c r="C654" s="4" t="s">
        <v>681</v>
      </c>
      <c r="D654" s="4" t="s">
        <v>1034</v>
      </c>
      <c r="E654" s="4" t="s">
        <v>1039</v>
      </c>
      <c r="F654" s="4">
        <v>1630</v>
      </c>
      <c r="G654" s="7">
        <v>0.8</v>
      </c>
      <c r="H654" s="4">
        <f t="shared" si="11"/>
        <v>1304</v>
      </c>
      <c r="I654" s="4" t="s">
        <v>1051</v>
      </c>
      <c r="J654" s="23">
        <v>42170</v>
      </c>
      <c r="K654" s="9" t="s">
        <v>1044</v>
      </c>
      <c r="M654" s="2"/>
    </row>
    <row r="655" spans="1:13">
      <c r="A655" s="8">
        <v>42063</v>
      </c>
      <c r="B655" s="6" t="s">
        <v>18</v>
      </c>
      <c r="C655" s="4" t="s">
        <v>682</v>
      </c>
      <c r="D655" s="4" t="s">
        <v>1034</v>
      </c>
      <c r="E655" s="4" t="s">
        <v>1048</v>
      </c>
      <c r="F655" s="4">
        <v>2510</v>
      </c>
      <c r="G655" s="7">
        <v>0.75</v>
      </c>
      <c r="H655" s="4">
        <f t="shared" si="11"/>
        <v>1882.5</v>
      </c>
      <c r="I655" s="4" t="s">
        <v>1051</v>
      </c>
      <c r="J655" s="23">
        <v>42172</v>
      </c>
      <c r="K655" s="9" t="s">
        <v>1045</v>
      </c>
      <c r="M655" s="2"/>
    </row>
    <row r="656" spans="1:13">
      <c r="A656" s="8">
        <v>42063</v>
      </c>
      <c r="B656" s="6" t="s">
        <v>25</v>
      </c>
      <c r="C656" s="4" t="s">
        <v>683</v>
      </c>
      <c r="D656" s="4" t="s">
        <v>1038</v>
      </c>
      <c r="E656" s="4" t="s">
        <v>1040</v>
      </c>
      <c r="F656" s="4">
        <v>3770</v>
      </c>
      <c r="G656" s="7">
        <v>0.6</v>
      </c>
      <c r="H656" s="4">
        <f t="shared" si="11"/>
        <v>2262</v>
      </c>
      <c r="I656" s="4" t="s">
        <v>1053</v>
      </c>
      <c r="J656" s="23">
        <v>42115</v>
      </c>
      <c r="K656" s="9" t="s">
        <v>1044</v>
      </c>
      <c r="M656" s="2"/>
    </row>
    <row r="657" spans="1:13">
      <c r="A657" s="8">
        <v>42064</v>
      </c>
      <c r="B657" s="6" t="s">
        <v>15</v>
      </c>
      <c r="C657" s="4" t="s">
        <v>684</v>
      </c>
      <c r="D657" s="4" t="s">
        <v>1037</v>
      </c>
      <c r="E657" s="4" t="s">
        <v>1040</v>
      </c>
      <c r="F657" s="4">
        <v>1500</v>
      </c>
      <c r="G657" s="7">
        <v>0.6</v>
      </c>
      <c r="H657" s="4">
        <f t="shared" si="11"/>
        <v>900</v>
      </c>
      <c r="I657" s="4" t="s">
        <v>1050</v>
      </c>
      <c r="J657" s="23">
        <v>42125</v>
      </c>
      <c r="K657" s="9" t="s">
        <v>1044</v>
      </c>
      <c r="M657" s="2"/>
    </row>
    <row r="658" spans="1:13">
      <c r="A658" s="8">
        <v>42064</v>
      </c>
      <c r="B658" s="6" t="s">
        <v>16</v>
      </c>
      <c r="C658" s="4" t="s">
        <v>685</v>
      </c>
      <c r="D658" s="4" t="s">
        <v>1034</v>
      </c>
      <c r="E658" s="4" t="s">
        <v>1048</v>
      </c>
      <c r="F658" s="4">
        <v>2070</v>
      </c>
      <c r="G658" s="7">
        <v>0.85</v>
      </c>
      <c r="H658" s="4">
        <f t="shared" si="11"/>
        <v>1759.5</v>
      </c>
      <c r="I658" s="4" t="s">
        <v>1051</v>
      </c>
      <c r="J658" s="23">
        <v>42103</v>
      </c>
      <c r="K658" s="9" t="s">
        <v>1045</v>
      </c>
      <c r="M658" s="2"/>
    </row>
    <row r="659" spans="1:13">
      <c r="A659" s="8">
        <v>42064</v>
      </c>
      <c r="B659" s="6" t="s">
        <v>18</v>
      </c>
      <c r="C659" s="4" t="s">
        <v>686</v>
      </c>
      <c r="D659" s="4" t="s">
        <v>1035</v>
      </c>
      <c r="E659" s="4" t="s">
        <v>1039</v>
      </c>
      <c r="F659" s="4">
        <v>440</v>
      </c>
      <c r="G659" s="7">
        <v>0.6</v>
      </c>
      <c r="H659" s="4">
        <f t="shared" si="11"/>
        <v>264</v>
      </c>
      <c r="I659" s="4" t="s">
        <v>1051</v>
      </c>
      <c r="J659" s="23">
        <v>42107</v>
      </c>
      <c r="K659" s="9" t="s">
        <v>1045</v>
      </c>
      <c r="M659" s="2"/>
    </row>
    <row r="660" spans="1:13">
      <c r="A660" s="8">
        <v>42064</v>
      </c>
      <c r="B660" s="6" t="s">
        <v>19</v>
      </c>
      <c r="C660" s="4" t="s">
        <v>687</v>
      </c>
      <c r="D660" s="4" t="s">
        <v>1038</v>
      </c>
      <c r="E660" s="4" t="s">
        <v>1040</v>
      </c>
      <c r="F660" s="4">
        <v>4010</v>
      </c>
      <c r="G660" s="7">
        <v>0.55000000000000004</v>
      </c>
      <c r="H660" s="4">
        <f t="shared" si="11"/>
        <v>2205.5</v>
      </c>
      <c r="I660" s="4" t="s">
        <v>1051</v>
      </c>
      <c r="J660" s="23">
        <v>42113</v>
      </c>
      <c r="K660" s="9" t="s">
        <v>1044</v>
      </c>
      <c r="M660" s="2"/>
    </row>
    <row r="661" spans="1:13">
      <c r="A661" s="8">
        <v>42064</v>
      </c>
      <c r="B661" s="6" t="s">
        <v>17</v>
      </c>
      <c r="C661" s="4" t="s">
        <v>688</v>
      </c>
      <c r="D661" s="4" t="s">
        <v>1034</v>
      </c>
      <c r="E661" s="4" t="s">
        <v>1039</v>
      </c>
      <c r="F661" s="4">
        <v>1390</v>
      </c>
      <c r="G661" s="7">
        <v>0.8</v>
      </c>
      <c r="H661" s="4">
        <f t="shared" si="11"/>
        <v>1112</v>
      </c>
      <c r="I661" s="4" t="s">
        <v>1051</v>
      </c>
      <c r="J661" s="23">
        <v>42139</v>
      </c>
      <c r="K661" s="9" t="s">
        <v>1045</v>
      </c>
      <c r="M661" s="2"/>
    </row>
    <row r="662" spans="1:13">
      <c r="A662" s="8">
        <v>42064</v>
      </c>
      <c r="B662" s="6" t="s">
        <v>26</v>
      </c>
      <c r="C662" s="4" t="s">
        <v>689</v>
      </c>
      <c r="D662" s="4" t="s">
        <v>1036</v>
      </c>
      <c r="E662" s="4" t="s">
        <v>1040</v>
      </c>
      <c r="F662" s="4">
        <v>3550</v>
      </c>
      <c r="G662" s="7">
        <v>0.85</v>
      </c>
      <c r="H662" s="4">
        <f t="shared" si="11"/>
        <v>3017.5</v>
      </c>
      <c r="I662" s="4" t="s">
        <v>1050</v>
      </c>
      <c r="J662" s="23">
        <v>42147</v>
      </c>
      <c r="K662" s="9" t="s">
        <v>1044</v>
      </c>
      <c r="M662" s="2"/>
    </row>
    <row r="663" spans="1:13">
      <c r="A663" s="8">
        <v>42064</v>
      </c>
      <c r="B663" s="6" t="s">
        <v>24</v>
      </c>
      <c r="C663" s="4" t="s">
        <v>690</v>
      </c>
      <c r="D663" s="4" t="s">
        <v>1037</v>
      </c>
      <c r="E663" s="4" t="s">
        <v>1048</v>
      </c>
      <c r="F663" s="4">
        <v>240</v>
      </c>
      <c r="G663" s="7">
        <v>0.65</v>
      </c>
      <c r="H663" s="4">
        <f t="shared" si="11"/>
        <v>156</v>
      </c>
      <c r="I663" s="4" t="s">
        <v>1053</v>
      </c>
      <c r="J663" s="23">
        <v>42151</v>
      </c>
      <c r="K663" s="9" t="s">
        <v>1043</v>
      </c>
      <c r="M663" s="2"/>
    </row>
    <row r="664" spans="1:13">
      <c r="A664" s="8">
        <v>42064</v>
      </c>
      <c r="B664" s="6" t="s">
        <v>24</v>
      </c>
      <c r="C664" s="4" t="s">
        <v>691</v>
      </c>
      <c r="D664" s="4" t="s">
        <v>1034</v>
      </c>
      <c r="E664" s="4" t="s">
        <v>1042</v>
      </c>
      <c r="F664" s="4">
        <v>860</v>
      </c>
      <c r="G664" s="7">
        <v>0.65</v>
      </c>
      <c r="H664" s="4">
        <f t="shared" si="11"/>
        <v>559</v>
      </c>
      <c r="I664" s="4" t="s">
        <v>1051</v>
      </c>
      <c r="J664" s="23">
        <v>42108</v>
      </c>
      <c r="K664" s="9" t="s">
        <v>1043</v>
      </c>
      <c r="M664" s="2"/>
    </row>
    <row r="665" spans="1:13">
      <c r="A665" s="8">
        <v>42064</v>
      </c>
      <c r="B665" s="6" t="s">
        <v>23</v>
      </c>
      <c r="C665" s="4" t="s">
        <v>692</v>
      </c>
      <c r="D665" s="4" t="s">
        <v>1035</v>
      </c>
      <c r="E665" s="4" t="s">
        <v>1040</v>
      </c>
      <c r="F665" s="4">
        <v>2620</v>
      </c>
      <c r="G665" s="7">
        <v>0.65</v>
      </c>
      <c r="H665" s="4">
        <f t="shared" si="11"/>
        <v>1703</v>
      </c>
      <c r="I665" s="4" t="s">
        <v>1050</v>
      </c>
      <c r="J665" s="23">
        <v>42127</v>
      </c>
      <c r="K665" s="9" t="s">
        <v>1044</v>
      </c>
      <c r="M665" s="2"/>
    </row>
    <row r="666" spans="1:13">
      <c r="A666" s="8">
        <v>42064</v>
      </c>
      <c r="B666" s="6" t="s">
        <v>25</v>
      </c>
      <c r="C666" s="4" t="s">
        <v>693</v>
      </c>
      <c r="D666" s="4" t="s">
        <v>1031</v>
      </c>
      <c r="E666" s="4" t="s">
        <v>1039</v>
      </c>
      <c r="F666" s="4">
        <v>2630</v>
      </c>
      <c r="G666" s="7">
        <v>0.8</v>
      </c>
      <c r="H666" s="4">
        <f t="shared" si="11"/>
        <v>2104</v>
      </c>
      <c r="I666" s="4" t="s">
        <v>1051</v>
      </c>
      <c r="J666" s="23">
        <v>42166</v>
      </c>
      <c r="K666" s="9" t="s">
        <v>1043</v>
      </c>
      <c r="M666" s="2"/>
    </row>
    <row r="667" spans="1:13">
      <c r="A667" s="8">
        <v>42065</v>
      </c>
      <c r="B667" s="6" t="s">
        <v>12</v>
      </c>
      <c r="C667" s="4" t="s">
        <v>694</v>
      </c>
      <c r="D667" s="4" t="s">
        <v>1035</v>
      </c>
      <c r="E667" s="4" t="s">
        <v>1039</v>
      </c>
      <c r="F667" s="4">
        <v>920</v>
      </c>
      <c r="G667" s="7">
        <v>0.55000000000000004</v>
      </c>
      <c r="H667" s="4">
        <f t="shared" si="11"/>
        <v>506.00000000000006</v>
      </c>
      <c r="I667" s="4" t="s">
        <v>1051</v>
      </c>
      <c r="J667" s="23">
        <v>42102</v>
      </c>
      <c r="K667" s="9" t="s">
        <v>1046</v>
      </c>
      <c r="M667" s="2"/>
    </row>
    <row r="668" spans="1:13">
      <c r="A668" s="8">
        <v>42065</v>
      </c>
      <c r="B668" s="6" t="s">
        <v>26</v>
      </c>
      <c r="C668" s="4" t="s">
        <v>695</v>
      </c>
      <c r="D668" s="4" t="s">
        <v>1033</v>
      </c>
      <c r="E668" s="4" t="s">
        <v>1048</v>
      </c>
      <c r="F668" s="4">
        <v>4340</v>
      </c>
      <c r="G668" s="7">
        <v>0.8</v>
      </c>
      <c r="H668" s="4">
        <f t="shared" si="11"/>
        <v>3472</v>
      </c>
      <c r="I668" s="4" t="s">
        <v>1053</v>
      </c>
      <c r="J668" s="23">
        <v>42120</v>
      </c>
      <c r="K668" s="9" t="s">
        <v>1044</v>
      </c>
      <c r="M668" s="2"/>
    </row>
    <row r="669" spans="1:13">
      <c r="A669" s="8">
        <v>42065</v>
      </c>
      <c r="B669" s="6" t="s">
        <v>13</v>
      </c>
      <c r="C669" s="4" t="s">
        <v>696</v>
      </c>
      <c r="D669" s="4" t="s">
        <v>1036</v>
      </c>
      <c r="E669" s="4" t="s">
        <v>1042</v>
      </c>
      <c r="F669" s="4">
        <v>1190</v>
      </c>
      <c r="G669" s="7">
        <v>0.85</v>
      </c>
      <c r="H669" s="4">
        <f t="shared" si="11"/>
        <v>1011.5</v>
      </c>
      <c r="I669" s="4" t="s">
        <v>1053</v>
      </c>
      <c r="J669" s="23">
        <v>42169</v>
      </c>
      <c r="K669" s="9" t="s">
        <v>1044</v>
      </c>
      <c r="M669" s="2"/>
    </row>
    <row r="670" spans="1:13">
      <c r="A670" s="8">
        <v>42065</v>
      </c>
      <c r="B670" s="6" t="s">
        <v>9</v>
      </c>
      <c r="C670" s="4" t="s">
        <v>697</v>
      </c>
      <c r="D670" s="4" t="s">
        <v>1035</v>
      </c>
      <c r="E670" s="4" t="s">
        <v>1048</v>
      </c>
      <c r="F670" s="4">
        <v>550</v>
      </c>
      <c r="G670" s="7">
        <v>0.65</v>
      </c>
      <c r="H670" s="4">
        <f t="shared" si="11"/>
        <v>357.5</v>
      </c>
      <c r="I670" s="4" t="s">
        <v>1050</v>
      </c>
      <c r="J670" s="23">
        <v>42173</v>
      </c>
      <c r="K670" s="9" t="s">
        <v>1044</v>
      </c>
      <c r="M670" s="2"/>
    </row>
    <row r="671" spans="1:13">
      <c r="A671" s="8">
        <v>42065</v>
      </c>
      <c r="B671" s="6" t="s">
        <v>26</v>
      </c>
      <c r="C671" s="4" t="s">
        <v>698</v>
      </c>
      <c r="D671" s="4" t="s">
        <v>1031</v>
      </c>
      <c r="E671" s="4" t="s">
        <v>1048</v>
      </c>
      <c r="F671" s="4">
        <v>2610</v>
      </c>
      <c r="G671" s="7">
        <v>0.6</v>
      </c>
      <c r="H671" s="4">
        <f t="shared" si="11"/>
        <v>1566</v>
      </c>
      <c r="I671" s="4" t="s">
        <v>1051</v>
      </c>
      <c r="J671" s="23">
        <v>42121</v>
      </c>
      <c r="K671" s="9" t="s">
        <v>1044</v>
      </c>
      <c r="M671" s="2"/>
    </row>
    <row r="672" spans="1:13">
      <c r="A672" s="8">
        <v>42065</v>
      </c>
      <c r="B672" s="6" t="s">
        <v>23</v>
      </c>
      <c r="C672" s="4" t="s">
        <v>699</v>
      </c>
      <c r="D672" s="4" t="s">
        <v>1033</v>
      </c>
      <c r="E672" s="4" t="s">
        <v>1042</v>
      </c>
      <c r="F672" s="4">
        <v>1210</v>
      </c>
      <c r="G672" s="7">
        <v>0.7</v>
      </c>
      <c r="H672" s="4">
        <f t="shared" si="11"/>
        <v>847</v>
      </c>
      <c r="I672" s="4" t="s">
        <v>1051</v>
      </c>
      <c r="J672" s="23">
        <v>42149</v>
      </c>
      <c r="K672" s="9" t="s">
        <v>1044</v>
      </c>
      <c r="M672" s="2"/>
    </row>
    <row r="673" spans="1:13">
      <c r="A673" s="8">
        <v>42065</v>
      </c>
      <c r="B673" s="6" t="s">
        <v>23</v>
      </c>
      <c r="C673" s="4" t="s">
        <v>700</v>
      </c>
      <c r="D673" s="4" t="s">
        <v>1034</v>
      </c>
      <c r="E673" s="4" t="s">
        <v>1040</v>
      </c>
      <c r="F673" s="4">
        <v>1190</v>
      </c>
      <c r="G673" s="7">
        <v>0.75</v>
      </c>
      <c r="H673" s="4">
        <f t="shared" si="11"/>
        <v>892.5</v>
      </c>
      <c r="I673" s="4" t="s">
        <v>1053</v>
      </c>
      <c r="J673" s="23">
        <v>42128</v>
      </c>
      <c r="K673" s="9" t="s">
        <v>1043</v>
      </c>
      <c r="M673" s="2"/>
    </row>
    <row r="674" spans="1:13">
      <c r="A674" s="8">
        <v>42065</v>
      </c>
      <c r="B674" s="6" t="s">
        <v>22</v>
      </c>
      <c r="C674" s="4" t="s">
        <v>701</v>
      </c>
      <c r="D674" s="4" t="s">
        <v>1035</v>
      </c>
      <c r="E674" s="4" t="s">
        <v>1039</v>
      </c>
      <c r="F674" s="4">
        <v>600</v>
      </c>
      <c r="G674" s="7">
        <v>0.65</v>
      </c>
      <c r="H674" s="4">
        <f t="shared" si="11"/>
        <v>390</v>
      </c>
      <c r="I674" s="4" t="s">
        <v>1050</v>
      </c>
      <c r="J674" s="23">
        <v>42103</v>
      </c>
      <c r="K674" s="9" t="s">
        <v>1044</v>
      </c>
      <c r="M674" s="2"/>
    </row>
    <row r="675" spans="1:13">
      <c r="A675" s="8">
        <v>42065</v>
      </c>
      <c r="B675" s="6" t="s">
        <v>26</v>
      </c>
      <c r="C675" s="4" t="s">
        <v>702</v>
      </c>
      <c r="D675" s="4" t="s">
        <v>1036</v>
      </c>
      <c r="E675" s="4" t="s">
        <v>1039</v>
      </c>
      <c r="F675" s="4">
        <v>1730</v>
      </c>
      <c r="G675" s="7">
        <v>0.55000000000000004</v>
      </c>
      <c r="H675" s="4">
        <f t="shared" si="11"/>
        <v>951.50000000000011</v>
      </c>
      <c r="I675" s="4" t="s">
        <v>1053</v>
      </c>
      <c r="J675" s="23">
        <v>42122</v>
      </c>
      <c r="K675" s="9" t="s">
        <v>1044</v>
      </c>
      <c r="M675" s="2"/>
    </row>
    <row r="676" spans="1:13">
      <c r="A676" s="8">
        <v>42065</v>
      </c>
      <c r="B676" s="6" t="s">
        <v>9</v>
      </c>
      <c r="C676" s="4" t="s">
        <v>703</v>
      </c>
      <c r="D676" s="4" t="s">
        <v>1030</v>
      </c>
      <c r="E676" s="4" t="s">
        <v>1048</v>
      </c>
      <c r="F676" s="4">
        <v>110</v>
      </c>
      <c r="G676" s="7">
        <v>0.75</v>
      </c>
      <c r="H676" s="4">
        <f t="shared" si="11"/>
        <v>82.5</v>
      </c>
      <c r="I676" s="4" t="s">
        <v>1053</v>
      </c>
      <c r="J676" s="23">
        <v>42112</v>
      </c>
      <c r="K676" s="9" t="s">
        <v>1043</v>
      </c>
      <c r="M676" s="2"/>
    </row>
    <row r="677" spans="1:13">
      <c r="A677" s="8">
        <v>42065</v>
      </c>
      <c r="B677" s="6" t="s">
        <v>21</v>
      </c>
      <c r="C677" s="4" t="s">
        <v>704</v>
      </c>
      <c r="D677" s="4" t="s">
        <v>1029</v>
      </c>
      <c r="E677" s="4" t="s">
        <v>1040</v>
      </c>
      <c r="F677" s="4">
        <v>3000</v>
      </c>
      <c r="G677" s="7">
        <v>0.6</v>
      </c>
      <c r="H677" s="4">
        <f t="shared" si="11"/>
        <v>1800</v>
      </c>
      <c r="I677" s="4" t="s">
        <v>1053</v>
      </c>
      <c r="J677" s="23">
        <v>42170</v>
      </c>
      <c r="K677" s="9" t="s">
        <v>1043</v>
      </c>
      <c r="M677" s="2"/>
    </row>
    <row r="678" spans="1:13">
      <c r="A678" s="8">
        <v>42065</v>
      </c>
      <c r="B678" s="6" t="s">
        <v>15</v>
      </c>
      <c r="C678" s="4" t="s">
        <v>705</v>
      </c>
      <c r="D678" s="4" t="s">
        <v>1033</v>
      </c>
      <c r="E678" s="4" t="s">
        <v>1040</v>
      </c>
      <c r="F678" s="4">
        <v>1740</v>
      </c>
      <c r="G678" s="7">
        <v>0.65</v>
      </c>
      <c r="H678" s="4">
        <f t="shared" si="11"/>
        <v>1131</v>
      </c>
      <c r="I678" s="4" t="s">
        <v>1051</v>
      </c>
      <c r="J678" s="23">
        <v>42105</v>
      </c>
      <c r="K678" s="9" t="s">
        <v>1043</v>
      </c>
      <c r="M678" s="2"/>
    </row>
    <row r="679" spans="1:13">
      <c r="A679" s="8">
        <v>42066</v>
      </c>
      <c r="B679" s="6" t="s">
        <v>25</v>
      </c>
      <c r="C679" s="4" t="s">
        <v>706</v>
      </c>
      <c r="D679" s="4" t="s">
        <v>1036</v>
      </c>
      <c r="E679" s="4" t="s">
        <v>1048</v>
      </c>
      <c r="F679" s="4">
        <v>1830</v>
      </c>
      <c r="G679" s="7">
        <v>0.75</v>
      </c>
      <c r="H679" s="4">
        <f t="shared" si="11"/>
        <v>1372.5</v>
      </c>
      <c r="I679" s="4" t="s">
        <v>1053</v>
      </c>
      <c r="J679" s="23">
        <v>42117</v>
      </c>
      <c r="K679" s="9" t="s">
        <v>1046</v>
      </c>
      <c r="M679" s="2"/>
    </row>
    <row r="680" spans="1:13">
      <c r="A680" s="8">
        <v>42066</v>
      </c>
      <c r="B680" s="6" t="s">
        <v>22</v>
      </c>
      <c r="C680" s="4" t="s">
        <v>707</v>
      </c>
      <c r="D680" s="4" t="s">
        <v>1032</v>
      </c>
      <c r="E680" s="4" t="s">
        <v>1041</v>
      </c>
      <c r="F680" s="4">
        <v>1470</v>
      </c>
      <c r="G680" s="7">
        <v>0.55000000000000004</v>
      </c>
      <c r="H680" s="4">
        <f t="shared" si="11"/>
        <v>808.50000000000011</v>
      </c>
      <c r="I680" s="4" t="s">
        <v>1053</v>
      </c>
      <c r="J680" s="23">
        <v>42111</v>
      </c>
      <c r="K680" s="9"/>
      <c r="M680" s="2"/>
    </row>
    <row r="681" spans="1:13">
      <c r="A681" s="8">
        <v>42066</v>
      </c>
      <c r="B681" s="6" t="s">
        <v>17</v>
      </c>
      <c r="C681" s="4" t="s">
        <v>708</v>
      </c>
      <c r="D681" s="4" t="s">
        <v>1036</v>
      </c>
      <c r="E681" s="4" t="s">
        <v>1048</v>
      </c>
      <c r="F681" s="4">
        <v>1560</v>
      </c>
      <c r="G681" s="7">
        <v>0.65</v>
      </c>
      <c r="H681" s="4">
        <f t="shared" si="11"/>
        <v>1014</v>
      </c>
      <c r="I681" s="4" t="s">
        <v>1050</v>
      </c>
      <c r="J681" s="23">
        <v>42106</v>
      </c>
      <c r="K681" s="9" t="s">
        <v>1044</v>
      </c>
      <c r="M681" s="2"/>
    </row>
    <row r="682" spans="1:13">
      <c r="A682" s="8">
        <v>42066</v>
      </c>
      <c r="B682" s="6" t="s">
        <v>8</v>
      </c>
      <c r="C682" s="4" t="s">
        <v>709</v>
      </c>
      <c r="D682" s="4" t="s">
        <v>1030</v>
      </c>
      <c r="E682" s="4" t="s">
        <v>1042</v>
      </c>
      <c r="F682" s="4">
        <v>1790</v>
      </c>
      <c r="G682" s="7">
        <v>0.5</v>
      </c>
      <c r="H682" s="4">
        <f t="shared" si="11"/>
        <v>895</v>
      </c>
      <c r="I682" s="4" t="s">
        <v>1051</v>
      </c>
      <c r="J682" s="23">
        <v>42141</v>
      </c>
      <c r="K682" s="9" t="s">
        <v>1044</v>
      </c>
      <c r="M682" s="2"/>
    </row>
    <row r="683" spans="1:13">
      <c r="A683" s="8">
        <v>42066</v>
      </c>
      <c r="B683" s="6" t="s">
        <v>19</v>
      </c>
      <c r="C683" s="4" t="s">
        <v>710</v>
      </c>
      <c r="D683" s="4" t="s">
        <v>1029</v>
      </c>
      <c r="E683" s="4" t="s">
        <v>1048</v>
      </c>
      <c r="F683" s="4">
        <v>540</v>
      </c>
      <c r="G683" s="7">
        <v>0.75</v>
      </c>
      <c r="H683" s="4">
        <f t="shared" si="11"/>
        <v>405</v>
      </c>
      <c r="I683" s="4" t="s">
        <v>1051</v>
      </c>
      <c r="J683" s="23">
        <v>42171</v>
      </c>
      <c r="K683" s="9" t="s">
        <v>1044</v>
      </c>
      <c r="M683" s="2"/>
    </row>
    <row r="684" spans="1:13">
      <c r="A684" s="8">
        <v>42066</v>
      </c>
      <c r="B684" s="6" t="s">
        <v>26</v>
      </c>
      <c r="C684" s="4" t="s">
        <v>711</v>
      </c>
      <c r="D684" s="4" t="s">
        <v>1038</v>
      </c>
      <c r="E684" s="4" t="s">
        <v>1041</v>
      </c>
      <c r="F684" s="4">
        <v>1190</v>
      </c>
      <c r="G684" s="7">
        <v>0.7</v>
      </c>
      <c r="H684" s="4">
        <f t="shared" si="11"/>
        <v>833</v>
      </c>
      <c r="I684" s="4" t="s">
        <v>1051</v>
      </c>
      <c r="J684" s="23">
        <v>42111</v>
      </c>
      <c r="K684" s="9"/>
      <c r="M684" s="2"/>
    </row>
    <row r="685" spans="1:13">
      <c r="A685" s="8">
        <v>42066</v>
      </c>
      <c r="B685" s="6" t="s">
        <v>19</v>
      </c>
      <c r="C685" s="4" t="s">
        <v>712</v>
      </c>
      <c r="D685" s="4" t="s">
        <v>1031</v>
      </c>
      <c r="E685" s="4" t="s">
        <v>1042</v>
      </c>
      <c r="F685" s="4">
        <v>3100</v>
      </c>
      <c r="G685" s="7">
        <v>0.85</v>
      </c>
      <c r="H685" s="4">
        <f t="shared" si="11"/>
        <v>2635</v>
      </c>
      <c r="I685" s="4" t="s">
        <v>1051</v>
      </c>
      <c r="J685" s="23">
        <v>42163</v>
      </c>
      <c r="K685" s="9" t="s">
        <v>1043</v>
      </c>
      <c r="M685" s="2"/>
    </row>
    <row r="686" spans="1:13">
      <c r="A686" s="8">
        <v>42066</v>
      </c>
      <c r="B686" s="6" t="s">
        <v>24</v>
      </c>
      <c r="C686" s="4" t="s">
        <v>713</v>
      </c>
      <c r="D686" s="4" t="s">
        <v>1038</v>
      </c>
      <c r="E686" s="4" t="s">
        <v>1040</v>
      </c>
      <c r="F686" s="4">
        <v>1950</v>
      </c>
      <c r="G686" s="7">
        <v>0.85</v>
      </c>
      <c r="H686" s="4">
        <f t="shared" si="11"/>
        <v>1657.5</v>
      </c>
      <c r="I686" s="4" t="s">
        <v>1053</v>
      </c>
      <c r="J686" s="23">
        <v>42181</v>
      </c>
      <c r="K686" s="9" t="s">
        <v>1046</v>
      </c>
      <c r="M686" s="2"/>
    </row>
    <row r="687" spans="1:13">
      <c r="A687" s="8">
        <v>42066</v>
      </c>
      <c r="B687" s="6" t="s">
        <v>14</v>
      </c>
      <c r="C687" s="4" t="s">
        <v>714</v>
      </c>
      <c r="D687" s="4" t="s">
        <v>1029</v>
      </c>
      <c r="E687" s="4" t="s">
        <v>1048</v>
      </c>
      <c r="F687" s="4">
        <v>4030</v>
      </c>
      <c r="G687" s="7">
        <v>0.55000000000000004</v>
      </c>
      <c r="H687" s="4">
        <f t="shared" si="11"/>
        <v>2216.5</v>
      </c>
      <c r="I687" s="4" t="s">
        <v>1050</v>
      </c>
      <c r="J687" s="23">
        <v>42142</v>
      </c>
      <c r="K687" s="9" t="s">
        <v>1044</v>
      </c>
      <c r="M687" s="2"/>
    </row>
    <row r="688" spans="1:13">
      <c r="A688" s="8">
        <v>42066</v>
      </c>
      <c r="B688" s="6" t="s">
        <v>20</v>
      </c>
      <c r="C688" s="4" t="s">
        <v>715</v>
      </c>
      <c r="D688" s="4" t="s">
        <v>1038</v>
      </c>
      <c r="E688" s="4" t="s">
        <v>1039</v>
      </c>
      <c r="F688" s="4">
        <v>1910</v>
      </c>
      <c r="G688" s="7">
        <v>0.85</v>
      </c>
      <c r="H688" s="4">
        <f t="shared" si="11"/>
        <v>1623.5</v>
      </c>
      <c r="I688" s="4" t="s">
        <v>1051</v>
      </c>
      <c r="J688" s="23">
        <v>42180</v>
      </c>
      <c r="K688" s="9"/>
      <c r="M688" s="2"/>
    </row>
    <row r="689" spans="1:13">
      <c r="A689" s="8">
        <v>42066</v>
      </c>
      <c r="B689" s="6" t="s">
        <v>18</v>
      </c>
      <c r="C689" s="4" t="s">
        <v>716</v>
      </c>
      <c r="D689" s="4" t="s">
        <v>1032</v>
      </c>
      <c r="E689" s="4" t="s">
        <v>1048</v>
      </c>
      <c r="F689" s="4">
        <v>620</v>
      </c>
      <c r="G689" s="7">
        <v>0.65</v>
      </c>
      <c r="H689" s="4">
        <f t="shared" si="11"/>
        <v>403</v>
      </c>
      <c r="I689" s="4" t="s">
        <v>1053</v>
      </c>
      <c r="J689" s="23">
        <v>42181</v>
      </c>
      <c r="K689" s="9" t="s">
        <v>1046</v>
      </c>
      <c r="M689" s="2"/>
    </row>
    <row r="690" spans="1:13">
      <c r="A690" s="8">
        <v>42067</v>
      </c>
      <c r="B690" s="6" t="s">
        <v>13</v>
      </c>
      <c r="C690" s="4" t="s">
        <v>717</v>
      </c>
      <c r="D690" s="4" t="s">
        <v>1034</v>
      </c>
      <c r="E690" s="4" t="s">
        <v>1041</v>
      </c>
      <c r="F690" s="4">
        <v>4310</v>
      </c>
      <c r="G690" s="7">
        <v>0.85</v>
      </c>
      <c r="H690" s="4">
        <f t="shared" si="11"/>
        <v>3663.5</v>
      </c>
      <c r="I690" s="4" t="s">
        <v>1051</v>
      </c>
      <c r="J690" s="23">
        <v>42148</v>
      </c>
      <c r="K690" s="9"/>
      <c r="M690" s="2"/>
    </row>
    <row r="691" spans="1:13">
      <c r="A691" s="8">
        <v>42067</v>
      </c>
      <c r="B691" s="6" t="s">
        <v>11</v>
      </c>
      <c r="C691" s="4" t="s">
        <v>718</v>
      </c>
      <c r="D691" s="4" t="s">
        <v>1037</v>
      </c>
      <c r="E691" s="4" t="s">
        <v>1042</v>
      </c>
      <c r="F691" s="4">
        <v>1890</v>
      </c>
      <c r="G691" s="7">
        <v>0.6</v>
      </c>
      <c r="H691" s="4">
        <f t="shared" si="11"/>
        <v>1134</v>
      </c>
      <c r="I691" s="4" t="s">
        <v>1051</v>
      </c>
      <c r="J691" s="23">
        <v>42103</v>
      </c>
      <c r="K691" s="9" t="s">
        <v>1043</v>
      </c>
      <c r="M691" s="2"/>
    </row>
    <row r="692" spans="1:13">
      <c r="A692" s="8">
        <v>42067</v>
      </c>
      <c r="B692" s="6" t="s">
        <v>23</v>
      </c>
      <c r="C692" s="4" t="s">
        <v>719</v>
      </c>
      <c r="D692" s="4" t="s">
        <v>1031</v>
      </c>
      <c r="E692" s="4" t="s">
        <v>1042</v>
      </c>
      <c r="F692" s="4">
        <v>1380</v>
      </c>
      <c r="G692" s="7">
        <v>0.65</v>
      </c>
      <c r="H692" s="4">
        <f t="shared" si="11"/>
        <v>897</v>
      </c>
      <c r="I692" s="4" t="s">
        <v>1051</v>
      </c>
      <c r="J692" s="23">
        <v>42158</v>
      </c>
      <c r="K692" s="9" t="s">
        <v>1046</v>
      </c>
      <c r="M692" s="2"/>
    </row>
    <row r="693" spans="1:13">
      <c r="A693" s="8">
        <v>42067</v>
      </c>
      <c r="B693" s="6" t="s">
        <v>14</v>
      </c>
      <c r="C693" s="4" t="s">
        <v>720</v>
      </c>
      <c r="D693" s="4" t="s">
        <v>1035</v>
      </c>
      <c r="E693" s="4" t="s">
        <v>1042</v>
      </c>
      <c r="F693" s="4">
        <v>1170</v>
      </c>
      <c r="G693" s="7">
        <v>0.65</v>
      </c>
      <c r="H693" s="4">
        <f t="shared" si="11"/>
        <v>760.5</v>
      </c>
      <c r="I693" s="4" t="s">
        <v>1051</v>
      </c>
      <c r="J693" s="23">
        <v>42171</v>
      </c>
      <c r="K693" s="9" t="s">
        <v>1044</v>
      </c>
      <c r="M693" s="2"/>
    </row>
    <row r="694" spans="1:13">
      <c r="A694" s="8">
        <v>42067</v>
      </c>
      <c r="B694" s="6" t="s">
        <v>26</v>
      </c>
      <c r="C694" s="4" t="s">
        <v>721</v>
      </c>
      <c r="D694" s="4" t="s">
        <v>1032</v>
      </c>
      <c r="E694" s="4" t="s">
        <v>1042</v>
      </c>
      <c r="F694" s="4">
        <v>3960</v>
      </c>
      <c r="G694" s="7">
        <v>0.65</v>
      </c>
      <c r="H694" s="4">
        <f t="shared" si="11"/>
        <v>2574</v>
      </c>
      <c r="I694" s="4" t="s">
        <v>1051</v>
      </c>
      <c r="J694" s="23">
        <v>42121</v>
      </c>
      <c r="K694" s="9" t="s">
        <v>1045</v>
      </c>
      <c r="M694" s="2"/>
    </row>
    <row r="695" spans="1:13">
      <c r="A695" s="8">
        <v>42067</v>
      </c>
      <c r="B695" s="6" t="s">
        <v>15</v>
      </c>
      <c r="C695" s="4" t="s">
        <v>722</v>
      </c>
      <c r="D695" s="4" t="s">
        <v>1029</v>
      </c>
      <c r="E695" s="4" t="s">
        <v>1039</v>
      </c>
      <c r="F695" s="4">
        <v>4300</v>
      </c>
      <c r="G695" s="7">
        <v>0.5</v>
      </c>
      <c r="H695" s="4">
        <f t="shared" si="11"/>
        <v>2150</v>
      </c>
      <c r="I695" s="4" t="s">
        <v>1051</v>
      </c>
      <c r="J695" s="23">
        <v>42125</v>
      </c>
      <c r="K695" s="9" t="s">
        <v>1043</v>
      </c>
      <c r="M695" s="2"/>
    </row>
    <row r="696" spans="1:13">
      <c r="A696" s="8">
        <v>42067</v>
      </c>
      <c r="B696" s="6" t="s">
        <v>27</v>
      </c>
      <c r="C696" s="4" t="s">
        <v>723</v>
      </c>
      <c r="D696" s="4" t="s">
        <v>1031</v>
      </c>
      <c r="E696" s="4" t="s">
        <v>1040</v>
      </c>
      <c r="F696" s="4">
        <v>1460</v>
      </c>
      <c r="G696" s="7">
        <v>0.85</v>
      </c>
      <c r="H696" s="4">
        <f t="shared" si="11"/>
        <v>1241</v>
      </c>
      <c r="I696" s="4" t="s">
        <v>1051</v>
      </c>
      <c r="J696" s="23">
        <v>42169</v>
      </c>
      <c r="K696" s="9" t="s">
        <v>1043</v>
      </c>
      <c r="M696" s="2"/>
    </row>
    <row r="697" spans="1:13">
      <c r="A697" s="8">
        <v>42067</v>
      </c>
      <c r="B697" s="6" t="s">
        <v>9</v>
      </c>
      <c r="C697" s="4" t="s">
        <v>724</v>
      </c>
      <c r="D697" s="4" t="s">
        <v>1035</v>
      </c>
      <c r="E697" s="4" t="s">
        <v>1048</v>
      </c>
      <c r="F697" s="4">
        <v>490</v>
      </c>
      <c r="G697" s="7">
        <v>0.85</v>
      </c>
      <c r="H697" s="4">
        <f t="shared" si="11"/>
        <v>416.5</v>
      </c>
      <c r="I697" s="2" t="s">
        <v>1052</v>
      </c>
      <c r="J697" s="23">
        <v>42141</v>
      </c>
      <c r="K697" s="9" t="s">
        <v>1043</v>
      </c>
      <c r="M697" s="2"/>
    </row>
    <row r="698" spans="1:13">
      <c r="A698" s="8">
        <v>42067</v>
      </c>
      <c r="B698" s="6" t="s">
        <v>23</v>
      </c>
      <c r="C698" s="4" t="s">
        <v>725</v>
      </c>
      <c r="D698" s="4" t="s">
        <v>1031</v>
      </c>
      <c r="E698" s="4" t="s">
        <v>1048</v>
      </c>
      <c r="F698" s="4">
        <v>1310</v>
      </c>
      <c r="G698" s="7">
        <v>0.7</v>
      </c>
      <c r="H698" s="4">
        <f t="shared" si="11"/>
        <v>916.99999999999989</v>
      </c>
      <c r="I698" s="4" t="s">
        <v>1051</v>
      </c>
      <c r="J698" s="23">
        <v>42148</v>
      </c>
      <c r="K698" s="9" t="s">
        <v>1043</v>
      </c>
      <c r="M698" s="2"/>
    </row>
    <row r="699" spans="1:13">
      <c r="A699" s="8">
        <v>42067</v>
      </c>
      <c r="B699" s="6" t="s">
        <v>26</v>
      </c>
      <c r="C699" s="4" t="s">
        <v>726</v>
      </c>
      <c r="D699" s="4" t="s">
        <v>1038</v>
      </c>
      <c r="E699" s="4" t="s">
        <v>1040</v>
      </c>
      <c r="F699" s="4">
        <v>3460</v>
      </c>
      <c r="G699" s="7">
        <v>0.7</v>
      </c>
      <c r="H699" s="4">
        <f t="shared" si="11"/>
        <v>2422</v>
      </c>
      <c r="I699" s="4" t="s">
        <v>1051</v>
      </c>
      <c r="J699" s="23">
        <v>42171</v>
      </c>
      <c r="K699" s="9" t="s">
        <v>1046</v>
      </c>
      <c r="M699" s="2"/>
    </row>
    <row r="700" spans="1:13">
      <c r="A700" s="8">
        <v>42067</v>
      </c>
      <c r="B700" s="6" t="s">
        <v>14</v>
      </c>
      <c r="C700" s="4" t="s">
        <v>727</v>
      </c>
      <c r="D700" s="4" t="s">
        <v>1031</v>
      </c>
      <c r="E700" s="4" t="s">
        <v>1039</v>
      </c>
      <c r="F700" s="4">
        <v>2690</v>
      </c>
      <c r="G700" s="7">
        <v>0.65</v>
      </c>
      <c r="H700" s="4">
        <f t="shared" si="11"/>
        <v>1748.5</v>
      </c>
      <c r="I700" s="4" t="s">
        <v>1050</v>
      </c>
      <c r="J700" s="23">
        <v>42110</v>
      </c>
      <c r="K700" s="9" t="s">
        <v>1045</v>
      </c>
      <c r="M700" s="2"/>
    </row>
    <row r="701" spans="1:13">
      <c r="A701" s="8">
        <v>42067</v>
      </c>
      <c r="B701" s="6" t="s">
        <v>19</v>
      </c>
      <c r="C701" s="4" t="s">
        <v>728</v>
      </c>
      <c r="D701" s="4" t="s">
        <v>1032</v>
      </c>
      <c r="E701" s="4" t="s">
        <v>1040</v>
      </c>
      <c r="F701" s="4">
        <v>1600</v>
      </c>
      <c r="G701" s="7">
        <v>0.8</v>
      </c>
      <c r="H701" s="4">
        <f t="shared" si="11"/>
        <v>1280</v>
      </c>
      <c r="I701" s="4" t="s">
        <v>1053</v>
      </c>
      <c r="J701" s="23">
        <v>42163</v>
      </c>
      <c r="K701" s="9" t="s">
        <v>1044</v>
      </c>
      <c r="M701" s="2"/>
    </row>
    <row r="702" spans="1:13">
      <c r="A702" s="8">
        <v>42068</v>
      </c>
      <c r="B702" s="6" t="s">
        <v>26</v>
      </c>
      <c r="C702" s="4" t="s">
        <v>729</v>
      </c>
      <c r="D702" s="4" t="s">
        <v>1037</v>
      </c>
      <c r="E702" s="4" t="s">
        <v>1048</v>
      </c>
      <c r="F702" s="4">
        <v>4960</v>
      </c>
      <c r="G702" s="7">
        <v>0.55000000000000004</v>
      </c>
      <c r="H702" s="4">
        <f t="shared" si="11"/>
        <v>2728</v>
      </c>
      <c r="I702" s="4" t="s">
        <v>1050</v>
      </c>
      <c r="J702" s="23">
        <v>42130</v>
      </c>
      <c r="K702" s="9" t="s">
        <v>1044</v>
      </c>
      <c r="M702" s="2"/>
    </row>
    <row r="703" spans="1:13">
      <c r="A703" s="8">
        <v>42068</v>
      </c>
      <c r="B703" s="6" t="s">
        <v>24</v>
      </c>
      <c r="C703" s="4" t="s">
        <v>730</v>
      </c>
      <c r="D703" s="4" t="s">
        <v>1029</v>
      </c>
      <c r="E703" s="4" t="s">
        <v>1048</v>
      </c>
      <c r="F703" s="4">
        <v>2050</v>
      </c>
      <c r="G703" s="7">
        <v>0.6</v>
      </c>
      <c r="H703" s="4">
        <f t="shared" si="11"/>
        <v>1230</v>
      </c>
      <c r="I703" s="4" t="s">
        <v>1053</v>
      </c>
      <c r="J703" s="23">
        <v>42145</v>
      </c>
      <c r="K703" s="9" t="s">
        <v>1044</v>
      </c>
      <c r="M703" s="2"/>
    </row>
    <row r="704" spans="1:13">
      <c r="A704" s="8">
        <v>42068</v>
      </c>
      <c r="B704" s="6" t="s">
        <v>22</v>
      </c>
      <c r="C704" s="4" t="s">
        <v>731</v>
      </c>
      <c r="D704" s="4" t="s">
        <v>1032</v>
      </c>
      <c r="E704" s="4" t="s">
        <v>1039</v>
      </c>
      <c r="F704" s="4">
        <v>4800</v>
      </c>
      <c r="G704" s="7">
        <v>0.55000000000000004</v>
      </c>
      <c r="H704" s="4">
        <f t="shared" si="11"/>
        <v>2640</v>
      </c>
      <c r="I704" s="4" t="s">
        <v>1050</v>
      </c>
      <c r="J704" s="23">
        <v>42171</v>
      </c>
      <c r="K704" s="9" t="s">
        <v>1044</v>
      </c>
      <c r="M704" s="2"/>
    </row>
    <row r="705" spans="1:13">
      <c r="A705" s="8">
        <v>42068</v>
      </c>
      <c r="B705" s="6" t="s">
        <v>13</v>
      </c>
      <c r="C705" s="4" t="s">
        <v>732</v>
      </c>
      <c r="D705" s="4" t="s">
        <v>1034</v>
      </c>
      <c r="E705" s="4" t="s">
        <v>1048</v>
      </c>
      <c r="F705" s="4">
        <v>790</v>
      </c>
      <c r="G705" s="7">
        <v>0.7</v>
      </c>
      <c r="H705" s="4">
        <f t="shared" si="11"/>
        <v>553</v>
      </c>
      <c r="I705" s="4" t="s">
        <v>1050</v>
      </c>
      <c r="J705" s="23">
        <v>42158</v>
      </c>
      <c r="K705" s="9" t="s">
        <v>1043</v>
      </c>
      <c r="M705" s="2"/>
    </row>
    <row r="706" spans="1:13">
      <c r="A706" s="8">
        <v>42068</v>
      </c>
      <c r="B706" s="6" t="s">
        <v>18</v>
      </c>
      <c r="C706" s="4" t="s">
        <v>733</v>
      </c>
      <c r="D706" s="4" t="s">
        <v>1033</v>
      </c>
      <c r="E706" s="4" t="s">
        <v>1040</v>
      </c>
      <c r="F706" s="4">
        <v>4540</v>
      </c>
      <c r="G706" s="7">
        <v>0.6</v>
      </c>
      <c r="H706" s="4">
        <f t="shared" si="11"/>
        <v>2724</v>
      </c>
      <c r="I706" s="4" t="s">
        <v>1053</v>
      </c>
      <c r="J706" s="23">
        <v>42108</v>
      </c>
      <c r="K706" s="9" t="s">
        <v>1046</v>
      </c>
      <c r="M706" s="2"/>
    </row>
    <row r="707" spans="1:13">
      <c r="A707" s="8">
        <v>42068</v>
      </c>
      <c r="B707" s="6" t="s">
        <v>25</v>
      </c>
      <c r="C707" s="4" t="s">
        <v>734</v>
      </c>
      <c r="D707" s="4" t="s">
        <v>1029</v>
      </c>
      <c r="E707" s="4" t="s">
        <v>1048</v>
      </c>
      <c r="F707" s="4">
        <v>1290</v>
      </c>
      <c r="G707" s="7">
        <v>0.7</v>
      </c>
      <c r="H707" s="4">
        <f t="shared" ref="H707:H770" si="12">F707*G707</f>
        <v>902.99999999999989</v>
      </c>
      <c r="I707" s="4" t="s">
        <v>1053</v>
      </c>
      <c r="J707" s="23">
        <v>42160</v>
      </c>
      <c r="K707" s="9"/>
      <c r="M707" s="2"/>
    </row>
    <row r="708" spans="1:13">
      <c r="A708" s="8">
        <v>42068</v>
      </c>
      <c r="B708" s="6" t="s">
        <v>23</v>
      </c>
      <c r="C708" s="4" t="s">
        <v>735</v>
      </c>
      <c r="D708" s="4" t="s">
        <v>1032</v>
      </c>
      <c r="E708" s="4" t="s">
        <v>1039</v>
      </c>
      <c r="F708" s="4">
        <v>3180</v>
      </c>
      <c r="G708" s="7">
        <v>0.55000000000000004</v>
      </c>
      <c r="H708" s="4">
        <f t="shared" si="12"/>
        <v>1749.0000000000002</v>
      </c>
      <c r="I708" s="4" t="s">
        <v>1051</v>
      </c>
      <c r="J708" s="23">
        <v>42107</v>
      </c>
      <c r="K708" s="9" t="s">
        <v>1043</v>
      </c>
      <c r="M708" s="2"/>
    </row>
    <row r="709" spans="1:13">
      <c r="A709" s="8">
        <v>42068</v>
      </c>
      <c r="B709" s="6" t="s">
        <v>21</v>
      </c>
      <c r="C709" s="4" t="s">
        <v>736</v>
      </c>
      <c r="D709" s="4" t="s">
        <v>1035</v>
      </c>
      <c r="E709" s="4" t="s">
        <v>1048</v>
      </c>
      <c r="F709" s="4">
        <v>2360</v>
      </c>
      <c r="G709" s="7">
        <v>0.7</v>
      </c>
      <c r="H709" s="4">
        <f t="shared" si="12"/>
        <v>1652</v>
      </c>
      <c r="I709" s="4" t="s">
        <v>1051</v>
      </c>
      <c r="J709" s="23">
        <v>42175</v>
      </c>
      <c r="K709" s="9"/>
      <c r="M709" s="2"/>
    </row>
    <row r="710" spans="1:13">
      <c r="A710" s="8">
        <v>42068</v>
      </c>
      <c r="B710" s="6" t="s">
        <v>13</v>
      </c>
      <c r="C710" s="4" t="s">
        <v>737</v>
      </c>
      <c r="D710" s="4" t="s">
        <v>1035</v>
      </c>
      <c r="E710" s="4" t="s">
        <v>1040</v>
      </c>
      <c r="F710" s="4">
        <v>4500</v>
      </c>
      <c r="G710" s="7">
        <v>0.6</v>
      </c>
      <c r="H710" s="4">
        <f t="shared" si="12"/>
        <v>2700</v>
      </c>
      <c r="I710" s="4" t="s">
        <v>1053</v>
      </c>
      <c r="J710" s="23">
        <v>42116</v>
      </c>
      <c r="K710" s="9" t="s">
        <v>1043</v>
      </c>
      <c r="M710" s="2"/>
    </row>
    <row r="711" spans="1:13">
      <c r="A711" s="8">
        <v>42068</v>
      </c>
      <c r="B711" s="6" t="s">
        <v>18</v>
      </c>
      <c r="C711" s="4" t="s">
        <v>738</v>
      </c>
      <c r="D711" s="4" t="s">
        <v>1037</v>
      </c>
      <c r="E711" s="4" t="s">
        <v>1048</v>
      </c>
      <c r="F711" s="4">
        <v>3670</v>
      </c>
      <c r="G711" s="7">
        <v>0.6</v>
      </c>
      <c r="H711" s="4">
        <f t="shared" si="12"/>
        <v>2202</v>
      </c>
      <c r="I711" s="4" t="s">
        <v>1051</v>
      </c>
      <c r="J711" s="23">
        <v>42143</v>
      </c>
      <c r="K711" s="9" t="s">
        <v>1043</v>
      </c>
      <c r="M711" s="2"/>
    </row>
    <row r="712" spans="1:13">
      <c r="A712" s="8">
        <v>42068</v>
      </c>
      <c r="B712" s="6" t="s">
        <v>18</v>
      </c>
      <c r="C712" s="4" t="s">
        <v>739</v>
      </c>
      <c r="D712" s="4" t="s">
        <v>1036</v>
      </c>
      <c r="E712" s="4" t="s">
        <v>1048</v>
      </c>
      <c r="F712" s="4">
        <v>3600</v>
      </c>
      <c r="G712" s="7">
        <v>0.8</v>
      </c>
      <c r="H712" s="4">
        <f t="shared" si="12"/>
        <v>2880</v>
      </c>
      <c r="I712" s="4" t="s">
        <v>1053</v>
      </c>
      <c r="J712" s="23">
        <v>42096</v>
      </c>
      <c r="K712" s="9"/>
      <c r="M712" s="2"/>
    </row>
    <row r="713" spans="1:13">
      <c r="A713" s="8">
        <v>42068</v>
      </c>
      <c r="B713" s="6" t="s">
        <v>24</v>
      </c>
      <c r="C713" s="4" t="s">
        <v>740</v>
      </c>
      <c r="D713" s="4" t="s">
        <v>1037</v>
      </c>
      <c r="E713" s="4" t="s">
        <v>1039</v>
      </c>
      <c r="F713" s="4">
        <v>3370</v>
      </c>
      <c r="G713" s="7">
        <v>0.7</v>
      </c>
      <c r="H713" s="4">
        <f t="shared" si="12"/>
        <v>2359</v>
      </c>
      <c r="I713" s="4" t="s">
        <v>1051</v>
      </c>
      <c r="J713" s="23">
        <v>42128</v>
      </c>
      <c r="K713" s="9" t="s">
        <v>1046</v>
      </c>
      <c r="M713" s="2"/>
    </row>
    <row r="714" spans="1:13">
      <c r="A714" s="8">
        <v>42068</v>
      </c>
      <c r="B714" s="6" t="s">
        <v>20</v>
      </c>
      <c r="C714" s="4" t="s">
        <v>741</v>
      </c>
      <c r="D714" s="4" t="s">
        <v>1029</v>
      </c>
      <c r="E714" s="4" t="s">
        <v>1048</v>
      </c>
      <c r="F714" s="4">
        <v>2510</v>
      </c>
      <c r="G714" s="7">
        <v>0.7</v>
      </c>
      <c r="H714" s="4">
        <f t="shared" si="12"/>
        <v>1757</v>
      </c>
      <c r="I714" s="4" t="s">
        <v>1053</v>
      </c>
      <c r="J714" s="23">
        <v>42133</v>
      </c>
      <c r="K714" s="9" t="s">
        <v>1043</v>
      </c>
      <c r="M714" s="2"/>
    </row>
    <row r="715" spans="1:13">
      <c r="A715" s="8">
        <v>42068</v>
      </c>
      <c r="B715" s="6" t="s">
        <v>18</v>
      </c>
      <c r="C715" s="4" t="s">
        <v>742</v>
      </c>
      <c r="D715" s="4" t="s">
        <v>1030</v>
      </c>
      <c r="E715" s="4" t="s">
        <v>1048</v>
      </c>
      <c r="F715" s="4">
        <v>3600</v>
      </c>
      <c r="G715" s="7">
        <v>0.65</v>
      </c>
      <c r="H715" s="4">
        <f t="shared" si="12"/>
        <v>2340</v>
      </c>
      <c r="I715" s="4" t="s">
        <v>1051</v>
      </c>
      <c r="J715" s="23">
        <v>42158</v>
      </c>
      <c r="K715" s="9" t="s">
        <v>1044</v>
      </c>
      <c r="M715" s="2"/>
    </row>
    <row r="716" spans="1:13">
      <c r="A716" s="8">
        <v>42068</v>
      </c>
      <c r="B716" s="6" t="s">
        <v>20</v>
      </c>
      <c r="C716" s="4" t="s">
        <v>743</v>
      </c>
      <c r="D716" s="4" t="s">
        <v>1030</v>
      </c>
      <c r="E716" s="4" t="s">
        <v>1039</v>
      </c>
      <c r="F716" s="4">
        <v>110</v>
      </c>
      <c r="G716" s="7">
        <v>0.85</v>
      </c>
      <c r="H716" s="4">
        <f t="shared" si="12"/>
        <v>93.5</v>
      </c>
      <c r="I716" s="4" t="s">
        <v>1053</v>
      </c>
      <c r="J716" s="23">
        <v>42098</v>
      </c>
      <c r="K716" s="9"/>
      <c r="M716" s="2"/>
    </row>
    <row r="717" spans="1:13">
      <c r="A717" s="8">
        <v>42068</v>
      </c>
      <c r="B717" s="6" t="s">
        <v>17</v>
      </c>
      <c r="C717" s="4" t="s">
        <v>744</v>
      </c>
      <c r="D717" s="4" t="s">
        <v>1035</v>
      </c>
      <c r="E717" s="4" t="s">
        <v>1040</v>
      </c>
      <c r="F717" s="4">
        <v>870</v>
      </c>
      <c r="G717" s="7">
        <v>0.85</v>
      </c>
      <c r="H717" s="4">
        <f t="shared" si="12"/>
        <v>739.5</v>
      </c>
      <c r="I717" s="4" t="s">
        <v>1050</v>
      </c>
      <c r="J717" s="23">
        <v>42181</v>
      </c>
      <c r="K717" s="9" t="s">
        <v>1044</v>
      </c>
      <c r="M717" s="2"/>
    </row>
    <row r="718" spans="1:13">
      <c r="A718" s="8">
        <v>42068</v>
      </c>
      <c r="B718" s="6" t="s">
        <v>24</v>
      </c>
      <c r="C718" s="4" t="s">
        <v>745</v>
      </c>
      <c r="D718" s="4" t="s">
        <v>1034</v>
      </c>
      <c r="E718" s="4" t="s">
        <v>1039</v>
      </c>
      <c r="F718" s="4">
        <v>1500</v>
      </c>
      <c r="G718" s="7">
        <v>0.85</v>
      </c>
      <c r="H718" s="4">
        <f t="shared" si="12"/>
        <v>1275</v>
      </c>
      <c r="I718" s="4" t="s">
        <v>1053</v>
      </c>
      <c r="J718" s="23">
        <v>42130</v>
      </c>
      <c r="K718" s="9" t="s">
        <v>1044</v>
      </c>
      <c r="M718" s="2"/>
    </row>
    <row r="719" spans="1:13">
      <c r="A719" s="8">
        <v>42068</v>
      </c>
      <c r="B719" s="6" t="s">
        <v>13</v>
      </c>
      <c r="C719" s="4" t="s">
        <v>746</v>
      </c>
      <c r="D719" s="4" t="s">
        <v>1031</v>
      </c>
      <c r="E719" s="4" t="s">
        <v>1048</v>
      </c>
      <c r="F719" s="4">
        <v>1830</v>
      </c>
      <c r="G719" s="7">
        <v>0.65</v>
      </c>
      <c r="H719" s="4">
        <f t="shared" si="12"/>
        <v>1189.5</v>
      </c>
      <c r="I719" s="4" t="s">
        <v>1053</v>
      </c>
      <c r="J719" s="23">
        <v>42103</v>
      </c>
      <c r="K719" s="9"/>
      <c r="M719" s="2"/>
    </row>
    <row r="720" spans="1:13">
      <c r="A720" s="8">
        <v>42069</v>
      </c>
      <c r="B720" s="6" t="s">
        <v>25</v>
      </c>
      <c r="C720" s="4" t="s">
        <v>747</v>
      </c>
      <c r="D720" s="4" t="s">
        <v>1035</v>
      </c>
      <c r="E720" s="4" t="s">
        <v>1047</v>
      </c>
      <c r="F720" s="4">
        <v>1630</v>
      </c>
      <c r="G720" s="7">
        <v>0.7</v>
      </c>
      <c r="H720" s="4">
        <f t="shared" si="12"/>
        <v>1141</v>
      </c>
      <c r="I720" s="4" t="s">
        <v>1051</v>
      </c>
      <c r="J720" s="23">
        <v>42085</v>
      </c>
      <c r="K720" s="9"/>
      <c r="M720" s="2"/>
    </row>
    <row r="721" spans="1:13">
      <c r="A721" s="8">
        <v>42069</v>
      </c>
      <c r="B721" s="6" t="s">
        <v>27</v>
      </c>
      <c r="C721" s="4" t="s">
        <v>748</v>
      </c>
      <c r="D721" s="4" t="s">
        <v>1032</v>
      </c>
      <c r="E721" s="4" t="s">
        <v>1039</v>
      </c>
      <c r="F721" s="4">
        <v>1990</v>
      </c>
      <c r="G721" s="7">
        <v>0.6</v>
      </c>
      <c r="H721" s="4">
        <f t="shared" si="12"/>
        <v>1194</v>
      </c>
      <c r="I721" s="4" t="s">
        <v>1050</v>
      </c>
      <c r="J721" s="23">
        <v>42112</v>
      </c>
      <c r="K721" s="9" t="s">
        <v>1044</v>
      </c>
      <c r="M721" s="2"/>
    </row>
    <row r="722" spans="1:13">
      <c r="A722" s="8">
        <v>42069</v>
      </c>
      <c r="B722" s="6" t="s">
        <v>15</v>
      </c>
      <c r="C722" s="4" t="s">
        <v>749</v>
      </c>
      <c r="D722" s="4" t="s">
        <v>1035</v>
      </c>
      <c r="E722" s="4" t="s">
        <v>1048</v>
      </c>
      <c r="F722" s="4">
        <v>4270</v>
      </c>
      <c r="G722" s="7">
        <v>0.5</v>
      </c>
      <c r="H722" s="4">
        <f t="shared" si="12"/>
        <v>2135</v>
      </c>
      <c r="I722" s="4" t="s">
        <v>1051</v>
      </c>
      <c r="J722" s="23">
        <v>42124</v>
      </c>
      <c r="K722" s="9" t="s">
        <v>1046</v>
      </c>
      <c r="M722" s="2"/>
    </row>
    <row r="723" spans="1:13">
      <c r="A723" s="8">
        <v>42069</v>
      </c>
      <c r="B723" s="6" t="s">
        <v>22</v>
      </c>
      <c r="C723" s="4" t="s">
        <v>750</v>
      </c>
      <c r="D723" s="4" t="s">
        <v>1037</v>
      </c>
      <c r="E723" s="4" t="s">
        <v>1040</v>
      </c>
      <c r="F723" s="4">
        <v>4320</v>
      </c>
      <c r="G723" s="7">
        <v>0.55000000000000004</v>
      </c>
      <c r="H723" s="4">
        <f t="shared" si="12"/>
        <v>2376</v>
      </c>
      <c r="I723" s="4" t="s">
        <v>1051</v>
      </c>
      <c r="J723" s="23">
        <v>42178</v>
      </c>
      <c r="K723" s="9" t="s">
        <v>1045</v>
      </c>
      <c r="M723" s="2"/>
    </row>
    <row r="724" spans="1:13">
      <c r="A724" s="8">
        <v>42069</v>
      </c>
      <c r="B724" s="6" t="s">
        <v>20</v>
      </c>
      <c r="C724" s="4" t="s">
        <v>751</v>
      </c>
      <c r="D724" s="4" t="s">
        <v>1032</v>
      </c>
      <c r="E724" s="4" t="s">
        <v>1048</v>
      </c>
      <c r="F724" s="4">
        <v>590</v>
      </c>
      <c r="G724" s="7">
        <v>0.65</v>
      </c>
      <c r="H724" s="4">
        <f t="shared" si="12"/>
        <v>383.5</v>
      </c>
      <c r="I724" s="4" t="s">
        <v>1050</v>
      </c>
      <c r="J724" s="23">
        <v>42141</v>
      </c>
      <c r="K724" s="9" t="s">
        <v>1046</v>
      </c>
      <c r="M724" s="2"/>
    </row>
    <row r="725" spans="1:13">
      <c r="A725" s="8">
        <v>42069</v>
      </c>
      <c r="B725" s="6" t="s">
        <v>8</v>
      </c>
      <c r="C725" s="4" t="s">
        <v>752</v>
      </c>
      <c r="D725" s="4" t="s">
        <v>1034</v>
      </c>
      <c r="E725" s="4" t="s">
        <v>1048</v>
      </c>
      <c r="F725" s="4">
        <v>1200</v>
      </c>
      <c r="G725" s="7">
        <v>0.85</v>
      </c>
      <c r="H725" s="4">
        <f t="shared" si="12"/>
        <v>1020</v>
      </c>
      <c r="I725" s="4" t="s">
        <v>1051</v>
      </c>
      <c r="J725" s="23">
        <v>42170</v>
      </c>
      <c r="K725" s="9" t="s">
        <v>1044</v>
      </c>
      <c r="M725" s="2"/>
    </row>
    <row r="726" spans="1:13">
      <c r="A726" s="8">
        <v>42069</v>
      </c>
      <c r="B726" s="6" t="s">
        <v>19</v>
      </c>
      <c r="C726" s="4" t="s">
        <v>753</v>
      </c>
      <c r="D726" s="4" t="s">
        <v>1030</v>
      </c>
      <c r="E726" s="4" t="s">
        <v>1040</v>
      </c>
      <c r="F726" s="4">
        <v>1920</v>
      </c>
      <c r="G726" s="7">
        <v>0.55000000000000004</v>
      </c>
      <c r="H726" s="4">
        <f t="shared" si="12"/>
        <v>1056</v>
      </c>
      <c r="I726" s="4" t="s">
        <v>1050</v>
      </c>
      <c r="J726" s="23">
        <v>42119</v>
      </c>
      <c r="K726" s="9" t="s">
        <v>1046</v>
      </c>
      <c r="M726" s="2"/>
    </row>
    <row r="727" spans="1:13">
      <c r="A727" s="8">
        <v>42069</v>
      </c>
      <c r="B727" s="6" t="s">
        <v>18</v>
      </c>
      <c r="C727" s="4" t="s">
        <v>754</v>
      </c>
      <c r="D727" s="4" t="s">
        <v>1038</v>
      </c>
      <c r="E727" s="4" t="s">
        <v>1039</v>
      </c>
      <c r="F727" s="4">
        <v>250</v>
      </c>
      <c r="G727" s="7">
        <v>0.6</v>
      </c>
      <c r="H727" s="4">
        <f t="shared" si="12"/>
        <v>150</v>
      </c>
      <c r="I727" s="4" t="s">
        <v>1051</v>
      </c>
      <c r="J727" s="23">
        <v>42127</v>
      </c>
      <c r="K727" s="9" t="s">
        <v>1044</v>
      </c>
      <c r="M727" s="2"/>
    </row>
    <row r="728" spans="1:13">
      <c r="A728" s="8">
        <v>42069</v>
      </c>
      <c r="B728" s="6" t="s">
        <v>22</v>
      </c>
      <c r="C728" s="4" t="s">
        <v>755</v>
      </c>
      <c r="D728" s="4" t="s">
        <v>1036</v>
      </c>
      <c r="E728" s="4" t="s">
        <v>1040</v>
      </c>
      <c r="F728" s="4">
        <v>3360</v>
      </c>
      <c r="G728" s="7">
        <v>0.8</v>
      </c>
      <c r="H728" s="4">
        <f t="shared" si="12"/>
        <v>2688</v>
      </c>
      <c r="I728" s="4" t="s">
        <v>1051</v>
      </c>
      <c r="J728" s="23">
        <v>42096</v>
      </c>
      <c r="K728" s="9" t="s">
        <v>1043</v>
      </c>
      <c r="M728" s="2"/>
    </row>
    <row r="729" spans="1:13">
      <c r="A729" s="8">
        <v>42069</v>
      </c>
      <c r="B729" s="6" t="s">
        <v>9</v>
      </c>
      <c r="C729" s="4" t="s">
        <v>756</v>
      </c>
      <c r="D729" s="4" t="s">
        <v>1030</v>
      </c>
      <c r="E729" s="4" t="s">
        <v>1042</v>
      </c>
      <c r="F729" s="4">
        <v>4450</v>
      </c>
      <c r="G729" s="7">
        <v>0.75</v>
      </c>
      <c r="H729" s="4">
        <f t="shared" si="12"/>
        <v>3337.5</v>
      </c>
      <c r="I729" s="4" t="s">
        <v>1050</v>
      </c>
      <c r="J729" s="23">
        <v>42179</v>
      </c>
      <c r="K729" s="9" t="s">
        <v>1043</v>
      </c>
      <c r="M729" s="2"/>
    </row>
    <row r="730" spans="1:13">
      <c r="A730" s="8">
        <v>42070</v>
      </c>
      <c r="B730" s="6" t="s">
        <v>21</v>
      </c>
      <c r="C730" s="4" t="s">
        <v>757</v>
      </c>
      <c r="D730" s="4" t="s">
        <v>1032</v>
      </c>
      <c r="E730" s="4" t="s">
        <v>1047</v>
      </c>
      <c r="F730" s="4">
        <v>4050</v>
      </c>
      <c r="G730" s="7">
        <v>0.7</v>
      </c>
      <c r="H730" s="4">
        <f t="shared" si="12"/>
        <v>2835</v>
      </c>
      <c r="I730" s="4" t="s">
        <v>1053</v>
      </c>
      <c r="J730" s="23">
        <v>42090</v>
      </c>
      <c r="K730" s="9"/>
      <c r="M730" s="2"/>
    </row>
    <row r="731" spans="1:13">
      <c r="A731" s="8">
        <v>42070</v>
      </c>
      <c r="B731" s="6" t="s">
        <v>17</v>
      </c>
      <c r="C731" s="4" t="s">
        <v>758</v>
      </c>
      <c r="D731" s="4" t="s">
        <v>1031</v>
      </c>
      <c r="E731" s="4" t="s">
        <v>1048</v>
      </c>
      <c r="F731" s="4">
        <v>3430</v>
      </c>
      <c r="G731" s="7">
        <v>0.85</v>
      </c>
      <c r="H731" s="4">
        <f t="shared" si="12"/>
        <v>2915.5</v>
      </c>
      <c r="I731" s="4" t="s">
        <v>1051</v>
      </c>
      <c r="J731" s="23">
        <v>42143</v>
      </c>
      <c r="K731" s="9" t="s">
        <v>1045</v>
      </c>
      <c r="M731" s="2"/>
    </row>
    <row r="732" spans="1:13">
      <c r="A732" s="8">
        <v>42070</v>
      </c>
      <c r="B732" s="6" t="s">
        <v>10</v>
      </c>
      <c r="C732" s="4" t="s">
        <v>759</v>
      </c>
      <c r="D732" s="4" t="s">
        <v>1036</v>
      </c>
      <c r="E732" s="4" t="s">
        <v>1040</v>
      </c>
      <c r="F732" s="4">
        <v>4310</v>
      </c>
      <c r="G732" s="7">
        <v>0.55000000000000004</v>
      </c>
      <c r="H732" s="4">
        <f t="shared" si="12"/>
        <v>2370.5</v>
      </c>
      <c r="I732" s="4" t="s">
        <v>1050</v>
      </c>
      <c r="J732" s="23">
        <v>42126</v>
      </c>
      <c r="K732" s="9" t="s">
        <v>1045</v>
      </c>
      <c r="M732" s="2"/>
    </row>
    <row r="733" spans="1:13">
      <c r="A733" s="8">
        <v>42070</v>
      </c>
      <c r="B733" s="6" t="s">
        <v>12</v>
      </c>
      <c r="C733" s="4" t="s">
        <v>760</v>
      </c>
      <c r="D733" s="4" t="s">
        <v>1038</v>
      </c>
      <c r="E733" s="4" t="s">
        <v>1039</v>
      </c>
      <c r="F733" s="4">
        <v>1740</v>
      </c>
      <c r="G733" s="7">
        <v>0.55000000000000004</v>
      </c>
      <c r="H733" s="4">
        <f t="shared" si="12"/>
        <v>957.00000000000011</v>
      </c>
      <c r="I733" s="4" t="s">
        <v>1050</v>
      </c>
      <c r="J733" s="23">
        <v>42105</v>
      </c>
      <c r="K733" s="9" t="s">
        <v>1045</v>
      </c>
      <c r="M733" s="2"/>
    </row>
    <row r="734" spans="1:13">
      <c r="A734" s="8">
        <v>42070</v>
      </c>
      <c r="B734" s="6" t="s">
        <v>12</v>
      </c>
      <c r="C734" s="4" t="s">
        <v>761</v>
      </c>
      <c r="D734" s="4" t="s">
        <v>1029</v>
      </c>
      <c r="E734" s="4" t="s">
        <v>1042</v>
      </c>
      <c r="F734" s="4">
        <v>1960</v>
      </c>
      <c r="G734" s="7">
        <v>0.5</v>
      </c>
      <c r="H734" s="4">
        <f t="shared" si="12"/>
        <v>980</v>
      </c>
      <c r="I734" s="4" t="s">
        <v>1050</v>
      </c>
      <c r="J734" s="23">
        <v>42110</v>
      </c>
      <c r="K734" s="9" t="s">
        <v>1043</v>
      </c>
      <c r="M734" s="2"/>
    </row>
    <row r="735" spans="1:13">
      <c r="A735" s="8">
        <v>42070</v>
      </c>
      <c r="B735" s="6" t="s">
        <v>20</v>
      </c>
      <c r="C735" s="4" t="s">
        <v>762</v>
      </c>
      <c r="D735" s="4" t="s">
        <v>1038</v>
      </c>
      <c r="E735" s="4" t="s">
        <v>1048</v>
      </c>
      <c r="F735" s="4">
        <v>1640</v>
      </c>
      <c r="G735" s="7">
        <v>0.6</v>
      </c>
      <c r="H735" s="4">
        <f t="shared" si="12"/>
        <v>984</v>
      </c>
      <c r="I735" s="4" t="s">
        <v>1053</v>
      </c>
      <c r="J735" s="23">
        <v>42191</v>
      </c>
      <c r="K735" s="9"/>
      <c r="M735" s="2"/>
    </row>
    <row r="736" spans="1:13">
      <c r="A736" s="8">
        <v>42070</v>
      </c>
      <c r="B736" s="6" t="s">
        <v>26</v>
      </c>
      <c r="C736" s="4" t="s">
        <v>763</v>
      </c>
      <c r="D736" s="4" t="s">
        <v>1035</v>
      </c>
      <c r="E736" s="4" t="s">
        <v>1039</v>
      </c>
      <c r="F736" s="4">
        <v>1720</v>
      </c>
      <c r="G736" s="7">
        <v>0.65</v>
      </c>
      <c r="H736" s="4">
        <f t="shared" si="12"/>
        <v>1118</v>
      </c>
      <c r="I736" s="4" t="s">
        <v>1050</v>
      </c>
      <c r="J736" s="23">
        <v>42121</v>
      </c>
      <c r="K736" s="9" t="s">
        <v>1044</v>
      </c>
      <c r="M736" s="2"/>
    </row>
    <row r="737" spans="1:13">
      <c r="A737" s="8">
        <v>42070</v>
      </c>
      <c r="B737" s="6" t="s">
        <v>16</v>
      </c>
      <c r="C737" s="4" t="s">
        <v>764</v>
      </c>
      <c r="D737" s="4" t="s">
        <v>1029</v>
      </c>
      <c r="E737" s="4" t="s">
        <v>1048</v>
      </c>
      <c r="F737" s="4">
        <v>1600</v>
      </c>
      <c r="G737" s="7">
        <v>0.6</v>
      </c>
      <c r="H737" s="4">
        <f t="shared" si="12"/>
        <v>960</v>
      </c>
      <c r="I737" s="4" t="s">
        <v>1050</v>
      </c>
      <c r="J737" s="23">
        <v>42165</v>
      </c>
      <c r="K737" s="9" t="s">
        <v>1046</v>
      </c>
      <c r="M737" s="2"/>
    </row>
    <row r="738" spans="1:13">
      <c r="A738" s="8">
        <v>42070</v>
      </c>
      <c r="B738" s="6" t="s">
        <v>15</v>
      </c>
      <c r="C738" s="4" t="s">
        <v>765</v>
      </c>
      <c r="D738" s="4" t="s">
        <v>1034</v>
      </c>
      <c r="E738" s="4" t="s">
        <v>1040</v>
      </c>
      <c r="F738" s="4">
        <v>3400</v>
      </c>
      <c r="G738" s="7">
        <v>0.8</v>
      </c>
      <c r="H738" s="4">
        <f t="shared" si="12"/>
        <v>2720</v>
      </c>
      <c r="I738" s="4" t="s">
        <v>1050</v>
      </c>
      <c r="J738" s="23">
        <v>42150</v>
      </c>
      <c r="K738" s="9"/>
      <c r="M738" s="2"/>
    </row>
    <row r="739" spans="1:13">
      <c r="A739" s="8">
        <v>42070</v>
      </c>
      <c r="B739" s="6" t="s">
        <v>8</v>
      </c>
      <c r="C739" s="4" t="s">
        <v>766</v>
      </c>
      <c r="D739" s="4" t="s">
        <v>1030</v>
      </c>
      <c r="E739" s="4" t="s">
        <v>1042</v>
      </c>
      <c r="F739" s="4">
        <v>1750</v>
      </c>
      <c r="G739" s="7">
        <v>0.65</v>
      </c>
      <c r="H739" s="4">
        <f t="shared" si="12"/>
        <v>1137.5</v>
      </c>
      <c r="I739" s="4" t="s">
        <v>1050</v>
      </c>
      <c r="J739" s="23">
        <v>42150</v>
      </c>
      <c r="K739" s="9" t="s">
        <v>1043</v>
      </c>
      <c r="M739" s="2"/>
    </row>
    <row r="740" spans="1:13">
      <c r="A740" s="8">
        <v>42070</v>
      </c>
      <c r="B740" s="6" t="s">
        <v>21</v>
      </c>
      <c r="C740" s="4" t="s">
        <v>767</v>
      </c>
      <c r="D740" s="4" t="s">
        <v>1033</v>
      </c>
      <c r="E740" s="4" t="s">
        <v>1048</v>
      </c>
      <c r="F740" s="4">
        <v>900</v>
      </c>
      <c r="G740" s="7">
        <v>0.8</v>
      </c>
      <c r="H740" s="4">
        <f t="shared" si="12"/>
        <v>720</v>
      </c>
      <c r="I740" s="4" t="s">
        <v>1051</v>
      </c>
      <c r="J740" s="23">
        <v>42141</v>
      </c>
      <c r="K740" s="9" t="s">
        <v>1043</v>
      </c>
      <c r="M740" s="2"/>
    </row>
    <row r="741" spans="1:13">
      <c r="A741" s="8">
        <v>42070</v>
      </c>
      <c r="B741" s="6" t="s">
        <v>15</v>
      </c>
      <c r="C741" s="4" t="s">
        <v>768</v>
      </c>
      <c r="D741" s="4" t="s">
        <v>1032</v>
      </c>
      <c r="E741" s="4" t="s">
        <v>1041</v>
      </c>
      <c r="F741" s="4">
        <v>2030</v>
      </c>
      <c r="G741" s="7">
        <v>0.75</v>
      </c>
      <c r="H741" s="4">
        <f t="shared" si="12"/>
        <v>1522.5</v>
      </c>
      <c r="I741" s="4" t="s">
        <v>1053</v>
      </c>
      <c r="J741" s="23">
        <v>42170</v>
      </c>
      <c r="K741" s="9"/>
      <c r="M741" s="2"/>
    </row>
    <row r="742" spans="1:13">
      <c r="A742" s="8">
        <v>42071</v>
      </c>
      <c r="B742" s="6" t="s">
        <v>25</v>
      </c>
      <c r="C742" s="4" t="s">
        <v>769</v>
      </c>
      <c r="D742" s="4" t="s">
        <v>1031</v>
      </c>
      <c r="E742" s="4" t="s">
        <v>1040</v>
      </c>
      <c r="F742" s="4">
        <v>4480</v>
      </c>
      <c r="G742" s="7">
        <v>0.7</v>
      </c>
      <c r="H742" s="4">
        <f t="shared" si="12"/>
        <v>3136</v>
      </c>
      <c r="I742" s="4" t="s">
        <v>1051</v>
      </c>
      <c r="J742" s="23">
        <v>42100</v>
      </c>
      <c r="K742" s="9" t="s">
        <v>1044</v>
      </c>
      <c r="M742" s="2"/>
    </row>
    <row r="743" spans="1:13">
      <c r="A743" s="8">
        <v>42071</v>
      </c>
      <c r="B743" s="6" t="s">
        <v>19</v>
      </c>
      <c r="C743" s="4" t="s">
        <v>770</v>
      </c>
      <c r="D743" s="4" t="s">
        <v>1031</v>
      </c>
      <c r="E743" s="4" t="s">
        <v>1048</v>
      </c>
      <c r="F743" s="4">
        <v>4510</v>
      </c>
      <c r="G743" s="7">
        <v>0.65</v>
      </c>
      <c r="H743" s="4">
        <f t="shared" si="12"/>
        <v>2931.5</v>
      </c>
      <c r="I743" s="4" t="s">
        <v>1050</v>
      </c>
      <c r="J743" s="23">
        <v>42133</v>
      </c>
      <c r="K743" s="9" t="s">
        <v>1043</v>
      </c>
      <c r="M743" s="2"/>
    </row>
    <row r="744" spans="1:13">
      <c r="A744" s="8">
        <v>42071</v>
      </c>
      <c r="B744" s="6" t="s">
        <v>20</v>
      </c>
      <c r="C744" s="4" t="s">
        <v>771</v>
      </c>
      <c r="D744" s="4" t="s">
        <v>1032</v>
      </c>
      <c r="E744" s="4" t="s">
        <v>1039</v>
      </c>
      <c r="F744" s="4">
        <v>1370</v>
      </c>
      <c r="G744" s="7">
        <v>0.85</v>
      </c>
      <c r="H744" s="4">
        <f t="shared" si="12"/>
        <v>1164.5</v>
      </c>
      <c r="I744" s="4" t="s">
        <v>1051</v>
      </c>
      <c r="J744" s="23">
        <v>42139</v>
      </c>
      <c r="K744" s="9" t="s">
        <v>1044</v>
      </c>
      <c r="M744" s="2"/>
    </row>
    <row r="745" spans="1:13">
      <c r="A745" s="8">
        <v>42071</v>
      </c>
      <c r="B745" s="6" t="s">
        <v>15</v>
      </c>
      <c r="C745" s="4" t="s">
        <v>772</v>
      </c>
      <c r="D745" s="4" t="s">
        <v>1038</v>
      </c>
      <c r="E745" s="4" t="s">
        <v>1048</v>
      </c>
      <c r="F745" s="4">
        <v>2730</v>
      </c>
      <c r="G745" s="7">
        <v>0.8</v>
      </c>
      <c r="H745" s="4">
        <f t="shared" si="12"/>
        <v>2184</v>
      </c>
      <c r="I745" s="4" t="s">
        <v>1053</v>
      </c>
      <c r="J745" s="23">
        <v>42112</v>
      </c>
      <c r="K745" s="9" t="s">
        <v>1045</v>
      </c>
      <c r="M745" s="2"/>
    </row>
    <row r="746" spans="1:13">
      <c r="A746" s="8">
        <v>42071</v>
      </c>
      <c r="B746" s="6" t="s">
        <v>27</v>
      </c>
      <c r="C746" s="4" t="s">
        <v>773</v>
      </c>
      <c r="D746" s="4" t="s">
        <v>1031</v>
      </c>
      <c r="E746" s="4" t="s">
        <v>1039</v>
      </c>
      <c r="F746" s="4">
        <v>2900</v>
      </c>
      <c r="G746" s="7">
        <v>0.65</v>
      </c>
      <c r="H746" s="4">
        <f t="shared" si="12"/>
        <v>1885</v>
      </c>
      <c r="I746" s="4" t="s">
        <v>1053</v>
      </c>
      <c r="J746" s="23">
        <v>42171</v>
      </c>
      <c r="K746" s="9" t="s">
        <v>1043</v>
      </c>
      <c r="M746" s="2"/>
    </row>
    <row r="747" spans="1:13">
      <c r="A747" s="8">
        <v>42071</v>
      </c>
      <c r="B747" s="6" t="s">
        <v>18</v>
      </c>
      <c r="C747" s="4" t="s">
        <v>774</v>
      </c>
      <c r="D747" s="4" t="s">
        <v>1036</v>
      </c>
      <c r="E747" s="4" t="s">
        <v>1040</v>
      </c>
      <c r="F747" s="4">
        <v>2360</v>
      </c>
      <c r="G747" s="7">
        <v>0.7</v>
      </c>
      <c r="H747" s="4">
        <f t="shared" si="12"/>
        <v>1652</v>
      </c>
      <c r="I747" s="4" t="s">
        <v>1053</v>
      </c>
      <c r="J747" s="23">
        <v>42173</v>
      </c>
      <c r="K747" s="9" t="s">
        <v>1044</v>
      </c>
      <c r="M747" s="2"/>
    </row>
    <row r="748" spans="1:13">
      <c r="A748" s="8">
        <v>42071</v>
      </c>
      <c r="B748" s="6" t="s">
        <v>22</v>
      </c>
      <c r="C748" s="4" t="s">
        <v>775</v>
      </c>
      <c r="D748" s="4" t="s">
        <v>1032</v>
      </c>
      <c r="E748" s="4" t="s">
        <v>1048</v>
      </c>
      <c r="F748" s="4">
        <v>4290</v>
      </c>
      <c r="G748" s="7">
        <v>0.85</v>
      </c>
      <c r="H748" s="4">
        <f t="shared" si="12"/>
        <v>3646.5</v>
      </c>
      <c r="I748" s="4" t="s">
        <v>1051</v>
      </c>
      <c r="J748" s="23">
        <v>42160</v>
      </c>
      <c r="K748" s="9" t="s">
        <v>1044</v>
      </c>
      <c r="M748" s="2"/>
    </row>
    <row r="749" spans="1:13">
      <c r="A749" s="8">
        <v>42071</v>
      </c>
      <c r="B749" s="6" t="s">
        <v>18</v>
      </c>
      <c r="C749" s="4" t="s">
        <v>776</v>
      </c>
      <c r="D749" s="4" t="s">
        <v>1035</v>
      </c>
      <c r="E749" s="4" t="s">
        <v>1048</v>
      </c>
      <c r="F749" s="4">
        <v>770</v>
      </c>
      <c r="G749" s="7">
        <v>0.75</v>
      </c>
      <c r="H749" s="4">
        <f t="shared" si="12"/>
        <v>577.5</v>
      </c>
      <c r="I749" s="4" t="s">
        <v>1050</v>
      </c>
      <c r="J749" s="23">
        <v>42131</v>
      </c>
      <c r="K749" s="9" t="s">
        <v>1046</v>
      </c>
      <c r="M749" s="2"/>
    </row>
    <row r="750" spans="1:13">
      <c r="A750" s="8">
        <v>42071</v>
      </c>
      <c r="B750" s="6" t="s">
        <v>11</v>
      </c>
      <c r="C750" s="4" t="s">
        <v>777</v>
      </c>
      <c r="D750" s="4" t="s">
        <v>1037</v>
      </c>
      <c r="E750" s="4" t="s">
        <v>1048</v>
      </c>
      <c r="F750" s="4">
        <v>710</v>
      </c>
      <c r="G750" s="7">
        <v>0.6</v>
      </c>
      <c r="H750" s="4">
        <f t="shared" si="12"/>
        <v>426</v>
      </c>
      <c r="I750" s="4" t="s">
        <v>1053</v>
      </c>
      <c r="J750" s="23">
        <v>42103</v>
      </c>
      <c r="K750" s="9" t="s">
        <v>1043</v>
      </c>
      <c r="M750" s="2"/>
    </row>
    <row r="751" spans="1:13">
      <c r="A751" s="8">
        <v>42071</v>
      </c>
      <c r="B751" s="6" t="s">
        <v>9</v>
      </c>
      <c r="C751" s="4" t="s">
        <v>778</v>
      </c>
      <c r="D751" s="4" t="s">
        <v>1035</v>
      </c>
      <c r="E751" s="4" t="s">
        <v>1048</v>
      </c>
      <c r="F751" s="4">
        <v>750</v>
      </c>
      <c r="G751" s="7">
        <v>0.8</v>
      </c>
      <c r="H751" s="4">
        <f t="shared" si="12"/>
        <v>600</v>
      </c>
      <c r="I751" s="4" t="s">
        <v>1051</v>
      </c>
      <c r="J751" s="23">
        <v>42134</v>
      </c>
      <c r="K751" s="9" t="s">
        <v>1043</v>
      </c>
      <c r="M751" s="2"/>
    </row>
    <row r="752" spans="1:13">
      <c r="A752" s="8">
        <v>42072</v>
      </c>
      <c r="B752" s="6" t="s">
        <v>26</v>
      </c>
      <c r="C752" s="4" t="s">
        <v>779</v>
      </c>
      <c r="D752" s="4" t="s">
        <v>1030</v>
      </c>
      <c r="E752" s="4" t="s">
        <v>1040</v>
      </c>
      <c r="F752" s="4">
        <v>4490</v>
      </c>
      <c r="G752" s="7">
        <v>0.55000000000000004</v>
      </c>
      <c r="H752" s="4">
        <f t="shared" si="12"/>
        <v>2469.5</v>
      </c>
      <c r="I752" s="4" t="s">
        <v>1051</v>
      </c>
      <c r="J752" s="23">
        <v>42102</v>
      </c>
      <c r="K752" s="9" t="s">
        <v>1044</v>
      </c>
      <c r="M752" s="2"/>
    </row>
    <row r="753" spans="1:13">
      <c r="A753" s="8">
        <v>42072</v>
      </c>
      <c r="B753" s="6" t="s">
        <v>26</v>
      </c>
      <c r="C753" s="4" t="s">
        <v>780</v>
      </c>
      <c r="D753" s="4" t="s">
        <v>1035</v>
      </c>
      <c r="E753" s="4" t="s">
        <v>1042</v>
      </c>
      <c r="F753" s="4">
        <v>3660</v>
      </c>
      <c r="G753" s="7">
        <v>0.8</v>
      </c>
      <c r="H753" s="4">
        <f t="shared" si="12"/>
        <v>2928</v>
      </c>
      <c r="I753" s="4" t="s">
        <v>1050</v>
      </c>
      <c r="J753" s="23">
        <v>42161</v>
      </c>
      <c r="K753" s="9" t="s">
        <v>1043</v>
      </c>
      <c r="M753" s="2"/>
    </row>
    <row r="754" spans="1:13">
      <c r="A754" s="8">
        <v>42072</v>
      </c>
      <c r="B754" s="6" t="s">
        <v>15</v>
      </c>
      <c r="C754" s="4" t="s">
        <v>781</v>
      </c>
      <c r="D754" s="4" t="s">
        <v>1029</v>
      </c>
      <c r="E754" s="4" t="s">
        <v>1042</v>
      </c>
      <c r="F754" s="4">
        <v>1260</v>
      </c>
      <c r="G754" s="7">
        <v>0.6</v>
      </c>
      <c r="H754" s="4">
        <f t="shared" si="12"/>
        <v>756</v>
      </c>
      <c r="I754" s="4" t="s">
        <v>1051</v>
      </c>
      <c r="J754" s="23">
        <v>42129</v>
      </c>
      <c r="K754" s="9"/>
      <c r="M754" s="2"/>
    </row>
    <row r="755" spans="1:13">
      <c r="A755" s="8">
        <v>42072</v>
      </c>
      <c r="B755" s="6" t="s">
        <v>18</v>
      </c>
      <c r="C755" s="4" t="s">
        <v>782</v>
      </c>
      <c r="D755" s="4" t="s">
        <v>1029</v>
      </c>
      <c r="E755" s="4" t="s">
        <v>1040</v>
      </c>
      <c r="F755" s="4">
        <v>3030</v>
      </c>
      <c r="G755" s="7">
        <v>0.75</v>
      </c>
      <c r="H755" s="4">
        <f t="shared" si="12"/>
        <v>2272.5</v>
      </c>
      <c r="I755" s="4" t="s">
        <v>1053</v>
      </c>
      <c r="J755" s="23">
        <v>42139</v>
      </c>
      <c r="K755" s="9" t="s">
        <v>1043</v>
      </c>
      <c r="M755" s="2"/>
    </row>
    <row r="756" spans="1:13">
      <c r="A756" s="8">
        <v>42072</v>
      </c>
      <c r="B756" s="6" t="s">
        <v>12</v>
      </c>
      <c r="C756" s="4" t="s">
        <v>783</v>
      </c>
      <c r="D756" s="4" t="s">
        <v>1033</v>
      </c>
      <c r="E756" s="4" t="s">
        <v>1039</v>
      </c>
      <c r="F756" s="4">
        <v>2670</v>
      </c>
      <c r="G756" s="7">
        <v>0.8</v>
      </c>
      <c r="H756" s="4">
        <f t="shared" si="12"/>
        <v>2136</v>
      </c>
      <c r="I756" s="4" t="s">
        <v>1053</v>
      </c>
      <c r="J756" s="23">
        <v>42162</v>
      </c>
      <c r="K756" s="9" t="s">
        <v>1045</v>
      </c>
      <c r="M756" s="2"/>
    </row>
    <row r="757" spans="1:13">
      <c r="A757" s="8">
        <v>42072</v>
      </c>
      <c r="B757" s="6" t="s">
        <v>19</v>
      </c>
      <c r="C757" s="4" t="s">
        <v>784</v>
      </c>
      <c r="D757" s="4" t="s">
        <v>1032</v>
      </c>
      <c r="E757" s="4" t="s">
        <v>1040</v>
      </c>
      <c r="F757" s="4">
        <v>3570</v>
      </c>
      <c r="G757" s="7">
        <v>0.75</v>
      </c>
      <c r="H757" s="4">
        <f t="shared" si="12"/>
        <v>2677.5</v>
      </c>
      <c r="I757" s="4" t="s">
        <v>1053</v>
      </c>
      <c r="J757" s="23">
        <v>42145</v>
      </c>
      <c r="K757" s="9"/>
      <c r="M757" s="2"/>
    </row>
    <row r="758" spans="1:13">
      <c r="A758" s="8">
        <v>42072</v>
      </c>
      <c r="B758" s="6" t="s">
        <v>24</v>
      </c>
      <c r="C758" s="4" t="s">
        <v>785</v>
      </c>
      <c r="D758" s="4" t="s">
        <v>1038</v>
      </c>
      <c r="E758" s="4" t="s">
        <v>1042</v>
      </c>
      <c r="F758" s="4">
        <v>1770</v>
      </c>
      <c r="G758" s="7">
        <v>0.85</v>
      </c>
      <c r="H758" s="4">
        <f t="shared" si="12"/>
        <v>1504.5</v>
      </c>
      <c r="I758" s="4" t="s">
        <v>1053</v>
      </c>
      <c r="J758" s="23">
        <v>42098</v>
      </c>
      <c r="K758" s="9" t="s">
        <v>1046</v>
      </c>
      <c r="M758" s="2"/>
    </row>
    <row r="759" spans="1:13">
      <c r="A759" s="8">
        <v>42072</v>
      </c>
      <c r="B759" s="6" t="s">
        <v>27</v>
      </c>
      <c r="C759" s="4" t="s">
        <v>786</v>
      </c>
      <c r="D759" s="4" t="s">
        <v>1037</v>
      </c>
      <c r="E759" s="4" t="s">
        <v>1039</v>
      </c>
      <c r="F759" s="4">
        <v>2650</v>
      </c>
      <c r="G759" s="7">
        <v>0.6</v>
      </c>
      <c r="H759" s="4">
        <f t="shared" si="12"/>
        <v>1590</v>
      </c>
      <c r="I759" s="4" t="s">
        <v>1051</v>
      </c>
      <c r="J759" s="23">
        <v>42178</v>
      </c>
      <c r="K759" s="9" t="s">
        <v>1045</v>
      </c>
      <c r="M759" s="2"/>
    </row>
    <row r="760" spans="1:13">
      <c r="A760" s="8">
        <v>42072</v>
      </c>
      <c r="B760" s="6" t="s">
        <v>22</v>
      </c>
      <c r="C760" s="4" t="s">
        <v>787</v>
      </c>
      <c r="D760" s="4" t="s">
        <v>1033</v>
      </c>
      <c r="E760" s="4" t="s">
        <v>1048</v>
      </c>
      <c r="F760" s="4">
        <v>390</v>
      </c>
      <c r="G760" s="7">
        <v>0.7</v>
      </c>
      <c r="H760" s="4">
        <f t="shared" si="12"/>
        <v>273</v>
      </c>
      <c r="I760" s="2" t="s">
        <v>1052</v>
      </c>
      <c r="J760" s="23">
        <v>42125</v>
      </c>
      <c r="K760" s="9" t="s">
        <v>1045</v>
      </c>
      <c r="M760" s="2"/>
    </row>
    <row r="761" spans="1:13">
      <c r="A761" s="8">
        <v>42072</v>
      </c>
      <c r="B761" s="6" t="s">
        <v>26</v>
      </c>
      <c r="C761" s="4" t="s">
        <v>788</v>
      </c>
      <c r="D761" s="4" t="s">
        <v>1032</v>
      </c>
      <c r="E761" s="4" t="s">
        <v>1048</v>
      </c>
      <c r="F761" s="4">
        <v>3150</v>
      </c>
      <c r="G761" s="7">
        <v>0.65</v>
      </c>
      <c r="H761" s="4">
        <f t="shared" si="12"/>
        <v>2047.5</v>
      </c>
      <c r="I761" s="4" t="s">
        <v>1053</v>
      </c>
      <c r="J761" s="23">
        <v>42145</v>
      </c>
      <c r="K761" s="9" t="s">
        <v>1044</v>
      </c>
      <c r="M761" s="2"/>
    </row>
    <row r="762" spans="1:13">
      <c r="A762" s="8">
        <v>42073</v>
      </c>
      <c r="B762" s="6" t="s">
        <v>20</v>
      </c>
      <c r="C762" s="4" t="s">
        <v>789</v>
      </c>
      <c r="D762" s="4" t="s">
        <v>1030</v>
      </c>
      <c r="E762" s="4" t="s">
        <v>1040</v>
      </c>
      <c r="F762" s="4">
        <v>3650</v>
      </c>
      <c r="G762" s="7">
        <v>0.5</v>
      </c>
      <c r="H762" s="4">
        <f t="shared" si="12"/>
        <v>1825</v>
      </c>
      <c r="I762" s="4" t="s">
        <v>1051</v>
      </c>
      <c r="J762" s="23">
        <v>42157</v>
      </c>
      <c r="K762" s="9"/>
      <c r="M762" s="2"/>
    </row>
    <row r="763" spans="1:13">
      <c r="A763" s="8">
        <v>42073</v>
      </c>
      <c r="B763" s="6" t="s">
        <v>15</v>
      </c>
      <c r="C763" s="4" t="s">
        <v>790</v>
      </c>
      <c r="D763" s="4" t="s">
        <v>1036</v>
      </c>
      <c r="E763" s="4" t="s">
        <v>1048</v>
      </c>
      <c r="F763" s="4">
        <v>1280</v>
      </c>
      <c r="G763" s="7">
        <v>0.75</v>
      </c>
      <c r="H763" s="4">
        <f t="shared" si="12"/>
        <v>960</v>
      </c>
      <c r="I763" s="4" t="s">
        <v>1051</v>
      </c>
      <c r="J763" s="23">
        <v>42132</v>
      </c>
      <c r="K763" s="9" t="s">
        <v>1046</v>
      </c>
      <c r="M763" s="2"/>
    </row>
    <row r="764" spans="1:13">
      <c r="A764" s="8">
        <v>42073</v>
      </c>
      <c r="B764" s="6" t="s">
        <v>24</v>
      </c>
      <c r="C764" s="4" t="s">
        <v>791</v>
      </c>
      <c r="D764" s="4" t="s">
        <v>1031</v>
      </c>
      <c r="E764" s="4" t="s">
        <v>1048</v>
      </c>
      <c r="F764" s="4">
        <v>2260</v>
      </c>
      <c r="G764" s="7">
        <v>0.65</v>
      </c>
      <c r="H764" s="4">
        <f t="shared" si="12"/>
        <v>1469</v>
      </c>
      <c r="I764" s="4" t="s">
        <v>1051</v>
      </c>
      <c r="J764" s="23">
        <v>42164</v>
      </c>
      <c r="K764" s="9" t="s">
        <v>1043</v>
      </c>
      <c r="M764" s="2"/>
    </row>
    <row r="765" spans="1:13">
      <c r="A765" s="8">
        <v>42073</v>
      </c>
      <c r="B765" s="6" t="s">
        <v>21</v>
      </c>
      <c r="C765" s="4" t="s">
        <v>792</v>
      </c>
      <c r="D765" s="4" t="s">
        <v>1031</v>
      </c>
      <c r="E765" s="4" t="s">
        <v>1040</v>
      </c>
      <c r="F765" s="4">
        <v>4390</v>
      </c>
      <c r="G765" s="7">
        <v>0.6</v>
      </c>
      <c r="H765" s="4">
        <f t="shared" si="12"/>
        <v>2634</v>
      </c>
      <c r="I765" s="4" t="s">
        <v>1053</v>
      </c>
      <c r="J765" s="23">
        <v>42126</v>
      </c>
      <c r="K765" s="9" t="s">
        <v>1045</v>
      </c>
      <c r="M765" s="2"/>
    </row>
    <row r="766" spans="1:13">
      <c r="A766" s="8">
        <v>42073</v>
      </c>
      <c r="B766" s="6" t="s">
        <v>22</v>
      </c>
      <c r="C766" s="4" t="s">
        <v>793</v>
      </c>
      <c r="D766" s="4" t="s">
        <v>1038</v>
      </c>
      <c r="E766" s="4" t="s">
        <v>1040</v>
      </c>
      <c r="F766" s="4">
        <v>3120</v>
      </c>
      <c r="G766" s="7">
        <v>0.75</v>
      </c>
      <c r="H766" s="4">
        <f t="shared" si="12"/>
        <v>2340</v>
      </c>
      <c r="I766" s="4" t="s">
        <v>1053</v>
      </c>
      <c r="J766" s="23">
        <v>42136</v>
      </c>
      <c r="K766" s="9" t="s">
        <v>1043</v>
      </c>
      <c r="M766" s="2"/>
    </row>
    <row r="767" spans="1:13">
      <c r="A767" s="8">
        <v>42073</v>
      </c>
      <c r="B767" s="6" t="s">
        <v>10</v>
      </c>
      <c r="C767" s="4" t="s">
        <v>794</v>
      </c>
      <c r="D767" s="4" t="s">
        <v>1034</v>
      </c>
      <c r="E767" s="4" t="s">
        <v>1048</v>
      </c>
      <c r="F767" s="4">
        <v>1450</v>
      </c>
      <c r="G767" s="7">
        <v>0.7</v>
      </c>
      <c r="H767" s="4">
        <f t="shared" si="12"/>
        <v>1014.9999999999999</v>
      </c>
      <c r="I767" s="4" t="s">
        <v>1050</v>
      </c>
      <c r="J767" s="23">
        <v>42141</v>
      </c>
      <c r="K767" s="9" t="s">
        <v>1044</v>
      </c>
      <c r="M767" s="2"/>
    </row>
    <row r="768" spans="1:13">
      <c r="A768" s="8">
        <v>42073</v>
      </c>
      <c r="B768" s="6" t="s">
        <v>16</v>
      </c>
      <c r="C768" s="4" t="s">
        <v>795</v>
      </c>
      <c r="D768" s="4" t="s">
        <v>1033</v>
      </c>
      <c r="E768" s="4" t="s">
        <v>1042</v>
      </c>
      <c r="F768" s="4">
        <v>4920</v>
      </c>
      <c r="G768" s="7">
        <v>0.75</v>
      </c>
      <c r="H768" s="4">
        <f t="shared" si="12"/>
        <v>3690</v>
      </c>
      <c r="I768" s="4" t="s">
        <v>1053</v>
      </c>
      <c r="J768" s="23">
        <v>42102</v>
      </c>
      <c r="K768" s="9" t="s">
        <v>1044</v>
      </c>
      <c r="M768" s="2"/>
    </row>
    <row r="769" spans="1:13">
      <c r="A769" s="8">
        <v>42073</v>
      </c>
      <c r="B769" s="6" t="s">
        <v>25</v>
      </c>
      <c r="C769" s="4" t="s">
        <v>796</v>
      </c>
      <c r="D769" s="4" t="s">
        <v>1029</v>
      </c>
      <c r="E769" s="4" t="s">
        <v>1048</v>
      </c>
      <c r="F769" s="4">
        <v>930</v>
      </c>
      <c r="G769" s="7">
        <v>0.7</v>
      </c>
      <c r="H769" s="4">
        <f t="shared" si="12"/>
        <v>651</v>
      </c>
      <c r="I769" s="4" t="s">
        <v>1051</v>
      </c>
      <c r="J769" s="23">
        <v>42178</v>
      </c>
      <c r="K769" s="9" t="s">
        <v>1045</v>
      </c>
      <c r="M769" s="2"/>
    </row>
    <row r="770" spans="1:13">
      <c r="A770" s="8">
        <v>42073</v>
      </c>
      <c r="B770" s="6" t="s">
        <v>12</v>
      </c>
      <c r="C770" s="4" t="s">
        <v>797</v>
      </c>
      <c r="D770" s="4" t="s">
        <v>1029</v>
      </c>
      <c r="E770" s="4" t="s">
        <v>1048</v>
      </c>
      <c r="F770" s="4">
        <v>4180</v>
      </c>
      <c r="G770" s="7">
        <v>0.7</v>
      </c>
      <c r="H770" s="4">
        <f t="shared" si="12"/>
        <v>2926</v>
      </c>
      <c r="I770" s="4" t="s">
        <v>1050</v>
      </c>
      <c r="J770" s="23">
        <v>42179</v>
      </c>
      <c r="K770" s="9" t="s">
        <v>1045</v>
      </c>
      <c r="M770" s="2"/>
    </row>
    <row r="771" spans="1:13">
      <c r="A771" s="8">
        <v>42073</v>
      </c>
      <c r="B771" s="6" t="s">
        <v>24</v>
      </c>
      <c r="C771" s="4" t="s">
        <v>798</v>
      </c>
      <c r="D771" s="4" t="s">
        <v>1031</v>
      </c>
      <c r="E771" s="4" t="s">
        <v>1039</v>
      </c>
      <c r="F771" s="4">
        <v>4820</v>
      </c>
      <c r="G771" s="7">
        <v>0.6</v>
      </c>
      <c r="H771" s="4">
        <f t="shared" ref="H771:H834" si="13">F771*G771</f>
        <v>2892</v>
      </c>
      <c r="I771" s="4" t="s">
        <v>1051</v>
      </c>
      <c r="J771" s="23">
        <v>42137</v>
      </c>
      <c r="K771" s="9" t="s">
        <v>1044</v>
      </c>
      <c r="M771" s="2"/>
    </row>
    <row r="772" spans="1:13">
      <c r="A772" s="8">
        <v>42073</v>
      </c>
      <c r="B772" s="6" t="s">
        <v>21</v>
      </c>
      <c r="C772" s="4" t="s">
        <v>799</v>
      </c>
      <c r="D772" s="4" t="s">
        <v>1038</v>
      </c>
      <c r="E772" s="4" t="s">
        <v>1041</v>
      </c>
      <c r="F772" s="4">
        <v>4650</v>
      </c>
      <c r="G772" s="7">
        <v>0.8</v>
      </c>
      <c r="H772" s="4">
        <f t="shared" si="13"/>
        <v>3720</v>
      </c>
      <c r="I772" s="4" t="s">
        <v>1051</v>
      </c>
      <c r="J772" s="23">
        <v>42132</v>
      </c>
      <c r="K772" s="9"/>
      <c r="M772" s="2"/>
    </row>
    <row r="773" spans="1:13">
      <c r="A773" s="8">
        <v>42073</v>
      </c>
      <c r="B773" s="6" t="s">
        <v>9</v>
      </c>
      <c r="C773" s="4" t="s">
        <v>800</v>
      </c>
      <c r="D773" s="4" t="s">
        <v>1031</v>
      </c>
      <c r="E773" s="4" t="s">
        <v>1048</v>
      </c>
      <c r="F773" s="4">
        <v>1600</v>
      </c>
      <c r="G773" s="7">
        <v>0.55000000000000004</v>
      </c>
      <c r="H773" s="4">
        <f t="shared" si="13"/>
        <v>880.00000000000011</v>
      </c>
      <c r="I773" s="4" t="s">
        <v>1051</v>
      </c>
      <c r="J773" s="23">
        <v>42156</v>
      </c>
      <c r="K773" s="9" t="s">
        <v>1046</v>
      </c>
      <c r="M773" s="2"/>
    </row>
    <row r="774" spans="1:13">
      <c r="A774" s="8">
        <v>42074</v>
      </c>
      <c r="B774" s="6" t="s">
        <v>16</v>
      </c>
      <c r="C774" s="4" t="s">
        <v>801</v>
      </c>
      <c r="D774" s="4" t="s">
        <v>1037</v>
      </c>
      <c r="E774" s="4" t="s">
        <v>1039</v>
      </c>
      <c r="F774" s="4">
        <v>4310</v>
      </c>
      <c r="G774" s="7">
        <v>0.85</v>
      </c>
      <c r="H774" s="4">
        <f t="shared" si="13"/>
        <v>3663.5</v>
      </c>
      <c r="I774" s="4" t="s">
        <v>1051</v>
      </c>
      <c r="J774" s="23">
        <v>42136</v>
      </c>
      <c r="K774" s="9" t="s">
        <v>1044</v>
      </c>
      <c r="M774" s="2"/>
    </row>
    <row r="775" spans="1:13">
      <c r="A775" s="8">
        <v>42074</v>
      </c>
      <c r="B775" s="6" t="s">
        <v>14</v>
      </c>
      <c r="C775" s="4" t="s">
        <v>802</v>
      </c>
      <c r="D775" s="4" t="s">
        <v>1036</v>
      </c>
      <c r="E775" s="4" t="s">
        <v>1048</v>
      </c>
      <c r="F775" s="4">
        <v>1490</v>
      </c>
      <c r="G775" s="7">
        <v>0.6</v>
      </c>
      <c r="H775" s="4">
        <f t="shared" si="13"/>
        <v>894</v>
      </c>
      <c r="I775" s="4" t="s">
        <v>1053</v>
      </c>
      <c r="J775" s="23">
        <v>42180</v>
      </c>
      <c r="K775" s="9" t="s">
        <v>1043</v>
      </c>
      <c r="M775" s="2"/>
    </row>
    <row r="776" spans="1:13">
      <c r="A776" s="8">
        <v>42074</v>
      </c>
      <c r="B776" s="6" t="s">
        <v>26</v>
      </c>
      <c r="C776" s="4" t="s">
        <v>803</v>
      </c>
      <c r="D776" s="4" t="s">
        <v>1029</v>
      </c>
      <c r="E776" s="4" t="s">
        <v>1048</v>
      </c>
      <c r="F776" s="4">
        <v>2530</v>
      </c>
      <c r="G776" s="7">
        <v>0.75</v>
      </c>
      <c r="H776" s="4">
        <f t="shared" si="13"/>
        <v>1897.5</v>
      </c>
      <c r="I776" s="4" t="s">
        <v>1051</v>
      </c>
      <c r="J776" s="23">
        <v>42183</v>
      </c>
      <c r="K776" s="9" t="s">
        <v>1043</v>
      </c>
      <c r="M776" s="2"/>
    </row>
    <row r="777" spans="1:13">
      <c r="A777" s="8">
        <v>42074</v>
      </c>
      <c r="B777" s="6" t="s">
        <v>18</v>
      </c>
      <c r="C777" s="4" t="s">
        <v>804</v>
      </c>
      <c r="D777" s="4" t="s">
        <v>1036</v>
      </c>
      <c r="E777" s="4" t="s">
        <v>1048</v>
      </c>
      <c r="F777" s="4">
        <v>430</v>
      </c>
      <c r="G777" s="7">
        <v>0.55000000000000004</v>
      </c>
      <c r="H777" s="4">
        <f t="shared" si="13"/>
        <v>236.50000000000003</v>
      </c>
      <c r="I777" s="4" t="s">
        <v>1053</v>
      </c>
      <c r="J777" s="23">
        <v>42112</v>
      </c>
      <c r="K777" s="9"/>
      <c r="M777" s="2"/>
    </row>
    <row r="778" spans="1:13">
      <c r="A778" s="8">
        <v>42074</v>
      </c>
      <c r="B778" s="6" t="s">
        <v>14</v>
      </c>
      <c r="C778" s="4" t="s">
        <v>805</v>
      </c>
      <c r="D778" s="4" t="s">
        <v>1032</v>
      </c>
      <c r="E778" s="4" t="s">
        <v>1048</v>
      </c>
      <c r="F778" s="4">
        <v>4790</v>
      </c>
      <c r="G778" s="7">
        <v>0.75</v>
      </c>
      <c r="H778" s="4">
        <f t="shared" si="13"/>
        <v>3592.5</v>
      </c>
      <c r="I778" s="4" t="s">
        <v>1050</v>
      </c>
      <c r="J778" s="23">
        <v>42102</v>
      </c>
      <c r="K778" s="9" t="s">
        <v>1043</v>
      </c>
      <c r="M778" s="2"/>
    </row>
    <row r="779" spans="1:13">
      <c r="A779" s="8">
        <v>42074</v>
      </c>
      <c r="B779" s="6" t="s">
        <v>21</v>
      </c>
      <c r="C779" s="4" t="s">
        <v>806</v>
      </c>
      <c r="D779" s="4" t="s">
        <v>1030</v>
      </c>
      <c r="E779" s="4" t="s">
        <v>1048</v>
      </c>
      <c r="F779" s="4">
        <v>3980</v>
      </c>
      <c r="G779" s="7">
        <v>0.65</v>
      </c>
      <c r="H779" s="4">
        <f t="shared" si="13"/>
        <v>2587</v>
      </c>
      <c r="I779" s="4" t="s">
        <v>1053</v>
      </c>
      <c r="J779" s="23">
        <v>42171</v>
      </c>
      <c r="K779" s="9" t="s">
        <v>1044</v>
      </c>
      <c r="M779" s="2"/>
    </row>
    <row r="780" spans="1:13">
      <c r="A780" s="8">
        <v>42075</v>
      </c>
      <c r="B780" s="6" t="s">
        <v>17</v>
      </c>
      <c r="C780" s="4" t="s">
        <v>807</v>
      </c>
      <c r="D780" s="4" t="s">
        <v>1031</v>
      </c>
      <c r="E780" s="4" t="s">
        <v>1048</v>
      </c>
      <c r="F780" s="4">
        <v>820</v>
      </c>
      <c r="G780" s="7">
        <v>0.75</v>
      </c>
      <c r="H780" s="4">
        <f t="shared" si="13"/>
        <v>615</v>
      </c>
      <c r="I780" s="4" t="s">
        <v>1051</v>
      </c>
      <c r="J780" s="23">
        <v>42109</v>
      </c>
      <c r="K780" s="9" t="s">
        <v>1044</v>
      </c>
      <c r="M780" s="2"/>
    </row>
    <row r="781" spans="1:13">
      <c r="A781" s="8">
        <v>42075</v>
      </c>
      <c r="B781" s="6" t="s">
        <v>23</v>
      </c>
      <c r="C781" s="4" t="s">
        <v>808</v>
      </c>
      <c r="D781" s="4" t="s">
        <v>1036</v>
      </c>
      <c r="E781" s="4" t="s">
        <v>1048</v>
      </c>
      <c r="F781" s="4">
        <v>750</v>
      </c>
      <c r="G781" s="7">
        <v>0.55000000000000004</v>
      </c>
      <c r="H781" s="4">
        <f t="shared" si="13"/>
        <v>412.50000000000006</v>
      </c>
      <c r="I781" s="4" t="s">
        <v>1051</v>
      </c>
      <c r="J781" s="23">
        <v>42100</v>
      </c>
      <c r="K781" s="9" t="s">
        <v>1046</v>
      </c>
      <c r="M781" s="2"/>
    </row>
    <row r="782" spans="1:13">
      <c r="A782" s="8">
        <v>42075</v>
      </c>
      <c r="B782" s="6" t="s">
        <v>9</v>
      </c>
      <c r="C782" s="4" t="s">
        <v>809</v>
      </c>
      <c r="D782" s="4" t="s">
        <v>1029</v>
      </c>
      <c r="E782" s="4" t="s">
        <v>1040</v>
      </c>
      <c r="F782" s="4">
        <v>2560</v>
      </c>
      <c r="G782" s="7">
        <v>0.7</v>
      </c>
      <c r="H782" s="4">
        <f t="shared" si="13"/>
        <v>1792</v>
      </c>
      <c r="I782" s="4" t="s">
        <v>1050</v>
      </c>
      <c r="J782" s="23">
        <v>42179</v>
      </c>
      <c r="K782" s="9" t="s">
        <v>1045</v>
      </c>
      <c r="M782" s="2"/>
    </row>
    <row r="783" spans="1:13">
      <c r="A783" s="8">
        <v>42075</v>
      </c>
      <c r="B783" s="6" t="s">
        <v>19</v>
      </c>
      <c r="C783" s="4" t="s">
        <v>810</v>
      </c>
      <c r="D783" s="4" t="s">
        <v>1030</v>
      </c>
      <c r="E783" s="4" t="s">
        <v>1040</v>
      </c>
      <c r="F783" s="4">
        <v>1370</v>
      </c>
      <c r="G783" s="7">
        <v>0.7</v>
      </c>
      <c r="H783" s="4">
        <f t="shared" si="13"/>
        <v>958.99999999999989</v>
      </c>
      <c r="I783" s="4" t="s">
        <v>1051</v>
      </c>
      <c r="J783" s="23">
        <v>42173</v>
      </c>
      <c r="K783" s="9" t="s">
        <v>1044</v>
      </c>
      <c r="M783" s="2"/>
    </row>
    <row r="784" spans="1:13">
      <c r="A784" s="8">
        <v>42075</v>
      </c>
      <c r="B784" s="6" t="s">
        <v>15</v>
      </c>
      <c r="C784" s="4" t="s">
        <v>811</v>
      </c>
      <c r="D784" s="4" t="s">
        <v>1031</v>
      </c>
      <c r="E784" s="4" t="s">
        <v>1040</v>
      </c>
      <c r="F784" s="4">
        <v>4250</v>
      </c>
      <c r="G784" s="7">
        <v>0.6</v>
      </c>
      <c r="H784" s="4">
        <f t="shared" si="13"/>
        <v>2550</v>
      </c>
      <c r="I784" s="4" t="s">
        <v>1053</v>
      </c>
      <c r="J784" s="23">
        <v>42160</v>
      </c>
      <c r="K784" s="9" t="s">
        <v>1046</v>
      </c>
      <c r="M784" s="2"/>
    </row>
    <row r="785" spans="1:13">
      <c r="A785" s="8">
        <v>42075</v>
      </c>
      <c r="B785" s="6" t="s">
        <v>8</v>
      </c>
      <c r="C785" s="4" t="s">
        <v>812</v>
      </c>
      <c r="D785" s="4" t="s">
        <v>1029</v>
      </c>
      <c r="E785" s="4" t="s">
        <v>1048</v>
      </c>
      <c r="F785" s="4">
        <v>3730</v>
      </c>
      <c r="G785" s="7">
        <v>0.75</v>
      </c>
      <c r="H785" s="4">
        <f t="shared" si="13"/>
        <v>2797.5</v>
      </c>
      <c r="I785" s="4" t="s">
        <v>1051</v>
      </c>
      <c r="J785" s="23">
        <v>42180</v>
      </c>
      <c r="K785" s="9" t="s">
        <v>1043</v>
      </c>
      <c r="M785" s="2"/>
    </row>
    <row r="786" spans="1:13">
      <c r="A786" s="8">
        <v>42075</v>
      </c>
      <c r="B786" s="6" t="s">
        <v>21</v>
      </c>
      <c r="C786" s="4" t="s">
        <v>813</v>
      </c>
      <c r="D786" s="4" t="s">
        <v>1030</v>
      </c>
      <c r="E786" s="4" t="s">
        <v>1040</v>
      </c>
      <c r="F786" s="4">
        <v>2380</v>
      </c>
      <c r="G786" s="7">
        <v>0.5</v>
      </c>
      <c r="H786" s="4">
        <f t="shared" si="13"/>
        <v>1190</v>
      </c>
      <c r="I786" s="4" t="s">
        <v>1050</v>
      </c>
      <c r="J786" s="23">
        <v>42096</v>
      </c>
      <c r="K786" s="9" t="s">
        <v>1044</v>
      </c>
      <c r="M786" s="2"/>
    </row>
    <row r="787" spans="1:13">
      <c r="A787" s="8">
        <v>42075</v>
      </c>
      <c r="B787" s="6" t="s">
        <v>20</v>
      </c>
      <c r="C787" s="4" t="s">
        <v>814</v>
      </c>
      <c r="D787" s="4" t="s">
        <v>1032</v>
      </c>
      <c r="E787" s="4" t="s">
        <v>1048</v>
      </c>
      <c r="F787" s="4">
        <v>330</v>
      </c>
      <c r="G787" s="7">
        <v>0.8</v>
      </c>
      <c r="H787" s="4">
        <f t="shared" si="13"/>
        <v>264</v>
      </c>
      <c r="I787" s="2" t="s">
        <v>1052</v>
      </c>
      <c r="J787" s="23">
        <v>42098</v>
      </c>
      <c r="K787" s="9"/>
      <c r="M787" s="2"/>
    </row>
    <row r="788" spans="1:13">
      <c r="A788" s="8">
        <v>42075</v>
      </c>
      <c r="B788" s="6" t="s">
        <v>24</v>
      </c>
      <c r="C788" s="4" t="s">
        <v>815</v>
      </c>
      <c r="D788" s="4" t="s">
        <v>1029</v>
      </c>
      <c r="E788" s="4" t="s">
        <v>1040</v>
      </c>
      <c r="F788" s="4">
        <v>1060</v>
      </c>
      <c r="G788" s="7">
        <v>0.85</v>
      </c>
      <c r="H788" s="4">
        <f t="shared" si="13"/>
        <v>901</v>
      </c>
      <c r="I788" s="4" t="s">
        <v>1050</v>
      </c>
      <c r="J788" s="23">
        <v>42230</v>
      </c>
      <c r="K788" s="9"/>
      <c r="M788" s="2"/>
    </row>
    <row r="789" spans="1:13">
      <c r="A789" s="8">
        <v>42075</v>
      </c>
      <c r="B789" s="6" t="s">
        <v>23</v>
      </c>
      <c r="C789" s="4" t="s">
        <v>816</v>
      </c>
      <c r="D789" s="4" t="s">
        <v>1031</v>
      </c>
      <c r="E789" s="4" t="s">
        <v>1047</v>
      </c>
      <c r="F789" s="4">
        <v>3910</v>
      </c>
      <c r="G789" s="7">
        <v>0.8</v>
      </c>
      <c r="H789" s="4">
        <f t="shared" si="13"/>
        <v>3128</v>
      </c>
      <c r="I789" s="4" t="s">
        <v>1051</v>
      </c>
      <c r="J789" s="23">
        <v>42089</v>
      </c>
      <c r="K789" s="9"/>
      <c r="M789" s="2"/>
    </row>
    <row r="790" spans="1:13">
      <c r="A790" s="8">
        <v>42075</v>
      </c>
      <c r="B790" s="6" t="s">
        <v>8</v>
      </c>
      <c r="C790" s="4" t="s">
        <v>817</v>
      </c>
      <c r="D790" s="4" t="s">
        <v>1029</v>
      </c>
      <c r="E790" s="4" t="s">
        <v>1048</v>
      </c>
      <c r="F790" s="4">
        <v>2390</v>
      </c>
      <c r="G790" s="7">
        <v>0.65</v>
      </c>
      <c r="H790" s="4">
        <f t="shared" si="13"/>
        <v>1553.5</v>
      </c>
      <c r="I790" s="4" t="s">
        <v>1051</v>
      </c>
      <c r="J790" s="23">
        <v>42153</v>
      </c>
      <c r="K790" s="9"/>
      <c r="M790" s="2"/>
    </row>
    <row r="791" spans="1:13">
      <c r="A791" s="8">
        <v>42075</v>
      </c>
      <c r="B791" s="6" t="s">
        <v>16</v>
      </c>
      <c r="C791" s="4" t="s">
        <v>818</v>
      </c>
      <c r="D791" s="4" t="s">
        <v>1030</v>
      </c>
      <c r="E791" s="4" t="s">
        <v>1039</v>
      </c>
      <c r="F791" s="4">
        <v>1500</v>
      </c>
      <c r="G791" s="7">
        <v>0.85</v>
      </c>
      <c r="H791" s="4">
        <f t="shared" si="13"/>
        <v>1275</v>
      </c>
      <c r="I791" s="4" t="s">
        <v>1051</v>
      </c>
      <c r="J791" s="23">
        <v>42228</v>
      </c>
      <c r="K791" s="9"/>
      <c r="M791" s="2"/>
    </row>
    <row r="792" spans="1:13">
      <c r="A792" s="8">
        <v>42075</v>
      </c>
      <c r="B792" s="6" t="s">
        <v>24</v>
      </c>
      <c r="C792" s="4" t="s">
        <v>819</v>
      </c>
      <c r="D792" s="4" t="s">
        <v>1038</v>
      </c>
      <c r="E792" s="4" t="s">
        <v>1040</v>
      </c>
      <c r="F792" s="4">
        <v>1630</v>
      </c>
      <c r="G792" s="7">
        <v>0.6</v>
      </c>
      <c r="H792" s="4">
        <f t="shared" si="13"/>
        <v>978</v>
      </c>
      <c r="I792" s="4" t="s">
        <v>1051</v>
      </c>
      <c r="J792" s="23">
        <v>42150</v>
      </c>
      <c r="K792" s="9" t="s">
        <v>1044</v>
      </c>
      <c r="M792" s="2"/>
    </row>
    <row r="793" spans="1:13">
      <c r="A793" s="8">
        <v>42075</v>
      </c>
      <c r="B793" s="6" t="s">
        <v>19</v>
      </c>
      <c r="C793" s="4" t="s">
        <v>820</v>
      </c>
      <c r="D793" s="4" t="s">
        <v>1032</v>
      </c>
      <c r="E793" s="4" t="s">
        <v>1040</v>
      </c>
      <c r="F793" s="4">
        <v>3550</v>
      </c>
      <c r="G793" s="7">
        <v>0.6</v>
      </c>
      <c r="H793" s="4">
        <f t="shared" si="13"/>
        <v>2130</v>
      </c>
      <c r="I793" s="4" t="s">
        <v>1051</v>
      </c>
      <c r="J793" s="23">
        <v>42114</v>
      </c>
      <c r="K793" s="9" t="s">
        <v>1046</v>
      </c>
      <c r="M793" s="2"/>
    </row>
    <row r="794" spans="1:13">
      <c r="A794" s="8">
        <v>42075</v>
      </c>
      <c r="B794" s="6" t="s">
        <v>15</v>
      </c>
      <c r="C794" s="4" t="s">
        <v>821</v>
      </c>
      <c r="D794" s="4" t="s">
        <v>1033</v>
      </c>
      <c r="E794" s="4" t="s">
        <v>1048</v>
      </c>
      <c r="F794" s="4">
        <v>3160</v>
      </c>
      <c r="G794" s="7">
        <v>0.8</v>
      </c>
      <c r="H794" s="4">
        <f t="shared" si="13"/>
        <v>2528</v>
      </c>
      <c r="I794" s="4" t="s">
        <v>1053</v>
      </c>
      <c r="J794" s="23">
        <v>42103</v>
      </c>
      <c r="K794" s="9" t="s">
        <v>1046</v>
      </c>
      <c r="M794" s="2"/>
    </row>
    <row r="795" spans="1:13">
      <c r="A795" s="8">
        <v>42075</v>
      </c>
      <c r="B795" s="6" t="s">
        <v>16</v>
      </c>
      <c r="C795" s="4" t="s">
        <v>822</v>
      </c>
      <c r="D795" s="4" t="s">
        <v>1035</v>
      </c>
      <c r="E795" s="4" t="s">
        <v>1040</v>
      </c>
      <c r="F795" s="4">
        <v>2850</v>
      </c>
      <c r="G795" s="7">
        <v>0.65</v>
      </c>
      <c r="H795" s="4">
        <f t="shared" si="13"/>
        <v>1852.5</v>
      </c>
      <c r="I795" s="4" t="s">
        <v>1053</v>
      </c>
      <c r="J795" s="23">
        <v>42170</v>
      </c>
      <c r="K795" s="9" t="s">
        <v>1045</v>
      </c>
      <c r="M795" s="2"/>
    </row>
    <row r="796" spans="1:13">
      <c r="A796" s="8">
        <v>42075</v>
      </c>
      <c r="B796" s="6" t="s">
        <v>22</v>
      </c>
      <c r="C796" s="4" t="s">
        <v>823</v>
      </c>
      <c r="D796" s="4" t="s">
        <v>1033</v>
      </c>
      <c r="E796" s="4" t="s">
        <v>1048</v>
      </c>
      <c r="F796" s="4">
        <v>2760</v>
      </c>
      <c r="G796" s="7">
        <v>0.8</v>
      </c>
      <c r="H796" s="4">
        <f t="shared" si="13"/>
        <v>2208</v>
      </c>
      <c r="I796" s="4" t="s">
        <v>1051</v>
      </c>
      <c r="J796" s="23">
        <v>42137</v>
      </c>
      <c r="K796" s="9" t="s">
        <v>1045</v>
      </c>
      <c r="M796" s="2"/>
    </row>
    <row r="797" spans="1:13">
      <c r="A797" s="8">
        <v>42076</v>
      </c>
      <c r="B797" s="6" t="s">
        <v>21</v>
      </c>
      <c r="C797" s="4" t="s">
        <v>824</v>
      </c>
      <c r="D797" s="4" t="s">
        <v>1034</v>
      </c>
      <c r="E797" s="4" t="s">
        <v>1048</v>
      </c>
      <c r="F797" s="4">
        <v>230</v>
      </c>
      <c r="G797" s="7">
        <v>0.75</v>
      </c>
      <c r="H797" s="4">
        <f t="shared" si="13"/>
        <v>172.5</v>
      </c>
      <c r="I797" s="2" t="s">
        <v>1052</v>
      </c>
      <c r="J797" s="23">
        <v>42176</v>
      </c>
      <c r="K797" s="9" t="s">
        <v>1044</v>
      </c>
      <c r="M797" s="2"/>
    </row>
    <row r="798" spans="1:13">
      <c r="A798" s="8">
        <v>42076</v>
      </c>
      <c r="B798" s="6" t="s">
        <v>20</v>
      </c>
      <c r="C798" s="4" t="s">
        <v>825</v>
      </c>
      <c r="D798" s="4" t="s">
        <v>1029</v>
      </c>
      <c r="E798" s="4" t="s">
        <v>1040</v>
      </c>
      <c r="F798" s="4">
        <v>1720</v>
      </c>
      <c r="G798" s="7">
        <v>0.55000000000000004</v>
      </c>
      <c r="H798" s="4">
        <f t="shared" si="13"/>
        <v>946.00000000000011</v>
      </c>
      <c r="I798" s="4" t="s">
        <v>1050</v>
      </c>
      <c r="J798" s="23">
        <v>42101</v>
      </c>
      <c r="K798" s="9" t="s">
        <v>1043</v>
      </c>
      <c r="M798" s="2"/>
    </row>
    <row r="799" spans="1:13">
      <c r="A799" s="8">
        <v>42076</v>
      </c>
      <c r="B799" s="6" t="s">
        <v>11</v>
      </c>
      <c r="C799" s="4" t="s">
        <v>826</v>
      </c>
      <c r="D799" s="4" t="s">
        <v>1031</v>
      </c>
      <c r="E799" s="4" t="s">
        <v>1042</v>
      </c>
      <c r="F799" s="4">
        <v>2060</v>
      </c>
      <c r="G799" s="7">
        <v>0.7</v>
      </c>
      <c r="H799" s="4">
        <f t="shared" si="13"/>
        <v>1442</v>
      </c>
      <c r="I799" s="4" t="s">
        <v>1050</v>
      </c>
      <c r="J799" s="23">
        <v>42148</v>
      </c>
      <c r="K799" s="9" t="s">
        <v>1043</v>
      </c>
      <c r="M799" s="2"/>
    </row>
    <row r="800" spans="1:13">
      <c r="A800" s="8">
        <v>42076</v>
      </c>
      <c r="B800" s="6" t="s">
        <v>9</v>
      </c>
      <c r="C800" s="4" t="s">
        <v>827</v>
      </c>
      <c r="D800" s="4" t="s">
        <v>1036</v>
      </c>
      <c r="E800" s="4" t="s">
        <v>1040</v>
      </c>
      <c r="F800" s="4">
        <v>2260</v>
      </c>
      <c r="G800" s="7">
        <v>0.8</v>
      </c>
      <c r="H800" s="4">
        <f t="shared" si="13"/>
        <v>1808</v>
      </c>
      <c r="I800" s="4" t="s">
        <v>1053</v>
      </c>
      <c r="J800" s="23">
        <v>42110</v>
      </c>
      <c r="K800" s="9"/>
      <c r="M800" s="2">
        <f>SalesData[[#This Row],[Close Date/Expected Close Date]]-SalesData[[#This Row],[Reporting Date]]</f>
        <v>34</v>
      </c>
    </row>
    <row r="801" spans="1:13">
      <c r="A801" s="8">
        <v>42076</v>
      </c>
      <c r="B801" s="6" t="s">
        <v>25</v>
      </c>
      <c r="C801" s="4" t="s">
        <v>828</v>
      </c>
      <c r="D801" s="4" t="s">
        <v>1029</v>
      </c>
      <c r="E801" s="4" t="s">
        <v>1048</v>
      </c>
      <c r="F801" s="4">
        <v>4680</v>
      </c>
      <c r="G801" s="7">
        <v>0.55000000000000004</v>
      </c>
      <c r="H801" s="4">
        <f t="shared" si="13"/>
        <v>2574</v>
      </c>
      <c r="I801" s="4" t="s">
        <v>1051</v>
      </c>
      <c r="J801" s="23">
        <v>42138</v>
      </c>
      <c r="K801" s="9" t="s">
        <v>1043</v>
      </c>
      <c r="M801" s="2">
        <f>SalesData[[#This Row],[Close Date/Expected Close Date]]-SalesData[[#This Row],[Reporting Date]]</f>
        <v>62</v>
      </c>
    </row>
    <row r="802" spans="1:13">
      <c r="A802" s="8">
        <v>42076</v>
      </c>
      <c r="B802" s="6" t="s">
        <v>12</v>
      </c>
      <c r="C802" s="4" t="s">
        <v>829</v>
      </c>
      <c r="D802" s="4" t="s">
        <v>1033</v>
      </c>
      <c r="E802" s="4" t="s">
        <v>1041</v>
      </c>
      <c r="F802" s="4">
        <v>580</v>
      </c>
      <c r="G802" s="7">
        <v>0.65</v>
      </c>
      <c r="H802" s="4">
        <f t="shared" si="13"/>
        <v>377</v>
      </c>
      <c r="I802" s="4" t="s">
        <v>1050</v>
      </c>
      <c r="J802" s="23">
        <v>42138</v>
      </c>
      <c r="K802" s="9"/>
      <c r="M802" s="2">
        <f>SalesData[[#This Row],[Close Date/Expected Close Date]]-SalesData[[#This Row],[Reporting Date]]</f>
        <v>62</v>
      </c>
    </row>
    <row r="803" spans="1:13">
      <c r="A803" s="8">
        <v>42076</v>
      </c>
      <c r="B803" s="6" t="s">
        <v>11</v>
      </c>
      <c r="C803" s="4" t="s">
        <v>830</v>
      </c>
      <c r="D803" s="4" t="s">
        <v>1033</v>
      </c>
      <c r="E803" s="4" t="s">
        <v>1048</v>
      </c>
      <c r="F803" s="4">
        <v>4820</v>
      </c>
      <c r="G803" s="7">
        <v>0.75</v>
      </c>
      <c r="H803" s="4">
        <f t="shared" si="13"/>
        <v>3615</v>
      </c>
      <c r="I803" s="4" t="s">
        <v>1051</v>
      </c>
      <c r="J803" s="23">
        <v>42161</v>
      </c>
      <c r="K803" s="9" t="s">
        <v>1045</v>
      </c>
      <c r="M803" s="2">
        <f>SalesData[[#This Row],[Close Date/Expected Close Date]]-SalesData[[#This Row],[Reporting Date]]</f>
        <v>85</v>
      </c>
    </row>
    <row r="804" spans="1:13">
      <c r="A804" s="8">
        <v>42076</v>
      </c>
      <c r="B804" s="6" t="s">
        <v>22</v>
      </c>
      <c r="C804" s="4" t="s">
        <v>831</v>
      </c>
      <c r="D804" s="4" t="s">
        <v>1034</v>
      </c>
      <c r="E804" s="4" t="s">
        <v>1039</v>
      </c>
      <c r="F804" s="4">
        <v>2800</v>
      </c>
      <c r="G804" s="7">
        <v>0.55000000000000004</v>
      </c>
      <c r="H804" s="4">
        <f t="shared" si="13"/>
        <v>1540.0000000000002</v>
      </c>
      <c r="I804" s="4" t="s">
        <v>1050</v>
      </c>
      <c r="J804" s="23">
        <v>42132</v>
      </c>
      <c r="K804" s="9"/>
      <c r="M804" s="2">
        <f>SalesData[[#This Row],[Close Date/Expected Close Date]]-SalesData[[#This Row],[Reporting Date]]</f>
        <v>56</v>
      </c>
    </row>
    <row r="805" spans="1:13">
      <c r="A805" s="8">
        <v>42076</v>
      </c>
      <c r="B805" s="6" t="s">
        <v>23</v>
      </c>
      <c r="C805" s="4" t="s">
        <v>832</v>
      </c>
      <c r="D805" s="4" t="s">
        <v>1029</v>
      </c>
      <c r="E805" s="4" t="s">
        <v>1039</v>
      </c>
      <c r="F805" s="4">
        <v>3320</v>
      </c>
      <c r="G805" s="7">
        <v>0.55000000000000004</v>
      </c>
      <c r="H805" s="4">
        <f t="shared" si="13"/>
        <v>1826.0000000000002</v>
      </c>
      <c r="I805" s="4" t="s">
        <v>1050</v>
      </c>
      <c r="J805" s="23">
        <v>42098</v>
      </c>
      <c r="K805" s="9" t="s">
        <v>1043</v>
      </c>
      <c r="M805" s="2">
        <f>SalesData[[#This Row],[Close Date/Expected Close Date]]-SalesData[[#This Row],[Reporting Date]]</f>
        <v>22</v>
      </c>
    </row>
    <row r="806" spans="1:13">
      <c r="A806" s="8">
        <v>42076</v>
      </c>
      <c r="B806" s="6" t="s">
        <v>11</v>
      </c>
      <c r="C806" s="4" t="s">
        <v>833</v>
      </c>
      <c r="D806" s="4" t="s">
        <v>1035</v>
      </c>
      <c r="E806" s="4" t="s">
        <v>1039</v>
      </c>
      <c r="F806" s="4">
        <v>2070</v>
      </c>
      <c r="G806" s="7">
        <v>0.65</v>
      </c>
      <c r="H806" s="4">
        <f t="shared" si="13"/>
        <v>1345.5</v>
      </c>
      <c r="I806" s="4" t="s">
        <v>1051</v>
      </c>
      <c r="J806" s="23">
        <v>42158</v>
      </c>
      <c r="K806" s="9" t="s">
        <v>1046</v>
      </c>
      <c r="M806" s="2">
        <f>SalesData[[#This Row],[Close Date/Expected Close Date]]-SalesData[[#This Row],[Reporting Date]]</f>
        <v>82</v>
      </c>
    </row>
    <row r="807" spans="1:13">
      <c r="A807" s="8">
        <v>42076</v>
      </c>
      <c r="B807" s="6" t="s">
        <v>20</v>
      </c>
      <c r="C807" s="4" t="s">
        <v>834</v>
      </c>
      <c r="D807" s="4" t="s">
        <v>1035</v>
      </c>
      <c r="E807" s="4" t="s">
        <v>1040</v>
      </c>
      <c r="F807" s="4">
        <v>730</v>
      </c>
      <c r="G807" s="7">
        <v>0.65</v>
      </c>
      <c r="H807" s="4">
        <f t="shared" si="13"/>
        <v>474.5</v>
      </c>
      <c r="I807" s="4" t="s">
        <v>1053</v>
      </c>
      <c r="J807" s="23">
        <v>42180</v>
      </c>
      <c r="K807" s="9" t="s">
        <v>1046</v>
      </c>
      <c r="M807" s="2">
        <f>SalesData[[#This Row],[Close Date/Expected Close Date]]-SalesData[[#This Row],[Reporting Date]]</f>
        <v>104</v>
      </c>
    </row>
    <row r="808" spans="1:13">
      <c r="A808" s="8">
        <v>42076</v>
      </c>
      <c r="B808" s="6" t="s">
        <v>23</v>
      </c>
      <c r="C808" s="4" t="s">
        <v>835</v>
      </c>
      <c r="D808" s="4" t="s">
        <v>1037</v>
      </c>
      <c r="E808" s="4" t="s">
        <v>1048</v>
      </c>
      <c r="F808" s="4">
        <v>2240</v>
      </c>
      <c r="G808" s="7">
        <v>0.6</v>
      </c>
      <c r="H808" s="4">
        <f t="shared" si="13"/>
        <v>1344</v>
      </c>
      <c r="I808" s="4" t="s">
        <v>1051</v>
      </c>
      <c r="J808" s="23">
        <v>42133</v>
      </c>
      <c r="K808" s="9" t="s">
        <v>1043</v>
      </c>
      <c r="M808" s="2">
        <f>SalesData[[#This Row],[Close Date/Expected Close Date]]-SalesData[[#This Row],[Reporting Date]]</f>
        <v>57</v>
      </c>
    </row>
    <row r="809" spans="1:13">
      <c r="A809" s="8">
        <v>42077</v>
      </c>
      <c r="B809" s="6" t="s">
        <v>11</v>
      </c>
      <c r="C809" s="4" t="s">
        <v>836</v>
      </c>
      <c r="D809" s="4" t="s">
        <v>1031</v>
      </c>
      <c r="E809" s="4" t="s">
        <v>1047</v>
      </c>
      <c r="F809" s="4">
        <v>1210</v>
      </c>
      <c r="G809" s="7">
        <v>0.6</v>
      </c>
      <c r="H809" s="4">
        <f t="shared" si="13"/>
        <v>726</v>
      </c>
      <c r="I809" s="4" t="s">
        <v>1053</v>
      </c>
      <c r="J809" s="23">
        <v>42091</v>
      </c>
      <c r="K809" s="9"/>
      <c r="M809" s="2">
        <f>SalesData[[#This Row],[Close Date/Expected Close Date]]-SalesData[[#This Row],[Reporting Date]]</f>
        <v>14</v>
      </c>
    </row>
    <row r="810" spans="1:13">
      <c r="A810" s="8">
        <v>42077</v>
      </c>
      <c r="B810" s="6" t="s">
        <v>19</v>
      </c>
      <c r="C810" s="4" t="s">
        <v>837</v>
      </c>
      <c r="D810" s="4" t="s">
        <v>1037</v>
      </c>
      <c r="E810" s="4" t="s">
        <v>1042</v>
      </c>
      <c r="F810" s="4">
        <v>3670</v>
      </c>
      <c r="G810" s="7">
        <v>0.7</v>
      </c>
      <c r="H810" s="4">
        <f t="shared" si="13"/>
        <v>2569</v>
      </c>
      <c r="I810" s="4" t="s">
        <v>1051</v>
      </c>
      <c r="J810" s="23">
        <v>42117</v>
      </c>
      <c r="K810" s="9" t="s">
        <v>1043</v>
      </c>
    </row>
    <row r="811" spans="1:13">
      <c r="A811" s="8">
        <v>42077</v>
      </c>
      <c r="B811" s="6" t="s">
        <v>10</v>
      </c>
      <c r="C811" s="4" t="s">
        <v>838</v>
      </c>
      <c r="D811" s="4" t="s">
        <v>1038</v>
      </c>
      <c r="E811" s="4" t="s">
        <v>1042</v>
      </c>
      <c r="F811" s="4">
        <v>2750</v>
      </c>
      <c r="G811" s="7">
        <v>0.8</v>
      </c>
      <c r="H811" s="4">
        <f t="shared" si="13"/>
        <v>2200</v>
      </c>
      <c r="I811" s="4" t="s">
        <v>1053</v>
      </c>
      <c r="J811" s="23">
        <v>42128</v>
      </c>
      <c r="K811" s="9" t="s">
        <v>1044</v>
      </c>
    </row>
    <row r="812" spans="1:13">
      <c r="A812" s="8">
        <v>42077</v>
      </c>
      <c r="B812" s="6" t="s">
        <v>17</v>
      </c>
      <c r="C812" s="4" t="s">
        <v>839</v>
      </c>
      <c r="D812" s="4" t="s">
        <v>1038</v>
      </c>
      <c r="E812" s="4" t="s">
        <v>1040</v>
      </c>
      <c r="F812" s="4">
        <v>1480</v>
      </c>
      <c r="G812" s="7">
        <v>0.65</v>
      </c>
      <c r="H812" s="4">
        <f t="shared" si="13"/>
        <v>962</v>
      </c>
      <c r="I812" s="4" t="s">
        <v>1050</v>
      </c>
      <c r="J812" s="23">
        <v>42149</v>
      </c>
      <c r="K812" s="9" t="s">
        <v>1045</v>
      </c>
    </row>
    <row r="813" spans="1:13">
      <c r="A813" s="8">
        <v>42077</v>
      </c>
      <c r="B813" s="6" t="s">
        <v>10</v>
      </c>
      <c r="C813" s="4" t="s">
        <v>840</v>
      </c>
      <c r="D813" s="4" t="s">
        <v>1033</v>
      </c>
      <c r="E813" s="4" t="s">
        <v>1039</v>
      </c>
      <c r="F813" s="4">
        <v>1480</v>
      </c>
      <c r="G813" s="7">
        <v>0.7</v>
      </c>
      <c r="H813" s="4">
        <f t="shared" si="13"/>
        <v>1036</v>
      </c>
      <c r="I813" s="4" t="s">
        <v>1051</v>
      </c>
      <c r="J813" s="23">
        <v>42154</v>
      </c>
      <c r="K813" s="9" t="s">
        <v>1043</v>
      </c>
    </row>
    <row r="814" spans="1:13">
      <c r="A814" s="8">
        <v>42077</v>
      </c>
      <c r="B814" s="6" t="s">
        <v>10</v>
      </c>
      <c r="C814" s="4" t="s">
        <v>841</v>
      </c>
      <c r="D814" s="4" t="s">
        <v>1036</v>
      </c>
      <c r="E814" s="4" t="s">
        <v>1040</v>
      </c>
      <c r="F814" s="4">
        <v>1630</v>
      </c>
      <c r="G814" s="7">
        <v>0.7</v>
      </c>
      <c r="H814" s="4">
        <f t="shared" si="13"/>
        <v>1141</v>
      </c>
      <c r="I814" s="4" t="s">
        <v>1051</v>
      </c>
      <c r="J814" s="23">
        <v>42176</v>
      </c>
      <c r="K814" s="9" t="s">
        <v>1045</v>
      </c>
    </row>
    <row r="815" spans="1:13">
      <c r="A815" s="8">
        <v>42077</v>
      </c>
      <c r="B815" s="6" t="s">
        <v>9</v>
      </c>
      <c r="C815" s="4" t="s">
        <v>842</v>
      </c>
      <c r="D815" s="4" t="s">
        <v>1034</v>
      </c>
      <c r="E815" s="4" t="s">
        <v>1048</v>
      </c>
      <c r="F815" s="4">
        <v>2740</v>
      </c>
      <c r="G815" s="7">
        <v>0.8</v>
      </c>
      <c r="H815" s="4">
        <f t="shared" si="13"/>
        <v>2192</v>
      </c>
      <c r="I815" s="4" t="s">
        <v>1053</v>
      </c>
      <c r="J815" s="23">
        <v>42139</v>
      </c>
      <c r="K815" s="9" t="s">
        <v>1045</v>
      </c>
    </row>
    <row r="816" spans="1:13">
      <c r="A816" s="8">
        <v>42077</v>
      </c>
      <c r="B816" s="6" t="s">
        <v>25</v>
      </c>
      <c r="C816" s="4" t="s">
        <v>843</v>
      </c>
      <c r="D816" s="4" t="s">
        <v>1036</v>
      </c>
      <c r="E816" s="4" t="s">
        <v>1048</v>
      </c>
      <c r="F816" s="4">
        <v>3450</v>
      </c>
      <c r="G816" s="7">
        <v>0.8</v>
      </c>
      <c r="H816" s="4">
        <f t="shared" si="13"/>
        <v>2760</v>
      </c>
      <c r="I816" s="4" t="s">
        <v>1051</v>
      </c>
      <c r="J816" s="23">
        <v>42158</v>
      </c>
      <c r="K816" s="9" t="s">
        <v>1044</v>
      </c>
    </row>
    <row r="817" spans="1:11">
      <c r="A817" s="8">
        <v>42078</v>
      </c>
      <c r="B817" s="6" t="s">
        <v>15</v>
      </c>
      <c r="C817" s="4" t="s">
        <v>844</v>
      </c>
      <c r="D817" s="4" t="s">
        <v>1033</v>
      </c>
      <c r="E817" s="4" t="s">
        <v>1048</v>
      </c>
      <c r="F817" s="4">
        <v>4830</v>
      </c>
      <c r="G817" s="7">
        <v>0.8</v>
      </c>
      <c r="H817" s="4">
        <f t="shared" si="13"/>
        <v>3864</v>
      </c>
      <c r="I817" s="4" t="s">
        <v>1051</v>
      </c>
      <c r="J817" s="23">
        <v>42184</v>
      </c>
      <c r="K817" s="9" t="s">
        <v>1045</v>
      </c>
    </row>
    <row r="818" spans="1:11">
      <c r="A818" s="8">
        <v>42078</v>
      </c>
      <c r="B818" s="6" t="s">
        <v>21</v>
      </c>
      <c r="C818" s="4" t="s">
        <v>845</v>
      </c>
      <c r="D818" s="4" t="s">
        <v>1037</v>
      </c>
      <c r="E818" s="4" t="s">
        <v>1042</v>
      </c>
      <c r="F818" s="4">
        <v>4090</v>
      </c>
      <c r="G818" s="7">
        <v>0.7</v>
      </c>
      <c r="H818" s="4">
        <f t="shared" si="13"/>
        <v>2863</v>
      </c>
      <c r="I818" s="4" t="s">
        <v>1050</v>
      </c>
      <c r="J818" s="23">
        <v>42184</v>
      </c>
      <c r="K818" s="9" t="s">
        <v>1046</v>
      </c>
    </row>
    <row r="819" spans="1:11">
      <c r="A819" s="8">
        <v>42078</v>
      </c>
      <c r="B819" s="6" t="s">
        <v>21</v>
      </c>
      <c r="C819" s="4" t="s">
        <v>846</v>
      </c>
      <c r="D819" s="4" t="s">
        <v>1029</v>
      </c>
      <c r="E819" s="4" t="s">
        <v>1048</v>
      </c>
      <c r="F819" s="4">
        <v>350</v>
      </c>
      <c r="G819" s="7">
        <v>0.65</v>
      </c>
      <c r="H819" s="4">
        <f t="shared" si="13"/>
        <v>227.5</v>
      </c>
      <c r="I819" s="2" t="s">
        <v>1052</v>
      </c>
      <c r="J819" s="23">
        <v>42170</v>
      </c>
      <c r="K819" s="9" t="s">
        <v>1046</v>
      </c>
    </row>
    <row r="820" spans="1:11">
      <c r="A820" s="8">
        <v>42078</v>
      </c>
      <c r="B820" s="6" t="s">
        <v>9</v>
      </c>
      <c r="C820" s="4" t="s">
        <v>847</v>
      </c>
      <c r="D820" s="4" t="s">
        <v>1033</v>
      </c>
      <c r="E820" s="4" t="s">
        <v>1042</v>
      </c>
      <c r="F820" s="4">
        <v>3930</v>
      </c>
      <c r="G820" s="7">
        <v>0.6</v>
      </c>
      <c r="H820" s="4">
        <f t="shared" si="13"/>
        <v>2358</v>
      </c>
      <c r="I820" s="4" t="s">
        <v>1051</v>
      </c>
      <c r="J820" s="23">
        <v>42152</v>
      </c>
      <c r="K820" s="9" t="s">
        <v>1045</v>
      </c>
    </row>
    <row r="821" spans="1:11">
      <c r="A821" s="8">
        <v>42078</v>
      </c>
      <c r="B821" s="6" t="s">
        <v>20</v>
      </c>
      <c r="C821" s="4" t="s">
        <v>848</v>
      </c>
      <c r="D821" s="4" t="s">
        <v>1031</v>
      </c>
      <c r="E821" s="4" t="s">
        <v>1039</v>
      </c>
      <c r="F821" s="4">
        <v>2200</v>
      </c>
      <c r="G821" s="7">
        <v>0.7</v>
      </c>
      <c r="H821" s="4">
        <f t="shared" si="13"/>
        <v>1540</v>
      </c>
      <c r="I821" s="4" t="s">
        <v>1050</v>
      </c>
      <c r="J821" s="23">
        <v>42108</v>
      </c>
      <c r="K821" s="9" t="s">
        <v>1046</v>
      </c>
    </row>
    <row r="822" spans="1:11">
      <c r="A822" s="8">
        <v>42078</v>
      </c>
      <c r="B822" s="6" t="s">
        <v>17</v>
      </c>
      <c r="C822" s="4" t="s">
        <v>849</v>
      </c>
      <c r="D822" s="4" t="s">
        <v>1037</v>
      </c>
      <c r="E822" s="4" t="s">
        <v>1039</v>
      </c>
      <c r="F822" s="4">
        <v>2560</v>
      </c>
      <c r="G822" s="7">
        <v>0.55000000000000004</v>
      </c>
      <c r="H822" s="4">
        <f t="shared" si="13"/>
        <v>1408</v>
      </c>
      <c r="I822" s="4" t="s">
        <v>1051</v>
      </c>
      <c r="J822" s="23">
        <v>42168</v>
      </c>
      <c r="K822" s="9" t="s">
        <v>1043</v>
      </c>
    </row>
    <row r="823" spans="1:11">
      <c r="A823" s="8">
        <v>42078</v>
      </c>
      <c r="B823" s="6" t="s">
        <v>13</v>
      </c>
      <c r="C823" s="4" t="s">
        <v>850</v>
      </c>
      <c r="D823" s="4" t="s">
        <v>1030</v>
      </c>
      <c r="E823" s="4" t="s">
        <v>1042</v>
      </c>
      <c r="F823" s="4">
        <v>3360</v>
      </c>
      <c r="G823" s="7">
        <v>0.7</v>
      </c>
      <c r="H823" s="4">
        <f t="shared" si="13"/>
        <v>2352</v>
      </c>
      <c r="I823" s="4" t="s">
        <v>1050</v>
      </c>
      <c r="J823" s="23">
        <v>42164</v>
      </c>
      <c r="K823" s="9" t="s">
        <v>1043</v>
      </c>
    </row>
    <row r="824" spans="1:11">
      <c r="A824" s="8">
        <v>42078</v>
      </c>
      <c r="B824" s="6" t="s">
        <v>13</v>
      </c>
      <c r="C824" s="4" t="s">
        <v>851</v>
      </c>
      <c r="D824" s="4" t="s">
        <v>1038</v>
      </c>
      <c r="E824" s="4" t="s">
        <v>1039</v>
      </c>
      <c r="F824" s="4">
        <v>3780</v>
      </c>
      <c r="G824" s="7">
        <v>0.85</v>
      </c>
      <c r="H824" s="4">
        <f t="shared" si="13"/>
        <v>3213</v>
      </c>
      <c r="I824" s="4" t="s">
        <v>1051</v>
      </c>
      <c r="J824" s="23">
        <v>42250</v>
      </c>
      <c r="K824" s="9"/>
    </row>
    <row r="825" spans="1:11">
      <c r="A825" s="8">
        <v>42078</v>
      </c>
      <c r="B825" s="6" t="s">
        <v>21</v>
      </c>
      <c r="C825" s="4" t="s">
        <v>852</v>
      </c>
      <c r="D825" s="4" t="s">
        <v>1033</v>
      </c>
      <c r="E825" s="4" t="s">
        <v>1039</v>
      </c>
      <c r="F825" s="4">
        <v>3990</v>
      </c>
      <c r="G825" s="7">
        <v>0.75</v>
      </c>
      <c r="H825" s="4">
        <f t="shared" si="13"/>
        <v>2992.5</v>
      </c>
      <c r="I825" s="4" t="s">
        <v>1050</v>
      </c>
      <c r="J825" s="23">
        <v>42101</v>
      </c>
      <c r="K825" s="9" t="s">
        <v>1044</v>
      </c>
    </row>
    <row r="826" spans="1:11">
      <c r="A826" s="8">
        <v>42079</v>
      </c>
      <c r="B826" s="6" t="s">
        <v>26</v>
      </c>
      <c r="C826" s="4" t="s">
        <v>853</v>
      </c>
      <c r="D826" s="4" t="s">
        <v>1031</v>
      </c>
      <c r="E826" s="4" t="s">
        <v>1048</v>
      </c>
      <c r="F826" s="4">
        <v>4900</v>
      </c>
      <c r="G826" s="7">
        <v>0.75</v>
      </c>
      <c r="H826" s="4">
        <f t="shared" si="13"/>
        <v>3675</v>
      </c>
      <c r="I826" s="4" t="s">
        <v>1051</v>
      </c>
      <c r="J826" s="23">
        <v>42121</v>
      </c>
      <c r="K826" s="9" t="s">
        <v>1044</v>
      </c>
    </row>
    <row r="827" spans="1:11">
      <c r="A827" s="8">
        <v>42079</v>
      </c>
      <c r="B827" s="6" t="s">
        <v>24</v>
      </c>
      <c r="C827" s="4" t="s">
        <v>854</v>
      </c>
      <c r="D827" s="4" t="s">
        <v>1032</v>
      </c>
      <c r="E827" s="4" t="s">
        <v>1048</v>
      </c>
      <c r="F827" s="4">
        <v>2650</v>
      </c>
      <c r="G827" s="7">
        <v>0.5</v>
      </c>
      <c r="H827" s="4">
        <f t="shared" si="13"/>
        <v>1325</v>
      </c>
      <c r="I827" s="4" t="s">
        <v>1053</v>
      </c>
      <c r="J827" s="23">
        <v>42271</v>
      </c>
      <c r="K827" s="9"/>
    </row>
    <row r="828" spans="1:11">
      <c r="A828" s="8">
        <v>42079</v>
      </c>
      <c r="B828" s="6" t="s">
        <v>12</v>
      </c>
      <c r="C828" s="4" t="s">
        <v>855</v>
      </c>
      <c r="D828" s="4" t="s">
        <v>1031</v>
      </c>
      <c r="E828" s="4" t="s">
        <v>1048</v>
      </c>
      <c r="F828" s="4">
        <v>2920</v>
      </c>
      <c r="G828" s="7">
        <v>0.55000000000000004</v>
      </c>
      <c r="H828" s="4">
        <f t="shared" si="13"/>
        <v>1606.0000000000002</v>
      </c>
      <c r="I828" s="4" t="s">
        <v>1051</v>
      </c>
      <c r="J828" s="23">
        <v>42110</v>
      </c>
      <c r="K828" s="9" t="s">
        <v>1046</v>
      </c>
    </row>
    <row r="829" spans="1:11">
      <c r="A829" s="8">
        <v>42079</v>
      </c>
      <c r="B829" s="6" t="s">
        <v>12</v>
      </c>
      <c r="C829" s="4" t="s">
        <v>856</v>
      </c>
      <c r="D829" s="4" t="s">
        <v>1036</v>
      </c>
      <c r="E829" s="4" t="s">
        <v>1048</v>
      </c>
      <c r="F829" s="4">
        <v>4010</v>
      </c>
      <c r="G829" s="7">
        <v>0.65</v>
      </c>
      <c r="H829" s="4">
        <f t="shared" si="13"/>
        <v>2606.5</v>
      </c>
      <c r="I829" s="4" t="s">
        <v>1053</v>
      </c>
      <c r="J829" s="23">
        <v>42170</v>
      </c>
      <c r="K829" s="9" t="s">
        <v>1044</v>
      </c>
    </row>
    <row r="830" spans="1:11">
      <c r="A830" s="8">
        <v>42079</v>
      </c>
      <c r="B830" s="6" t="s">
        <v>14</v>
      </c>
      <c r="C830" s="4" t="s">
        <v>857</v>
      </c>
      <c r="D830" s="4" t="s">
        <v>1035</v>
      </c>
      <c r="E830" s="4" t="s">
        <v>1040</v>
      </c>
      <c r="F830" s="4">
        <v>1460</v>
      </c>
      <c r="G830" s="7">
        <v>0.85</v>
      </c>
      <c r="H830" s="4">
        <f t="shared" si="13"/>
        <v>1241</v>
      </c>
      <c r="I830" s="4" t="s">
        <v>1053</v>
      </c>
      <c r="J830" s="23">
        <v>42113</v>
      </c>
      <c r="K830" s="9" t="s">
        <v>1043</v>
      </c>
    </row>
    <row r="831" spans="1:11">
      <c r="A831" s="8">
        <v>42079</v>
      </c>
      <c r="B831" s="6" t="s">
        <v>8</v>
      </c>
      <c r="C831" s="4" t="s">
        <v>858</v>
      </c>
      <c r="D831" s="4" t="s">
        <v>1030</v>
      </c>
      <c r="E831" s="4" t="s">
        <v>1042</v>
      </c>
      <c r="F831" s="4">
        <v>4620</v>
      </c>
      <c r="G831" s="7">
        <v>0.85</v>
      </c>
      <c r="H831" s="4">
        <f t="shared" si="13"/>
        <v>3927</v>
      </c>
      <c r="I831" s="4" t="s">
        <v>1051</v>
      </c>
      <c r="J831" s="23">
        <v>42099</v>
      </c>
      <c r="K831" s="9" t="s">
        <v>1043</v>
      </c>
    </row>
    <row r="832" spans="1:11">
      <c r="A832" s="8">
        <v>42080</v>
      </c>
      <c r="B832" s="6" t="s">
        <v>21</v>
      </c>
      <c r="C832" s="4" t="s">
        <v>859</v>
      </c>
      <c r="D832" s="4" t="s">
        <v>1032</v>
      </c>
      <c r="E832" s="4" t="s">
        <v>1039</v>
      </c>
      <c r="F832" s="4">
        <v>1420</v>
      </c>
      <c r="G832" s="7">
        <v>0.75</v>
      </c>
      <c r="H832" s="4">
        <f t="shared" si="13"/>
        <v>1065</v>
      </c>
      <c r="I832" s="4" t="s">
        <v>1050</v>
      </c>
      <c r="J832" s="23">
        <v>42182</v>
      </c>
      <c r="K832" s="9" t="s">
        <v>1044</v>
      </c>
    </row>
    <row r="833" spans="1:11">
      <c r="A833" s="8">
        <v>42080</v>
      </c>
      <c r="B833" s="6" t="s">
        <v>10</v>
      </c>
      <c r="C833" s="4" t="s">
        <v>860</v>
      </c>
      <c r="D833" s="4" t="s">
        <v>1035</v>
      </c>
      <c r="E833" s="4" t="s">
        <v>1040</v>
      </c>
      <c r="F833" s="4">
        <v>4280</v>
      </c>
      <c r="G833" s="7">
        <v>0.85</v>
      </c>
      <c r="H833" s="4">
        <f t="shared" si="13"/>
        <v>3638</v>
      </c>
      <c r="I833" s="4" t="s">
        <v>1051</v>
      </c>
      <c r="J833" s="23">
        <v>42183</v>
      </c>
      <c r="K833" s="9" t="s">
        <v>1043</v>
      </c>
    </row>
    <row r="834" spans="1:11">
      <c r="A834" s="8">
        <v>42080</v>
      </c>
      <c r="B834" s="6" t="s">
        <v>26</v>
      </c>
      <c r="C834" s="4" t="s">
        <v>861</v>
      </c>
      <c r="D834" s="4" t="s">
        <v>1030</v>
      </c>
      <c r="E834" s="4" t="s">
        <v>1039</v>
      </c>
      <c r="F834" s="4">
        <v>1370</v>
      </c>
      <c r="G834" s="7">
        <v>0.55000000000000004</v>
      </c>
      <c r="H834" s="4">
        <f t="shared" si="13"/>
        <v>753.50000000000011</v>
      </c>
      <c r="I834" s="4" t="s">
        <v>1053</v>
      </c>
      <c r="J834" s="23">
        <v>42153</v>
      </c>
      <c r="K834" s="9" t="s">
        <v>1045</v>
      </c>
    </row>
    <row r="835" spans="1:11">
      <c r="A835" s="8">
        <v>42080</v>
      </c>
      <c r="B835" s="6" t="s">
        <v>10</v>
      </c>
      <c r="C835" s="4" t="s">
        <v>862</v>
      </c>
      <c r="D835" s="4" t="s">
        <v>1035</v>
      </c>
      <c r="E835" s="4" t="s">
        <v>1048</v>
      </c>
      <c r="F835" s="4">
        <v>3250</v>
      </c>
      <c r="G835" s="7">
        <v>0.85</v>
      </c>
      <c r="H835" s="4">
        <f t="shared" ref="H835:H898" si="14">F835*G835</f>
        <v>2762.5</v>
      </c>
      <c r="I835" s="4" t="s">
        <v>1051</v>
      </c>
      <c r="J835" s="23">
        <v>42167</v>
      </c>
      <c r="K835" s="9" t="s">
        <v>1044</v>
      </c>
    </row>
    <row r="836" spans="1:11">
      <c r="A836" s="8">
        <v>42080</v>
      </c>
      <c r="B836" s="6" t="s">
        <v>20</v>
      </c>
      <c r="C836" s="4" t="s">
        <v>863</v>
      </c>
      <c r="D836" s="4" t="s">
        <v>1034</v>
      </c>
      <c r="E836" s="4" t="s">
        <v>1048</v>
      </c>
      <c r="F836" s="4">
        <v>4950</v>
      </c>
      <c r="G836" s="7">
        <v>0.55000000000000004</v>
      </c>
      <c r="H836" s="4">
        <f t="shared" si="14"/>
        <v>2722.5</v>
      </c>
      <c r="I836" s="4" t="s">
        <v>1050</v>
      </c>
      <c r="J836" s="23">
        <v>42138</v>
      </c>
      <c r="K836" s="9" t="s">
        <v>1044</v>
      </c>
    </row>
    <row r="837" spans="1:11">
      <c r="A837" s="8">
        <v>42080</v>
      </c>
      <c r="B837" s="6" t="s">
        <v>26</v>
      </c>
      <c r="C837" s="4" t="s">
        <v>864</v>
      </c>
      <c r="D837" s="4" t="s">
        <v>1034</v>
      </c>
      <c r="E837" s="4" t="s">
        <v>1048</v>
      </c>
      <c r="F837" s="4">
        <v>1740</v>
      </c>
      <c r="G837" s="7">
        <v>0.65</v>
      </c>
      <c r="H837" s="4">
        <f t="shared" si="14"/>
        <v>1131</v>
      </c>
      <c r="I837" s="4" t="s">
        <v>1051</v>
      </c>
      <c r="J837" s="23">
        <v>42178</v>
      </c>
      <c r="K837" s="9" t="s">
        <v>1043</v>
      </c>
    </row>
    <row r="838" spans="1:11">
      <c r="A838" s="8">
        <v>42080</v>
      </c>
      <c r="B838" s="6" t="s">
        <v>16</v>
      </c>
      <c r="C838" s="4" t="s">
        <v>865</v>
      </c>
      <c r="D838" s="4" t="s">
        <v>1030</v>
      </c>
      <c r="E838" s="4" t="s">
        <v>1048</v>
      </c>
      <c r="F838" s="4">
        <v>1170</v>
      </c>
      <c r="G838" s="7">
        <v>0.7</v>
      </c>
      <c r="H838" s="4">
        <f t="shared" si="14"/>
        <v>819</v>
      </c>
      <c r="I838" s="4" t="s">
        <v>1051</v>
      </c>
      <c r="J838" s="23">
        <v>42137</v>
      </c>
      <c r="K838" s="9" t="s">
        <v>1044</v>
      </c>
    </row>
    <row r="839" spans="1:11">
      <c r="A839" s="8">
        <v>42080</v>
      </c>
      <c r="B839" s="6" t="s">
        <v>18</v>
      </c>
      <c r="C839" s="4" t="s">
        <v>866</v>
      </c>
      <c r="D839" s="4" t="s">
        <v>1029</v>
      </c>
      <c r="E839" s="4" t="s">
        <v>1048</v>
      </c>
      <c r="F839" s="4">
        <v>4870</v>
      </c>
      <c r="G839" s="7">
        <v>0.6</v>
      </c>
      <c r="H839" s="4">
        <f t="shared" si="14"/>
        <v>2922</v>
      </c>
      <c r="I839" s="4" t="s">
        <v>1053</v>
      </c>
      <c r="J839" s="23">
        <v>42099</v>
      </c>
      <c r="K839" s="9" t="s">
        <v>1046</v>
      </c>
    </row>
    <row r="840" spans="1:11">
      <c r="A840" s="8">
        <v>42080</v>
      </c>
      <c r="B840" s="6" t="s">
        <v>10</v>
      </c>
      <c r="C840" s="4" t="s">
        <v>867</v>
      </c>
      <c r="D840" s="4" t="s">
        <v>1035</v>
      </c>
      <c r="E840" s="4" t="s">
        <v>1048</v>
      </c>
      <c r="F840" s="4">
        <v>1630</v>
      </c>
      <c r="G840" s="7">
        <v>0.75</v>
      </c>
      <c r="H840" s="4">
        <f t="shared" si="14"/>
        <v>1222.5</v>
      </c>
      <c r="I840" s="4" t="s">
        <v>1051</v>
      </c>
      <c r="J840" s="23">
        <v>42108</v>
      </c>
      <c r="K840" s="9" t="s">
        <v>1044</v>
      </c>
    </row>
    <row r="841" spans="1:11">
      <c r="A841" s="8">
        <v>42080</v>
      </c>
      <c r="B841" s="6" t="s">
        <v>26</v>
      </c>
      <c r="C841" s="4" t="s">
        <v>868</v>
      </c>
      <c r="D841" s="4" t="s">
        <v>1035</v>
      </c>
      <c r="E841" s="4" t="s">
        <v>1042</v>
      </c>
      <c r="F841" s="4">
        <v>4540</v>
      </c>
      <c r="G841" s="7">
        <v>0.75</v>
      </c>
      <c r="H841" s="4">
        <f t="shared" si="14"/>
        <v>3405</v>
      </c>
      <c r="I841" s="4" t="s">
        <v>1051</v>
      </c>
      <c r="J841" s="23">
        <v>42172</v>
      </c>
      <c r="K841" s="9" t="s">
        <v>1045</v>
      </c>
    </row>
    <row r="842" spans="1:11">
      <c r="A842" s="8">
        <v>42080</v>
      </c>
      <c r="B842" s="6" t="s">
        <v>17</v>
      </c>
      <c r="C842" s="4" t="s">
        <v>869</v>
      </c>
      <c r="D842" s="4" t="s">
        <v>1032</v>
      </c>
      <c r="E842" s="4" t="s">
        <v>1039</v>
      </c>
      <c r="F842" s="4">
        <v>3200</v>
      </c>
      <c r="G842" s="7">
        <v>0.65</v>
      </c>
      <c r="H842" s="4">
        <f t="shared" si="14"/>
        <v>2080</v>
      </c>
      <c r="I842" s="4" t="s">
        <v>1053</v>
      </c>
      <c r="J842" s="23">
        <v>42181</v>
      </c>
      <c r="K842" s="9" t="s">
        <v>1046</v>
      </c>
    </row>
    <row r="843" spans="1:11">
      <c r="A843" s="8">
        <v>42081</v>
      </c>
      <c r="B843" s="6" t="s">
        <v>9</v>
      </c>
      <c r="C843" s="4" t="s">
        <v>870</v>
      </c>
      <c r="D843" s="4" t="s">
        <v>1030</v>
      </c>
      <c r="E843" s="4" t="s">
        <v>1048</v>
      </c>
      <c r="F843" s="4">
        <v>940</v>
      </c>
      <c r="G843" s="7">
        <v>0.75</v>
      </c>
      <c r="H843" s="4">
        <f t="shared" si="14"/>
        <v>705</v>
      </c>
      <c r="I843" s="4" t="s">
        <v>1051</v>
      </c>
      <c r="J843" s="23">
        <v>42167</v>
      </c>
      <c r="K843" s="9" t="s">
        <v>1046</v>
      </c>
    </row>
    <row r="844" spans="1:11">
      <c r="A844" s="8">
        <v>42081</v>
      </c>
      <c r="B844" s="6" t="s">
        <v>23</v>
      </c>
      <c r="C844" s="4" t="s">
        <v>871</v>
      </c>
      <c r="D844" s="4" t="s">
        <v>1031</v>
      </c>
      <c r="E844" s="4" t="s">
        <v>1040</v>
      </c>
      <c r="F844" s="4">
        <v>1100</v>
      </c>
      <c r="G844" s="7">
        <v>0.8</v>
      </c>
      <c r="H844" s="4">
        <f t="shared" si="14"/>
        <v>880</v>
      </c>
      <c r="I844" s="4" t="s">
        <v>1053</v>
      </c>
      <c r="J844" s="23">
        <v>42152</v>
      </c>
      <c r="K844" s="9" t="s">
        <v>1043</v>
      </c>
    </row>
    <row r="845" spans="1:11">
      <c r="A845" s="8">
        <v>42081</v>
      </c>
      <c r="B845" s="6" t="s">
        <v>19</v>
      </c>
      <c r="C845" s="4" t="s">
        <v>872</v>
      </c>
      <c r="D845" s="4" t="s">
        <v>1031</v>
      </c>
      <c r="E845" s="4" t="s">
        <v>1040</v>
      </c>
      <c r="F845" s="4">
        <v>4190</v>
      </c>
      <c r="G845" s="7">
        <v>0.85</v>
      </c>
      <c r="H845" s="4">
        <f t="shared" si="14"/>
        <v>3561.5</v>
      </c>
      <c r="I845" s="4" t="s">
        <v>1050</v>
      </c>
      <c r="J845" s="23">
        <v>42149</v>
      </c>
      <c r="K845" s="9" t="s">
        <v>1043</v>
      </c>
    </row>
    <row r="846" spans="1:11">
      <c r="A846" s="8">
        <v>42081</v>
      </c>
      <c r="B846" s="6" t="s">
        <v>20</v>
      </c>
      <c r="C846" s="4" t="s">
        <v>873</v>
      </c>
      <c r="D846" s="4" t="s">
        <v>1036</v>
      </c>
      <c r="E846" s="4" t="s">
        <v>1040</v>
      </c>
      <c r="F846" s="4">
        <v>120</v>
      </c>
      <c r="G846" s="7">
        <v>0.65</v>
      </c>
      <c r="H846" s="4">
        <f t="shared" si="14"/>
        <v>78</v>
      </c>
      <c r="I846" s="4" t="s">
        <v>1051</v>
      </c>
      <c r="J846" s="23">
        <v>42145</v>
      </c>
      <c r="K846" s="9" t="s">
        <v>1043</v>
      </c>
    </row>
    <row r="847" spans="1:11">
      <c r="A847" s="8">
        <v>42081</v>
      </c>
      <c r="B847" s="6" t="s">
        <v>17</v>
      </c>
      <c r="C847" s="4" t="s">
        <v>874</v>
      </c>
      <c r="D847" s="4" t="s">
        <v>1032</v>
      </c>
      <c r="E847" s="4" t="s">
        <v>1042</v>
      </c>
      <c r="F847" s="4">
        <v>4090</v>
      </c>
      <c r="G847" s="7">
        <v>0.8</v>
      </c>
      <c r="H847" s="4">
        <f t="shared" si="14"/>
        <v>3272</v>
      </c>
      <c r="I847" s="4" t="s">
        <v>1053</v>
      </c>
      <c r="J847" s="23">
        <v>42158</v>
      </c>
      <c r="K847" s="9"/>
    </row>
    <row r="848" spans="1:11">
      <c r="A848" s="8">
        <v>42081</v>
      </c>
      <c r="B848" s="6" t="s">
        <v>22</v>
      </c>
      <c r="C848" s="4" t="s">
        <v>875</v>
      </c>
      <c r="D848" s="4" t="s">
        <v>1034</v>
      </c>
      <c r="E848" s="4" t="s">
        <v>1040</v>
      </c>
      <c r="F848" s="4">
        <v>3840</v>
      </c>
      <c r="G848" s="7">
        <v>0.75</v>
      </c>
      <c r="H848" s="4">
        <f t="shared" si="14"/>
        <v>2880</v>
      </c>
      <c r="I848" s="4" t="s">
        <v>1053</v>
      </c>
      <c r="J848" s="23">
        <v>42167</v>
      </c>
      <c r="K848" s="9" t="s">
        <v>1044</v>
      </c>
    </row>
    <row r="849" spans="1:11">
      <c r="A849" s="8">
        <v>42081</v>
      </c>
      <c r="B849" s="6" t="s">
        <v>27</v>
      </c>
      <c r="C849" s="4" t="s">
        <v>876</v>
      </c>
      <c r="D849" s="4" t="s">
        <v>1033</v>
      </c>
      <c r="E849" s="4" t="s">
        <v>1039</v>
      </c>
      <c r="F849" s="4">
        <v>370</v>
      </c>
      <c r="G849" s="7">
        <v>0.6</v>
      </c>
      <c r="H849" s="4">
        <f t="shared" si="14"/>
        <v>222</v>
      </c>
      <c r="I849" s="2" t="s">
        <v>1052</v>
      </c>
      <c r="J849" s="23">
        <v>42158</v>
      </c>
      <c r="K849" s="9" t="s">
        <v>1043</v>
      </c>
    </row>
    <row r="850" spans="1:11">
      <c r="A850" s="8">
        <v>42081</v>
      </c>
      <c r="B850" s="6" t="s">
        <v>24</v>
      </c>
      <c r="C850" s="4" t="s">
        <v>877</v>
      </c>
      <c r="D850" s="4" t="s">
        <v>1034</v>
      </c>
      <c r="E850" s="4" t="s">
        <v>1048</v>
      </c>
      <c r="F850" s="4">
        <v>2430</v>
      </c>
      <c r="G850" s="7">
        <v>0.65</v>
      </c>
      <c r="H850" s="4">
        <f t="shared" si="14"/>
        <v>1579.5</v>
      </c>
      <c r="I850" s="4" t="s">
        <v>1051</v>
      </c>
      <c r="J850" s="23">
        <v>42097</v>
      </c>
      <c r="K850" s="9" t="s">
        <v>1046</v>
      </c>
    </row>
    <row r="851" spans="1:11">
      <c r="A851" s="8">
        <v>42081</v>
      </c>
      <c r="B851" s="6" t="s">
        <v>12</v>
      </c>
      <c r="C851" s="4" t="s">
        <v>878</v>
      </c>
      <c r="D851" s="4" t="s">
        <v>1034</v>
      </c>
      <c r="E851" s="4" t="s">
        <v>1040</v>
      </c>
      <c r="F851" s="4">
        <v>460</v>
      </c>
      <c r="G851" s="7">
        <v>0.65</v>
      </c>
      <c r="H851" s="4">
        <f t="shared" si="14"/>
        <v>299</v>
      </c>
      <c r="I851" s="2" t="s">
        <v>1052</v>
      </c>
      <c r="J851" s="23">
        <v>42172</v>
      </c>
      <c r="K851" s="9" t="s">
        <v>1043</v>
      </c>
    </row>
    <row r="852" spans="1:11">
      <c r="A852" s="8">
        <v>42081</v>
      </c>
      <c r="B852" s="6" t="s">
        <v>19</v>
      </c>
      <c r="C852" s="4" t="s">
        <v>879</v>
      </c>
      <c r="D852" s="4" t="s">
        <v>1030</v>
      </c>
      <c r="E852" s="4" t="s">
        <v>1042</v>
      </c>
      <c r="F852" s="4">
        <v>4300</v>
      </c>
      <c r="G852" s="7">
        <v>0.8</v>
      </c>
      <c r="H852" s="4">
        <f t="shared" si="14"/>
        <v>3440</v>
      </c>
      <c r="I852" s="4" t="s">
        <v>1051</v>
      </c>
      <c r="J852" s="23">
        <v>42134</v>
      </c>
      <c r="K852" s="9" t="s">
        <v>1045</v>
      </c>
    </row>
    <row r="853" spans="1:11">
      <c r="A853" s="8">
        <v>42081</v>
      </c>
      <c r="B853" s="6" t="s">
        <v>15</v>
      </c>
      <c r="C853" s="4" t="s">
        <v>880</v>
      </c>
      <c r="D853" s="4" t="s">
        <v>1034</v>
      </c>
      <c r="E853" s="4" t="s">
        <v>1048</v>
      </c>
      <c r="F853" s="4">
        <v>390</v>
      </c>
      <c r="G853" s="7">
        <v>0.7</v>
      </c>
      <c r="H853" s="4">
        <f t="shared" si="14"/>
        <v>273</v>
      </c>
      <c r="I853" s="2" t="s">
        <v>1052</v>
      </c>
      <c r="J853" s="23">
        <v>42116</v>
      </c>
      <c r="K853" s="9" t="s">
        <v>1044</v>
      </c>
    </row>
    <row r="854" spans="1:11">
      <c r="A854" s="8">
        <v>42081</v>
      </c>
      <c r="B854" s="6" t="s">
        <v>21</v>
      </c>
      <c r="C854" s="4" t="s">
        <v>881</v>
      </c>
      <c r="D854" s="4" t="s">
        <v>1038</v>
      </c>
      <c r="E854" s="4" t="s">
        <v>1040</v>
      </c>
      <c r="F854" s="4">
        <v>4930</v>
      </c>
      <c r="G854" s="7">
        <v>0.55000000000000004</v>
      </c>
      <c r="H854" s="4">
        <f t="shared" si="14"/>
        <v>2711.5</v>
      </c>
      <c r="I854" s="4" t="s">
        <v>1051</v>
      </c>
      <c r="J854" s="23">
        <v>42155</v>
      </c>
      <c r="K854" s="9" t="s">
        <v>1043</v>
      </c>
    </row>
    <row r="855" spans="1:11">
      <c r="A855" s="8">
        <v>42081</v>
      </c>
      <c r="B855" s="6" t="s">
        <v>23</v>
      </c>
      <c r="C855" s="4" t="s">
        <v>882</v>
      </c>
      <c r="D855" s="4" t="s">
        <v>1037</v>
      </c>
      <c r="E855" s="4" t="s">
        <v>1040</v>
      </c>
      <c r="F855" s="4">
        <v>4850</v>
      </c>
      <c r="G855" s="7">
        <v>0.7</v>
      </c>
      <c r="H855" s="4">
        <f t="shared" si="14"/>
        <v>3395</v>
      </c>
      <c r="I855" s="4" t="s">
        <v>1051</v>
      </c>
      <c r="J855" s="23">
        <v>42180</v>
      </c>
      <c r="K855" s="9" t="s">
        <v>1045</v>
      </c>
    </row>
    <row r="856" spans="1:11">
      <c r="A856" s="8">
        <v>42081</v>
      </c>
      <c r="B856" s="6" t="s">
        <v>12</v>
      </c>
      <c r="C856" s="4" t="s">
        <v>883</v>
      </c>
      <c r="D856" s="4" t="s">
        <v>1029</v>
      </c>
      <c r="E856" s="4" t="s">
        <v>1048</v>
      </c>
      <c r="F856" s="4">
        <v>3610</v>
      </c>
      <c r="G856" s="7">
        <v>0.7</v>
      </c>
      <c r="H856" s="4">
        <f t="shared" si="14"/>
        <v>2527</v>
      </c>
      <c r="I856" s="4" t="s">
        <v>1051</v>
      </c>
      <c r="J856" s="23">
        <v>42156</v>
      </c>
      <c r="K856" s="9"/>
    </row>
    <row r="857" spans="1:11">
      <c r="A857" s="8">
        <v>42081</v>
      </c>
      <c r="B857" s="6" t="s">
        <v>20</v>
      </c>
      <c r="C857" s="4" t="s">
        <v>884</v>
      </c>
      <c r="D857" s="4" t="s">
        <v>1033</v>
      </c>
      <c r="E857" s="4" t="s">
        <v>1048</v>
      </c>
      <c r="F857" s="4">
        <v>760</v>
      </c>
      <c r="G857" s="7">
        <v>0.75</v>
      </c>
      <c r="H857" s="4">
        <f t="shared" si="14"/>
        <v>570</v>
      </c>
      <c r="I857" s="4" t="s">
        <v>1053</v>
      </c>
      <c r="J857" s="23">
        <v>42177</v>
      </c>
      <c r="K857" s="9" t="s">
        <v>1044</v>
      </c>
    </row>
    <row r="858" spans="1:11">
      <c r="A858" s="8">
        <v>42081</v>
      </c>
      <c r="B858" s="6" t="s">
        <v>11</v>
      </c>
      <c r="C858" s="4" t="s">
        <v>885</v>
      </c>
      <c r="D858" s="4" t="s">
        <v>1033</v>
      </c>
      <c r="E858" s="4" t="s">
        <v>1042</v>
      </c>
      <c r="F858" s="4">
        <v>2490</v>
      </c>
      <c r="G858" s="7">
        <v>0.85</v>
      </c>
      <c r="H858" s="4">
        <f t="shared" si="14"/>
        <v>2116.5</v>
      </c>
      <c r="I858" s="4" t="s">
        <v>1053</v>
      </c>
      <c r="J858" s="23">
        <v>42163</v>
      </c>
      <c r="K858" s="9" t="s">
        <v>1044</v>
      </c>
    </row>
    <row r="859" spans="1:11">
      <c r="A859" s="8">
        <v>42081</v>
      </c>
      <c r="B859" s="6" t="s">
        <v>15</v>
      </c>
      <c r="C859" s="4" t="s">
        <v>886</v>
      </c>
      <c r="D859" s="4" t="s">
        <v>1032</v>
      </c>
      <c r="E859" s="4" t="s">
        <v>1040</v>
      </c>
      <c r="F859" s="4">
        <v>1320</v>
      </c>
      <c r="G859" s="7">
        <v>0.7</v>
      </c>
      <c r="H859" s="4">
        <f t="shared" si="14"/>
        <v>923.99999999999989</v>
      </c>
      <c r="I859" s="4" t="s">
        <v>1050</v>
      </c>
      <c r="J859" s="23">
        <v>42125</v>
      </c>
      <c r="K859" s="9"/>
    </row>
    <row r="860" spans="1:11">
      <c r="A860" s="8">
        <v>42081</v>
      </c>
      <c r="B860" s="6" t="s">
        <v>24</v>
      </c>
      <c r="C860" s="4" t="s">
        <v>887</v>
      </c>
      <c r="D860" s="4" t="s">
        <v>1035</v>
      </c>
      <c r="E860" s="4" t="s">
        <v>1040</v>
      </c>
      <c r="F860" s="4">
        <v>2460</v>
      </c>
      <c r="G860" s="7">
        <v>0.7</v>
      </c>
      <c r="H860" s="4">
        <f t="shared" si="14"/>
        <v>1722</v>
      </c>
      <c r="I860" s="4" t="s">
        <v>1051</v>
      </c>
      <c r="J860" s="23">
        <v>42108</v>
      </c>
      <c r="K860" s="9" t="s">
        <v>1043</v>
      </c>
    </row>
    <row r="861" spans="1:11">
      <c r="A861" s="8">
        <v>42082</v>
      </c>
      <c r="B861" s="6" t="s">
        <v>18</v>
      </c>
      <c r="C861" s="4" t="s">
        <v>888</v>
      </c>
      <c r="D861" s="4" t="s">
        <v>1033</v>
      </c>
      <c r="E861" s="4" t="s">
        <v>1039</v>
      </c>
      <c r="F861" s="4">
        <v>430</v>
      </c>
      <c r="G861" s="7">
        <v>0.55000000000000004</v>
      </c>
      <c r="H861" s="4">
        <f t="shared" si="14"/>
        <v>236.50000000000003</v>
      </c>
      <c r="I861" s="2" t="s">
        <v>1052</v>
      </c>
      <c r="J861" s="23">
        <v>42152</v>
      </c>
      <c r="K861" s="9" t="s">
        <v>1044</v>
      </c>
    </row>
    <row r="862" spans="1:11">
      <c r="A862" s="8">
        <v>42082</v>
      </c>
      <c r="B862" s="6" t="s">
        <v>24</v>
      </c>
      <c r="C862" s="4" t="s">
        <v>889</v>
      </c>
      <c r="D862" s="4" t="s">
        <v>1029</v>
      </c>
      <c r="E862" s="4" t="s">
        <v>1039</v>
      </c>
      <c r="F862" s="4">
        <v>2180</v>
      </c>
      <c r="G862" s="7">
        <v>0.5</v>
      </c>
      <c r="H862" s="4">
        <f t="shared" si="14"/>
        <v>1090</v>
      </c>
      <c r="I862" s="4" t="s">
        <v>1051</v>
      </c>
      <c r="J862" s="23">
        <v>42173</v>
      </c>
      <c r="K862" s="9" t="s">
        <v>1043</v>
      </c>
    </row>
    <row r="863" spans="1:11">
      <c r="A863" s="8">
        <v>42082</v>
      </c>
      <c r="B863" s="6" t="s">
        <v>19</v>
      </c>
      <c r="C863" s="4" t="s">
        <v>890</v>
      </c>
      <c r="D863" s="4" t="s">
        <v>1032</v>
      </c>
      <c r="E863" s="4" t="s">
        <v>1048</v>
      </c>
      <c r="F863" s="4">
        <v>1780</v>
      </c>
      <c r="G863" s="7">
        <v>0.65</v>
      </c>
      <c r="H863" s="4">
        <f t="shared" si="14"/>
        <v>1157</v>
      </c>
      <c r="I863" s="4" t="s">
        <v>1050</v>
      </c>
      <c r="J863" s="23">
        <v>42098</v>
      </c>
      <c r="K863" s="9" t="s">
        <v>1044</v>
      </c>
    </row>
    <row r="864" spans="1:11">
      <c r="A864" s="8">
        <v>42082</v>
      </c>
      <c r="B864" s="6" t="s">
        <v>24</v>
      </c>
      <c r="C864" s="4" t="s">
        <v>891</v>
      </c>
      <c r="D864" s="4" t="s">
        <v>1031</v>
      </c>
      <c r="E864" s="4" t="s">
        <v>1048</v>
      </c>
      <c r="F864" s="4">
        <v>710</v>
      </c>
      <c r="G864" s="7">
        <v>0.7</v>
      </c>
      <c r="H864" s="4">
        <f t="shared" si="14"/>
        <v>496.99999999999994</v>
      </c>
      <c r="I864" s="4" t="s">
        <v>1051</v>
      </c>
      <c r="J864" s="23">
        <v>42129</v>
      </c>
      <c r="K864" s="9" t="s">
        <v>1044</v>
      </c>
    </row>
    <row r="865" spans="1:11">
      <c r="A865" s="8">
        <v>42082</v>
      </c>
      <c r="B865" s="6" t="s">
        <v>10</v>
      </c>
      <c r="C865" s="4" t="s">
        <v>892</v>
      </c>
      <c r="D865" s="4" t="s">
        <v>1037</v>
      </c>
      <c r="E865" s="4" t="s">
        <v>1048</v>
      </c>
      <c r="F865" s="4">
        <v>3520</v>
      </c>
      <c r="G865" s="7">
        <v>0.8</v>
      </c>
      <c r="H865" s="4">
        <f t="shared" si="14"/>
        <v>2816</v>
      </c>
      <c r="I865" s="4" t="s">
        <v>1051</v>
      </c>
      <c r="J865" s="23">
        <v>42180</v>
      </c>
      <c r="K865" s="9" t="s">
        <v>1044</v>
      </c>
    </row>
    <row r="866" spans="1:11">
      <c r="A866" s="8">
        <v>42082</v>
      </c>
      <c r="B866" s="6" t="s">
        <v>15</v>
      </c>
      <c r="C866" s="4" t="s">
        <v>893</v>
      </c>
      <c r="D866" s="4" t="s">
        <v>1033</v>
      </c>
      <c r="E866" s="4" t="s">
        <v>1039</v>
      </c>
      <c r="F866" s="4">
        <v>3710</v>
      </c>
      <c r="G866" s="7">
        <v>0.55000000000000004</v>
      </c>
      <c r="H866" s="4">
        <f t="shared" si="14"/>
        <v>2040.5000000000002</v>
      </c>
      <c r="I866" s="4" t="s">
        <v>1051</v>
      </c>
      <c r="J866" s="23">
        <v>42177</v>
      </c>
      <c r="K866" s="9" t="s">
        <v>1046</v>
      </c>
    </row>
    <row r="867" spans="1:11">
      <c r="A867" s="8">
        <v>42082</v>
      </c>
      <c r="B867" s="6" t="s">
        <v>26</v>
      </c>
      <c r="C867" s="4" t="s">
        <v>894</v>
      </c>
      <c r="D867" s="4" t="s">
        <v>1037</v>
      </c>
      <c r="E867" s="4" t="s">
        <v>1048</v>
      </c>
      <c r="F867" s="4">
        <v>3780</v>
      </c>
      <c r="G867" s="7">
        <v>0.85</v>
      </c>
      <c r="H867" s="4">
        <f t="shared" si="14"/>
        <v>3213</v>
      </c>
      <c r="I867" s="4" t="s">
        <v>1053</v>
      </c>
      <c r="J867" s="23">
        <v>42183</v>
      </c>
      <c r="K867" s="9" t="s">
        <v>1046</v>
      </c>
    </row>
    <row r="868" spans="1:11">
      <c r="A868" s="8">
        <v>42082</v>
      </c>
      <c r="B868" s="6" t="s">
        <v>18</v>
      </c>
      <c r="C868" s="4" t="s">
        <v>895</v>
      </c>
      <c r="D868" s="4" t="s">
        <v>1029</v>
      </c>
      <c r="E868" s="4" t="s">
        <v>1048</v>
      </c>
      <c r="F868" s="4">
        <v>270</v>
      </c>
      <c r="G868" s="7">
        <v>0.7</v>
      </c>
      <c r="H868" s="4">
        <f t="shared" si="14"/>
        <v>189</v>
      </c>
      <c r="I868" s="2" t="s">
        <v>1052</v>
      </c>
      <c r="J868" s="23">
        <v>42128</v>
      </c>
      <c r="K868" s="9" t="s">
        <v>1044</v>
      </c>
    </row>
    <row r="869" spans="1:11">
      <c r="A869" s="8">
        <v>42083</v>
      </c>
      <c r="B869" s="6" t="s">
        <v>14</v>
      </c>
      <c r="C869" s="4" t="s">
        <v>896</v>
      </c>
      <c r="D869" s="4" t="s">
        <v>1038</v>
      </c>
      <c r="E869" s="4" t="s">
        <v>1042</v>
      </c>
      <c r="F869" s="4">
        <v>1890</v>
      </c>
      <c r="G869" s="7">
        <v>0.6</v>
      </c>
      <c r="H869" s="4">
        <f t="shared" si="14"/>
        <v>1134</v>
      </c>
      <c r="I869" s="4" t="s">
        <v>1051</v>
      </c>
      <c r="J869" s="23">
        <v>42168</v>
      </c>
      <c r="K869" s="9" t="s">
        <v>1046</v>
      </c>
    </row>
    <row r="870" spans="1:11">
      <c r="A870" s="8">
        <v>42083</v>
      </c>
      <c r="B870" s="6" t="s">
        <v>14</v>
      </c>
      <c r="C870" s="4" t="s">
        <v>897</v>
      </c>
      <c r="D870" s="4" t="s">
        <v>1029</v>
      </c>
      <c r="E870" s="4" t="s">
        <v>1042</v>
      </c>
      <c r="F870" s="4">
        <v>4980</v>
      </c>
      <c r="G870" s="7">
        <v>0.8</v>
      </c>
      <c r="H870" s="4">
        <f t="shared" si="14"/>
        <v>3984</v>
      </c>
      <c r="I870" s="4" t="s">
        <v>1051</v>
      </c>
      <c r="J870" s="23">
        <v>42182</v>
      </c>
      <c r="K870" s="9" t="s">
        <v>1044</v>
      </c>
    </row>
    <row r="871" spans="1:11">
      <c r="A871" s="8">
        <v>42083</v>
      </c>
      <c r="B871" s="6" t="s">
        <v>19</v>
      </c>
      <c r="C871" s="4" t="s">
        <v>898</v>
      </c>
      <c r="D871" s="4" t="s">
        <v>1029</v>
      </c>
      <c r="E871" s="4" t="s">
        <v>1048</v>
      </c>
      <c r="F871" s="4">
        <v>760</v>
      </c>
      <c r="G871" s="7">
        <v>0.85</v>
      </c>
      <c r="H871" s="4">
        <f t="shared" si="14"/>
        <v>646</v>
      </c>
      <c r="I871" s="4" t="s">
        <v>1050</v>
      </c>
      <c r="J871" s="23">
        <v>42167</v>
      </c>
      <c r="K871" s="9" t="s">
        <v>1043</v>
      </c>
    </row>
    <row r="872" spans="1:11">
      <c r="A872" s="8">
        <v>42083</v>
      </c>
      <c r="B872" s="6" t="s">
        <v>8</v>
      </c>
      <c r="C872" s="4" t="s">
        <v>899</v>
      </c>
      <c r="D872" s="4" t="s">
        <v>1029</v>
      </c>
      <c r="E872" s="4" t="s">
        <v>1039</v>
      </c>
      <c r="F872" s="4">
        <v>2130</v>
      </c>
      <c r="G872" s="7">
        <v>0.5</v>
      </c>
      <c r="H872" s="4">
        <f t="shared" si="14"/>
        <v>1065</v>
      </c>
      <c r="I872" s="4" t="s">
        <v>1051</v>
      </c>
      <c r="J872" s="23">
        <v>42184</v>
      </c>
      <c r="K872" s="9" t="s">
        <v>1043</v>
      </c>
    </row>
    <row r="873" spans="1:11">
      <c r="A873" s="8">
        <v>42083</v>
      </c>
      <c r="B873" s="6" t="s">
        <v>18</v>
      </c>
      <c r="C873" s="4" t="s">
        <v>900</v>
      </c>
      <c r="D873" s="4" t="s">
        <v>1030</v>
      </c>
      <c r="E873" s="4" t="s">
        <v>1040</v>
      </c>
      <c r="F873" s="4">
        <v>540</v>
      </c>
      <c r="G873" s="7">
        <v>0.8</v>
      </c>
      <c r="H873" s="4">
        <f t="shared" si="14"/>
        <v>432</v>
      </c>
      <c r="I873" s="4" t="s">
        <v>1051</v>
      </c>
      <c r="J873" s="23">
        <v>42097</v>
      </c>
      <c r="K873" s="9" t="s">
        <v>1044</v>
      </c>
    </row>
    <row r="874" spans="1:11">
      <c r="A874" s="8">
        <v>42083</v>
      </c>
      <c r="B874" s="6" t="s">
        <v>10</v>
      </c>
      <c r="C874" s="4" t="s">
        <v>901</v>
      </c>
      <c r="D874" s="4" t="s">
        <v>1031</v>
      </c>
      <c r="E874" s="4" t="s">
        <v>1048</v>
      </c>
      <c r="F874" s="4">
        <v>2770</v>
      </c>
      <c r="G874" s="7">
        <v>0.75</v>
      </c>
      <c r="H874" s="4">
        <f t="shared" si="14"/>
        <v>2077.5</v>
      </c>
      <c r="I874" s="4" t="s">
        <v>1050</v>
      </c>
      <c r="J874" s="23">
        <v>42132</v>
      </c>
      <c r="K874" s="9" t="s">
        <v>1043</v>
      </c>
    </row>
    <row r="875" spans="1:11">
      <c r="A875" s="8">
        <v>42084</v>
      </c>
      <c r="B875" s="6" t="s">
        <v>24</v>
      </c>
      <c r="C875" s="4" t="s">
        <v>902</v>
      </c>
      <c r="D875" s="4" t="s">
        <v>1033</v>
      </c>
      <c r="E875" s="4" t="s">
        <v>1039</v>
      </c>
      <c r="F875" s="4">
        <v>3890</v>
      </c>
      <c r="G875" s="7">
        <v>0.65</v>
      </c>
      <c r="H875" s="4">
        <f t="shared" si="14"/>
        <v>2528.5</v>
      </c>
      <c r="I875" s="4" t="s">
        <v>1053</v>
      </c>
      <c r="J875" s="23">
        <v>42181</v>
      </c>
      <c r="K875" s="9" t="s">
        <v>1044</v>
      </c>
    </row>
    <row r="876" spans="1:11">
      <c r="A876" s="8">
        <v>42084</v>
      </c>
      <c r="B876" s="6" t="s">
        <v>12</v>
      </c>
      <c r="C876" s="4" t="s">
        <v>903</v>
      </c>
      <c r="D876" s="4" t="s">
        <v>1034</v>
      </c>
      <c r="E876" s="4" t="s">
        <v>1048</v>
      </c>
      <c r="F876" s="4">
        <v>4280</v>
      </c>
      <c r="G876" s="7">
        <v>0.7</v>
      </c>
      <c r="H876" s="4">
        <f t="shared" si="14"/>
        <v>2996</v>
      </c>
      <c r="I876" s="4" t="s">
        <v>1051</v>
      </c>
      <c r="J876" s="23">
        <v>42207</v>
      </c>
      <c r="K876" s="9"/>
    </row>
    <row r="877" spans="1:11">
      <c r="A877" s="8">
        <v>42084</v>
      </c>
      <c r="B877" s="6" t="s">
        <v>14</v>
      </c>
      <c r="C877" s="4" t="s">
        <v>904</v>
      </c>
      <c r="D877" s="4" t="s">
        <v>1038</v>
      </c>
      <c r="E877" s="4" t="s">
        <v>1040</v>
      </c>
      <c r="F877" s="4">
        <v>3710</v>
      </c>
      <c r="G877" s="7">
        <v>0.8</v>
      </c>
      <c r="H877" s="4">
        <f t="shared" si="14"/>
        <v>2968</v>
      </c>
      <c r="I877" s="4" t="s">
        <v>1050</v>
      </c>
      <c r="J877" s="23">
        <v>42183</v>
      </c>
      <c r="K877" s="9" t="s">
        <v>1044</v>
      </c>
    </row>
    <row r="878" spans="1:11">
      <c r="A878" s="8">
        <v>42084</v>
      </c>
      <c r="B878" s="6" t="s">
        <v>27</v>
      </c>
      <c r="C878" s="4" t="s">
        <v>905</v>
      </c>
      <c r="D878" s="4" t="s">
        <v>1033</v>
      </c>
      <c r="E878" s="4" t="s">
        <v>1048</v>
      </c>
      <c r="F878" s="4">
        <v>860</v>
      </c>
      <c r="G878" s="7">
        <v>0.7</v>
      </c>
      <c r="H878" s="4">
        <f t="shared" si="14"/>
        <v>602</v>
      </c>
      <c r="I878" s="4" t="s">
        <v>1051</v>
      </c>
      <c r="J878" s="23">
        <v>42114</v>
      </c>
      <c r="K878" s="9" t="s">
        <v>1043</v>
      </c>
    </row>
    <row r="879" spans="1:11">
      <c r="A879" s="8">
        <v>42084</v>
      </c>
      <c r="B879" s="6" t="s">
        <v>11</v>
      </c>
      <c r="C879" s="4" t="s">
        <v>906</v>
      </c>
      <c r="D879" s="4" t="s">
        <v>1035</v>
      </c>
      <c r="E879" s="4" t="s">
        <v>1048</v>
      </c>
      <c r="F879" s="4">
        <v>920</v>
      </c>
      <c r="G879" s="7">
        <v>0.8</v>
      </c>
      <c r="H879" s="4">
        <f t="shared" si="14"/>
        <v>736</v>
      </c>
      <c r="I879" s="4" t="s">
        <v>1053</v>
      </c>
      <c r="J879" s="23">
        <v>42128</v>
      </c>
      <c r="K879" s="9" t="s">
        <v>1046</v>
      </c>
    </row>
    <row r="880" spans="1:11">
      <c r="A880" s="8">
        <v>42084</v>
      </c>
      <c r="B880" s="6" t="s">
        <v>20</v>
      </c>
      <c r="C880" s="4" t="s">
        <v>907</v>
      </c>
      <c r="D880" s="4" t="s">
        <v>1029</v>
      </c>
      <c r="E880" s="4" t="s">
        <v>1042</v>
      </c>
      <c r="F880" s="4">
        <v>3570</v>
      </c>
      <c r="G880" s="7">
        <v>0.55000000000000004</v>
      </c>
      <c r="H880" s="4">
        <f t="shared" si="14"/>
        <v>1963.5000000000002</v>
      </c>
      <c r="I880" s="4" t="s">
        <v>1050</v>
      </c>
      <c r="J880" s="23">
        <v>42178</v>
      </c>
      <c r="K880" s="9" t="s">
        <v>1044</v>
      </c>
    </row>
    <row r="881" spans="1:11">
      <c r="A881" s="8">
        <v>42084</v>
      </c>
      <c r="B881" s="6" t="s">
        <v>15</v>
      </c>
      <c r="C881" s="4" t="s">
        <v>908</v>
      </c>
      <c r="D881" s="4" t="s">
        <v>1038</v>
      </c>
      <c r="E881" s="4" t="s">
        <v>1048</v>
      </c>
      <c r="F881" s="4">
        <v>1850</v>
      </c>
      <c r="G881" s="7">
        <v>0.55000000000000004</v>
      </c>
      <c r="H881" s="4">
        <f t="shared" si="14"/>
        <v>1017.5000000000001</v>
      </c>
      <c r="I881" s="4" t="s">
        <v>1051</v>
      </c>
      <c r="J881" s="23">
        <v>42146</v>
      </c>
      <c r="K881" s="9" t="s">
        <v>1043</v>
      </c>
    </row>
    <row r="882" spans="1:11">
      <c r="A882" s="8">
        <v>42084</v>
      </c>
      <c r="B882" s="6" t="s">
        <v>13</v>
      </c>
      <c r="C882" s="4" t="s">
        <v>909</v>
      </c>
      <c r="D882" s="4" t="s">
        <v>1038</v>
      </c>
      <c r="E882" s="4" t="s">
        <v>1039</v>
      </c>
      <c r="F882" s="4">
        <v>3810</v>
      </c>
      <c r="G882" s="7">
        <v>0.6</v>
      </c>
      <c r="H882" s="4">
        <f t="shared" si="14"/>
        <v>2286</v>
      </c>
      <c r="I882" s="4" t="s">
        <v>1050</v>
      </c>
      <c r="J882" s="23">
        <v>42175</v>
      </c>
      <c r="K882" s="9" t="s">
        <v>1043</v>
      </c>
    </row>
    <row r="883" spans="1:11">
      <c r="A883" s="8">
        <v>42084</v>
      </c>
      <c r="B883" s="6" t="s">
        <v>8</v>
      </c>
      <c r="C883" s="4" t="s">
        <v>910</v>
      </c>
      <c r="D883" s="4" t="s">
        <v>1032</v>
      </c>
      <c r="E883" s="4" t="s">
        <v>1041</v>
      </c>
      <c r="F883" s="4">
        <v>2080</v>
      </c>
      <c r="G883" s="7">
        <v>0.7</v>
      </c>
      <c r="H883" s="4">
        <f t="shared" si="14"/>
        <v>1456</v>
      </c>
      <c r="I883" s="4" t="s">
        <v>1053</v>
      </c>
      <c r="J883" s="23">
        <v>42119</v>
      </c>
      <c r="K883" s="9"/>
    </row>
    <row r="884" spans="1:11">
      <c r="A884" s="8">
        <v>42084</v>
      </c>
      <c r="B884" s="6" t="s">
        <v>25</v>
      </c>
      <c r="C884" s="4" t="s">
        <v>911</v>
      </c>
      <c r="D884" s="4" t="s">
        <v>1035</v>
      </c>
      <c r="E884" s="4" t="s">
        <v>1042</v>
      </c>
      <c r="F884" s="4">
        <v>220</v>
      </c>
      <c r="G884" s="7">
        <v>0.8</v>
      </c>
      <c r="H884" s="4">
        <f t="shared" si="14"/>
        <v>176</v>
      </c>
      <c r="I884" s="2" t="s">
        <v>1052</v>
      </c>
      <c r="J884" s="23">
        <v>42145</v>
      </c>
      <c r="K884" s="9" t="s">
        <v>1044</v>
      </c>
    </row>
    <row r="885" spans="1:11">
      <c r="A885" s="8">
        <v>42084</v>
      </c>
      <c r="B885" s="6" t="s">
        <v>19</v>
      </c>
      <c r="C885" s="4" t="s">
        <v>912</v>
      </c>
      <c r="D885" s="4" t="s">
        <v>1031</v>
      </c>
      <c r="E885" s="4" t="s">
        <v>1042</v>
      </c>
      <c r="F885" s="4">
        <v>3620</v>
      </c>
      <c r="G885" s="7">
        <v>0.75</v>
      </c>
      <c r="H885" s="4">
        <f t="shared" si="14"/>
        <v>2715</v>
      </c>
      <c r="I885" s="4" t="s">
        <v>1053</v>
      </c>
      <c r="J885" s="23">
        <v>42112</v>
      </c>
      <c r="K885" s="9" t="s">
        <v>1043</v>
      </c>
    </row>
    <row r="886" spans="1:11">
      <c r="A886" s="8">
        <v>42084</v>
      </c>
      <c r="B886" s="6" t="s">
        <v>16</v>
      </c>
      <c r="C886" s="4" t="s">
        <v>913</v>
      </c>
      <c r="D886" s="4" t="s">
        <v>1038</v>
      </c>
      <c r="E886" s="4" t="s">
        <v>1039</v>
      </c>
      <c r="F886" s="4">
        <v>800</v>
      </c>
      <c r="G886" s="7">
        <v>0.7</v>
      </c>
      <c r="H886" s="4">
        <f t="shared" si="14"/>
        <v>560</v>
      </c>
      <c r="I886" s="4" t="s">
        <v>1053</v>
      </c>
      <c r="J886" s="23">
        <v>42182</v>
      </c>
      <c r="K886" s="9" t="s">
        <v>1045</v>
      </c>
    </row>
    <row r="887" spans="1:11">
      <c r="A887" s="8">
        <v>42084</v>
      </c>
      <c r="B887" s="6" t="s">
        <v>11</v>
      </c>
      <c r="C887" s="4" t="s">
        <v>914</v>
      </c>
      <c r="D887" s="4" t="s">
        <v>1031</v>
      </c>
      <c r="E887" s="4" t="s">
        <v>1048</v>
      </c>
      <c r="F887" s="4">
        <v>290</v>
      </c>
      <c r="G887" s="7">
        <v>0.6</v>
      </c>
      <c r="H887" s="4">
        <f t="shared" si="14"/>
        <v>174</v>
      </c>
      <c r="I887" s="4" t="s">
        <v>1053</v>
      </c>
      <c r="J887" s="23">
        <v>42157</v>
      </c>
      <c r="K887" s="9" t="s">
        <v>1044</v>
      </c>
    </row>
    <row r="888" spans="1:11">
      <c r="A888" s="8">
        <v>42084</v>
      </c>
      <c r="B888" s="6" t="s">
        <v>26</v>
      </c>
      <c r="C888" s="4" t="s">
        <v>915</v>
      </c>
      <c r="D888" s="4" t="s">
        <v>1032</v>
      </c>
      <c r="E888" s="4" t="s">
        <v>1048</v>
      </c>
      <c r="F888" s="4">
        <v>3360</v>
      </c>
      <c r="G888" s="7">
        <v>0.7</v>
      </c>
      <c r="H888" s="4">
        <f t="shared" si="14"/>
        <v>2352</v>
      </c>
      <c r="I888" s="4" t="s">
        <v>1051</v>
      </c>
      <c r="J888" s="23">
        <v>42164</v>
      </c>
      <c r="K888" s="9" t="s">
        <v>1045</v>
      </c>
    </row>
    <row r="889" spans="1:11">
      <c r="A889" s="8">
        <v>42084</v>
      </c>
      <c r="B889" s="6" t="s">
        <v>19</v>
      </c>
      <c r="C889" s="4" t="s">
        <v>916</v>
      </c>
      <c r="D889" s="4" t="s">
        <v>1030</v>
      </c>
      <c r="E889" s="4" t="s">
        <v>1040</v>
      </c>
      <c r="F889" s="4">
        <v>3870</v>
      </c>
      <c r="G889" s="7">
        <v>0.7</v>
      </c>
      <c r="H889" s="4">
        <f t="shared" si="14"/>
        <v>2709</v>
      </c>
      <c r="I889" s="4" t="s">
        <v>1051</v>
      </c>
      <c r="J889" s="23">
        <v>42158</v>
      </c>
      <c r="K889" s="9" t="s">
        <v>1043</v>
      </c>
    </row>
    <row r="890" spans="1:11">
      <c r="A890" s="8">
        <v>42084</v>
      </c>
      <c r="B890" s="6" t="s">
        <v>23</v>
      </c>
      <c r="C890" s="4" t="s">
        <v>917</v>
      </c>
      <c r="D890" s="4" t="s">
        <v>1030</v>
      </c>
      <c r="E890" s="4" t="s">
        <v>1042</v>
      </c>
      <c r="F890" s="4">
        <v>1030</v>
      </c>
      <c r="G890" s="7">
        <v>0.75</v>
      </c>
      <c r="H890" s="4">
        <f t="shared" si="14"/>
        <v>772.5</v>
      </c>
      <c r="I890" s="4" t="s">
        <v>1050</v>
      </c>
      <c r="J890" s="23">
        <v>42180</v>
      </c>
      <c r="K890" s="9" t="s">
        <v>1045</v>
      </c>
    </row>
    <row r="891" spans="1:11">
      <c r="A891" s="8">
        <v>42085</v>
      </c>
      <c r="B891" s="6" t="s">
        <v>12</v>
      </c>
      <c r="C891" s="4" t="s">
        <v>918</v>
      </c>
      <c r="D891" s="4" t="s">
        <v>1029</v>
      </c>
      <c r="E891" s="4" t="s">
        <v>1041</v>
      </c>
      <c r="F891" s="4">
        <v>4000</v>
      </c>
      <c r="G891" s="7">
        <v>0.85</v>
      </c>
      <c r="H891" s="4">
        <f t="shared" si="14"/>
        <v>3400</v>
      </c>
      <c r="I891" s="4" t="s">
        <v>1051</v>
      </c>
      <c r="J891" s="23">
        <v>42100</v>
      </c>
      <c r="K891" s="9"/>
    </row>
    <row r="892" spans="1:11">
      <c r="A892" s="8">
        <v>42085</v>
      </c>
      <c r="B892" s="6" t="s">
        <v>10</v>
      </c>
      <c r="C892" s="4" t="s">
        <v>919</v>
      </c>
      <c r="D892" s="4" t="s">
        <v>1033</v>
      </c>
      <c r="E892" s="4" t="s">
        <v>1042</v>
      </c>
      <c r="F892" s="4">
        <v>1100</v>
      </c>
      <c r="G892" s="7">
        <v>0.55000000000000004</v>
      </c>
      <c r="H892" s="4">
        <f t="shared" si="14"/>
        <v>605</v>
      </c>
      <c r="I892" s="4" t="s">
        <v>1050</v>
      </c>
      <c r="J892" s="23">
        <v>42103</v>
      </c>
      <c r="K892" s="9" t="s">
        <v>1045</v>
      </c>
    </row>
    <row r="893" spans="1:11">
      <c r="A893" s="8">
        <v>42085</v>
      </c>
      <c r="B893" s="6" t="s">
        <v>11</v>
      </c>
      <c r="C893" s="4" t="s">
        <v>920</v>
      </c>
      <c r="D893" s="4" t="s">
        <v>1032</v>
      </c>
      <c r="E893" s="4" t="s">
        <v>1040</v>
      </c>
      <c r="F893" s="4">
        <v>4680</v>
      </c>
      <c r="G893" s="7">
        <v>0.8</v>
      </c>
      <c r="H893" s="4">
        <f t="shared" si="14"/>
        <v>3744</v>
      </c>
      <c r="I893" s="4" t="s">
        <v>1053</v>
      </c>
      <c r="J893" s="23">
        <v>42178</v>
      </c>
      <c r="K893" s="9"/>
    </row>
    <row r="894" spans="1:11">
      <c r="A894" s="8">
        <v>42085</v>
      </c>
      <c r="B894" s="6" t="s">
        <v>22</v>
      </c>
      <c r="C894" s="4" t="s">
        <v>921</v>
      </c>
      <c r="D894" s="4" t="s">
        <v>1029</v>
      </c>
      <c r="E894" s="4" t="s">
        <v>1042</v>
      </c>
      <c r="F894" s="4">
        <v>1510</v>
      </c>
      <c r="G894" s="7">
        <v>0.7</v>
      </c>
      <c r="H894" s="4">
        <f t="shared" si="14"/>
        <v>1057</v>
      </c>
      <c r="I894" s="4" t="s">
        <v>1053</v>
      </c>
      <c r="J894" s="23">
        <v>42170</v>
      </c>
      <c r="K894" s="9" t="s">
        <v>1044</v>
      </c>
    </row>
    <row r="895" spans="1:11">
      <c r="A895" s="8">
        <v>42085</v>
      </c>
      <c r="B895" s="6" t="s">
        <v>12</v>
      </c>
      <c r="C895" s="4" t="s">
        <v>922</v>
      </c>
      <c r="D895" s="4" t="s">
        <v>1033</v>
      </c>
      <c r="E895" s="4" t="s">
        <v>1040</v>
      </c>
      <c r="F895" s="4">
        <v>1800</v>
      </c>
      <c r="G895" s="7">
        <v>0.85</v>
      </c>
      <c r="H895" s="4">
        <f t="shared" si="14"/>
        <v>1530</v>
      </c>
      <c r="I895" s="4" t="s">
        <v>1050</v>
      </c>
      <c r="J895" s="23">
        <v>42114</v>
      </c>
      <c r="K895" s="9" t="s">
        <v>1044</v>
      </c>
    </row>
    <row r="896" spans="1:11">
      <c r="A896" s="8">
        <v>42085</v>
      </c>
      <c r="B896" s="6" t="s">
        <v>11</v>
      </c>
      <c r="C896" s="4" t="s">
        <v>923</v>
      </c>
      <c r="D896" s="4" t="s">
        <v>1036</v>
      </c>
      <c r="E896" s="4" t="s">
        <v>1040</v>
      </c>
      <c r="F896" s="4">
        <v>4990</v>
      </c>
      <c r="G896" s="7">
        <v>0.65</v>
      </c>
      <c r="H896" s="4">
        <f t="shared" si="14"/>
        <v>3243.5</v>
      </c>
      <c r="I896" s="4" t="s">
        <v>1051</v>
      </c>
      <c r="J896" s="23">
        <v>42096</v>
      </c>
      <c r="K896" s="9" t="s">
        <v>1044</v>
      </c>
    </row>
    <row r="897" spans="1:11">
      <c r="A897" s="8">
        <v>42085</v>
      </c>
      <c r="B897" s="6" t="s">
        <v>11</v>
      </c>
      <c r="C897" s="4" t="s">
        <v>924</v>
      </c>
      <c r="D897" s="4" t="s">
        <v>1036</v>
      </c>
      <c r="E897" s="4" t="s">
        <v>1040</v>
      </c>
      <c r="F897" s="4">
        <v>3200</v>
      </c>
      <c r="G897" s="7">
        <v>0.8</v>
      </c>
      <c r="H897" s="4">
        <f t="shared" si="14"/>
        <v>2560</v>
      </c>
      <c r="I897" s="4" t="s">
        <v>1053</v>
      </c>
      <c r="J897" s="23">
        <v>42175</v>
      </c>
      <c r="K897" s="9" t="s">
        <v>1044</v>
      </c>
    </row>
    <row r="898" spans="1:11">
      <c r="A898" s="8">
        <v>42085</v>
      </c>
      <c r="B898" s="6" t="s">
        <v>11</v>
      </c>
      <c r="C898" s="4" t="s">
        <v>925</v>
      </c>
      <c r="D898" s="4" t="s">
        <v>1035</v>
      </c>
      <c r="E898" s="4" t="s">
        <v>1039</v>
      </c>
      <c r="F898" s="4">
        <v>880</v>
      </c>
      <c r="G898" s="7">
        <v>0.7</v>
      </c>
      <c r="H898" s="4">
        <f t="shared" si="14"/>
        <v>616</v>
      </c>
      <c r="I898" s="4" t="s">
        <v>1051</v>
      </c>
      <c r="J898" s="23">
        <v>42154</v>
      </c>
      <c r="K898" s="9" t="s">
        <v>1046</v>
      </c>
    </row>
    <row r="899" spans="1:11">
      <c r="A899" s="8">
        <v>42085</v>
      </c>
      <c r="B899" s="6" t="s">
        <v>24</v>
      </c>
      <c r="C899" s="4" t="s">
        <v>926</v>
      </c>
      <c r="D899" s="4" t="s">
        <v>1035</v>
      </c>
      <c r="E899" s="4" t="s">
        <v>1039</v>
      </c>
      <c r="F899" s="4">
        <v>3730</v>
      </c>
      <c r="G899" s="7">
        <v>0.85</v>
      </c>
      <c r="H899" s="4">
        <f t="shared" ref="H899:H962" si="15">F899*G899</f>
        <v>3170.5</v>
      </c>
      <c r="I899" s="4" t="s">
        <v>1053</v>
      </c>
      <c r="J899" s="23">
        <v>42117</v>
      </c>
      <c r="K899" s="9" t="s">
        <v>1044</v>
      </c>
    </row>
    <row r="900" spans="1:11">
      <c r="A900" s="8">
        <v>42085</v>
      </c>
      <c r="B900" s="6" t="s">
        <v>13</v>
      </c>
      <c r="C900" s="4" t="s">
        <v>927</v>
      </c>
      <c r="D900" s="4" t="s">
        <v>1032</v>
      </c>
      <c r="E900" s="4" t="s">
        <v>1048</v>
      </c>
      <c r="F900" s="4">
        <v>3900</v>
      </c>
      <c r="G900" s="7">
        <v>0.75</v>
      </c>
      <c r="H900" s="4">
        <f t="shared" si="15"/>
        <v>2925</v>
      </c>
      <c r="I900" s="4" t="s">
        <v>1053</v>
      </c>
      <c r="J900" s="23">
        <v>42134</v>
      </c>
      <c r="K900" s="9" t="s">
        <v>1043</v>
      </c>
    </row>
    <row r="901" spans="1:11">
      <c r="A901" s="8">
        <v>42085</v>
      </c>
      <c r="B901" s="6" t="s">
        <v>12</v>
      </c>
      <c r="C901" s="4" t="s">
        <v>928</v>
      </c>
      <c r="D901" s="4" t="s">
        <v>1030</v>
      </c>
      <c r="E901" s="4" t="s">
        <v>1048</v>
      </c>
      <c r="F901" s="4">
        <v>920</v>
      </c>
      <c r="G901" s="7">
        <v>0.7</v>
      </c>
      <c r="H901" s="4">
        <f t="shared" si="15"/>
        <v>644</v>
      </c>
      <c r="I901" s="4" t="s">
        <v>1053</v>
      </c>
      <c r="J901" s="23">
        <v>42128</v>
      </c>
      <c r="K901" s="9" t="s">
        <v>1045</v>
      </c>
    </row>
    <row r="902" spans="1:11">
      <c r="A902" s="8">
        <v>42086</v>
      </c>
      <c r="B902" s="6" t="s">
        <v>10</v>
      </c>
      <c r="C902" s="4" t="s">
        <v>929</v>
      </c>
      <c r="D902" s="4" t="s">
        <v>1031</v>
      </c>
      <c r="E902" s="4" t="s">
        <v>1042</v>
      </c>
      <c r="F902" s="4">
        <v>1490</v>
      </c>
      <c r="G902" s="7">
        <v>0.55000000000000004</v>
      </c>
      <c r="H902" s="4">
        <f t="shared" si="15"/>
        <v>819.50000000000011</v>
      </c>
      <c r="I902" s="4" t="s">
        <v>1053</v>
      </c>
      <c r="J902" s="23">
        <v>42144</v>
      </c>
      <c r="K902" s="9" t="s">
        <v>1044</v>
      </c>
    </row>
    <row r="903" spans="1:11">
      <c r="A903" s="8">
        <v>42086</v>
      </c>
      <c r="B903" s="6" t="s">
        <v>20</v>
      </c>
      <c r="C903" s="4" t="s">
        <v>930</v>
      </c>
      <c r="D903" s="4" t="s">
        <v>1034</v>
      </c>
      <c r="E903" s="4" t="s">
        <v>1048</v>
      </c>
      <c r="F903" s="4">
        <v>1810</v>
      </c>
      <c r="G903" s="7">
        <v>0.8</v>
      </c>
      <c r="H903" s="4">
        <f t="shared" si="15"/>
        <v>1448</v>
      </c>
      <c r="I903" s="4" t="s">
        <v>1051</v>
      </c>
      <c r="J903" s="23">
        <v>42178</v>
      </c>
      <c r="K903" s="9"/>
    </row>
    <row r="904" spans="1:11">
      <c r="A904" s="8">
        <v>42086</v>
      </c>
      <c r="B904" s="6" t="s">
        <v>8</v>
      </c>
      <c r="C904" s="4" t="s">
        <v>931</v>
      </c>
      <c r="D904" s="4" t="s">
        <v>1029</v>
      </c>
      <c r="E904" s="4" t="s">
        <v>1039</v>
      </c>
      <c r="F904" s="4">
        <v>1850</v>
      </c>
      <c r="G904" s="7">
        <v>0.8</v>
      </c>
      <c r="H904" s="4">
        <f t="shared" si="15"/>
        <v>1480</v>
      </c>
      <c r="I904" s="4" t="s">
        <v>1051</v>
      </c>
      <c r="J904" s="23">
        <v>42100</v>
      </c>
      <c r="K904" s="9" t="s">
        <v>1044</v>
      </c>
    </row>
    <row r="905" spans="1:11">
      <c r="A905" s="8">
        <v>42086</v>
      </c>
      <c r="B905" s="6" t="s">
        <v>20</v>
      </c>
      <c r="C905" s="4" t="s">
        <v>932</v>
      </c>
      <c r="D905" s="4" t="s">
        <v>1032</v>
      </c>
      <c r="E905" s="4" t="s">
        <v>1048</v>
      </c>
      <c r="F905" s="4">
        <v>1440</v>
      </c>
      <c r="G905" s="7">
        <v>0.65</v>
      </c>
      <c r="H905" s="4">
        <f t="shared" si="15"/>
        <v>936</v>
      </c>
      <c r="I905" s="4" t="s">
        <v>1053</v>
      </c>
      <c r="J905" s="23">
        <v>42115</v>
      </c>
      <c r="K905" s="9" t="s">
        <v>1045</v>
      </c>
    </row>
    <row r="906" spans="1:11">
      <c r="A906" s="8">
        <v>42086</v>
      </c>
      <c r="B906" s="6" t="s">
        <v>13</v>
      </c>
      <c r="C906" s="4" t="s">
        <v>933</v>
      </c>
      <c r="D906" s="4" t="s">
        <v>1029</v>
      </c>
      <c r="E906" s="4" t="s">
        <v>1039</v>
      </c>
      <c r="F906" s="4">
        <v>3090</v>
      </c>
      <c r="G906" s="7">
        <v>0.6</v>
      </c>
      <c r="H906" s="4">
        <f t="shared" si="15"/>
        <v>1854</v>
      </c>
      <c r="I906" s="4" t="s">
        <v>1053</v>
      </c>
      <c r="J906" s="23">
        <v>42165</v>
      </c>
      <c r="K906" s="9" t="s">
        <v>1044</v>
      </c>
    </row>
    <row r="907" spans="1:11">
      <c r="A907" s="8">
        <v>42087</v>
      </c>
      <c r="B907" s="6" t="s">
        <v>16</v>
      </c>
      <c r="C907" s="4" t="s">
        <v>934</v>
      </c>
      <c r="D907" s="4" t="s">
        <v>1038</v>
      </c>
      <c r="E907" s="4" t="s">
        <v>1048</v>
      </c>
      <c r="F907" s="4">
        <v>4850</v>
      </c>
      <c r="G907" s="7">
        <v>0.65</v>
      </c>
      <c r="H907" s="4">
        <f t="shared" si="15"/>
        <v>3152.5</v>
      </c>
      <c r="I907" s="4" t="s">
        <v>1050</v>
      </c>
      <c r="J907" s="23">
        <v>42134</v>
      </c>
      <c r="K907" s="9" t="s">
        <v>1043</v>
      </c>
    </row>
    <row r="908" spans="1:11">
      <c r="A908" s="8">
        <v>42087</v>
      </c>
      <c r="B908" s="6" t="s">
        <v>27</v>
      </c>
      <c r="C908" s="4" t="s">
        <v>935</v>
      </c>
      <c r="D908" s="4" t="s">
        <v>1034</v>
      </c>
      <c r="E908" s="4" t="s">
        <v>1039</v>
      </c>
      <c r="F908" s="4">
        <v>2610</v>
      </c>
      <c r="G908" s="7">
        <v>0.65</v>
      </c>
      <c r="H908" s="4">
        <f t="shared" si="15"/>
        <v>1696.5</v>
      </c>
      <c r="I908" s="4" t="s">
        <v>1053</v>
      </c>
      <c r="J908" s="23">
        <v>42141</v>
      </c>
      <c r="K908" s="9" t="s">
        <v>1043</v>
      </c>
    </row>
    <row r="909" spans="1:11">
      <c r="A909" s="8">
        <v>42087</v>
      </c>
      <c r="B909" s="6" t="s">
        <v>12</v>
      </c>
      <c r="C909" s="4" t="s">
        <v>936</v>
      </c>
      <c r="D909" s="4" t="s">
        <v>1035</v>
      </c>
      <c r="E909" s="4" t="s">
        <v>1048</v>
      </c>
      <c r="F909" s="4">
        <v>2100</v>
      </c>
      <c r="G909" s="7">
        <v>0.8</v>
      </c>
      <c r="H909" s="4">
        <f t="shared" si="15"/>
        <v>1680</v>
      </c>
      <c r="I909" s="4" t="s">
        <v>1051</v>
      </c>
      <c r="J909" s="23">
        <v>42178</v>
      </c>
      <c r="K909" s="9" t="s">
        <v>1043</v>
      </c>
    </row>
    <row r="910" spans="1:11">
      <c r="A910" s="8">
        <v>42087</v>
      </c>
      <c r="B910" s="6" t="s">
        <v>22</v>
      </c>
      <c r="C910" s="4" t="s">
        <v>937</v>
      </c>
      <c r="D910" s="4" t="s">
        <v>1036</v>
      </c>
      <c r="E910" s="4" t="s">
        <v>1040</v>
      </c>
      <c r="F910" s="4">
        <v>3270</v>
      </c>
      <c r="G910" s="7">
        <v>0.75</v>
      </c>
      <c r="H910" s="4">
        <f t="shared" si="15"/>
        <v>2452.5</v>
      </c>
      <c r="I910" s="4" t="s">
        <v>1051</v>
      </c>
      <c r="J910" s="23">
        <v>42162</v>
      </c>
      <c r="K910" s="9" t="s">
        <v>1045</v>
      </c>
    </row>
    <row r="911" spans="1:11">
      <c r="A911" s="8">
        <v>42087</v>
      </c>
      <c r="B911" s="6" t="s">
        <v>16</v>
      </c>
      <c r="C911" s="4" t="s">
        <v>938</v>
      </c>
      <c r="D911" s="4" t="s">
        <v>1033</v>
      </c>
      <c r="E911" s="4" t="s">
        <v>1048</v>
      </c>
      <c r="F911" s="4">
        <v>2480</v>
      </c>
      <c r="G911" s="7">
        <v>0.55000000000000004</v>
      </c>
      <c r="H911" s="4">
        <f t="shared" si="15"/>
        <v>1364</v>
      </c>
      <c r="I911" s="4" t="s">
        <v>1051</v>
      </c>
      <c r="J911" s="23">
        <v>42132</v>
      </c>
      <c r="K911" s="9" t="s">
        <v>1044</v>
      </c>
    </row>
    <row r="912" spans="1:11">
      <c r="A912" s="8">
        <v>42087</v>
      </c>
      <c r="B912" s="6" t="s">
        <v>11</v>
      </c>
      <c r="C912" s="4" t="s">
        <v>939</v>
      </c>
      <c r="D912" s="4" t="s">
        <v>1037</v>
      </c>
      <c r="E912" s="4" t="s">
        <v>1040</v>
      </c>
      <c r="F912" s="4">
        <v>4440</v>
      </c>
      <c r="G912" s="7">
        <v>0.8</v>
      </c>
      <c r="H912" s="4">
        <f t="shared" si="15"/>
        <v>3552</v>
      </c>
      <c r="I912" s="4" t="s">
        <v>1051</v>
      </c>
      <c r="J912" s="23">
        <v>42164</v>
      </c>
      <c r="K912" s="9" t="s">
        <v>1043</v>
      </c>
    </row>
    <row r="913" spans="1:11">
      <c r="A913" s="8">
        <v>42087</v>
      </c>
      <c r="B913" s="6" t="s">
        <v>22</v>
      </c>
      <c r="C913" s="4" t="s">
        <v>940</v>
      </c>
      <c r="D913" s="4" t="s">
        <v>1035</v>
      </c>
      <c r="E913" s="4" t="s">
        <v>1048</v>
      </c>
      <c r="F913" s="4">
        <v>3970</v>
      </c>
      <c r="G913" s="7">
        <v>0.65</v>
      </c>
      <c r="H913" s="4">
        <f t="shared" si="15"/>
        <v>2580.5</v>
      </c>
      <c r="I913" s="4" t="s">
        <v>1051</v>
      </c>
      <c r="J913" s="23">
        <v>42174</v>
      </c>
      <c r="K913" s="9" t="s">
        <v>1044</v>
      </c>
    </row>
    <row r="914" spans="1:11">
      <c r="A914" s="8">
        <v>42087</v>
      </c>
      <c r="B914" s="6" t="s">
        <v>14</v>
      </c>
      <c r="C914" s="4" t="s">
        <v>941</v>
      </c>
      <c r="D914" s="4" t="s">
        <v>1031</v>
      </c>
      <c r="E914" s="4" t="s">
        <v>1042</v>
      </c>
      <c r="F914" s="4">
        <v>4890</v>
      </c>
      <c r="G914" s="7">
        <v>0.6</v>
      </c>
      <c r="H914" s="4">
        <f t="shared" si="15"/>
        <v>2934</v>
      </c>
      <c r="I914" s="4" t="s">
        <v>1053</v>
      </c>
      <c r="J914" s="23">
        <v>42155</v>
      </c>
      <c r="K914" s="9" t="s">
        <v>1045</v>
      </c>
    </row>
    <row r="915" spans="1:11">
      <c r="A915" s="8">
        <v>42088</v>
      </c>
      <c r="B915" s="6" t="s">
        <v>25</v>
      </c>
      <c r="C915" s="4" t="s">
        <v>942</v>
      </c>
      <c r="D915" s="4" t="s">
        <v>1030</v>
      </c>
      <c r="E915" s="4" t="s">
        <v>1048</v>
      </c>
      <c r="F915" s="4">
        <v>3200</v>
      </c>
      <c r="G915" s="7">
        <v>0.8</v>
      </c>
      <c r="H915" s="4">
        <f t="shared" si="15"/>
        <v>2560</v>
      </c>
      <c r="I915" s="4" t="s">
        <v>1051</v>
      </c>
      <c r="J915" s="23">
        <v>42181</v>
      </c>
      <c r="K915" s="9" t="s">
        <v>1043</v>
      </c>
    </row>
    <row r="916" spans="1:11">
      <c r="A916" s="8">
        <v>42088</v>
      </c>
      <c r="B916" s="6" t="s">
        <v>21</v>
      </c>
      <c r="C916" s="4" t="s">
        <v>943</v>
      </c>
      <c r="D916" s="4" t="s">
        <v>1029</v>
      </c>
      <c r="E916" s="4" t="s">
        <v>1042</v>
      </c>
      <c r="F916" s="4">
        <v>4610</v>
      </c>
      <c r="G916" s="7">
        <v>0.85</v>
      </c>
      <c r="H916" s="4">
        <f t="shared" si="15"/>
        <v>3918.5</v>
      </c>
      <c r="I916" s="4" t="s">
        <v>1051</v>
      </c>
      <c r="J916" s="23">
        <v>42131</v>
      </c>
      <c r="K916" s="9" t="s">
        <v>1045</v>
      </c>
    </row>
    <row r="917" spans="1:11">
      <c r="A917" s="8">
        <v>42088</v>
      </c>
      <c r="B917" s="6" t="s">
        <v>23</v>
      </c>
      <c r="C917" s="4" t="s">
        <v>944</v>
      </c>
      <c r="D917" s="4" t="s">
        <v>1030</v>
      </c>
      <c r="E917" s="4" t="s">
        <v>1048</v>
      </c>
      <c r="F917" s="4">
        <v>4830</v>
      </c>
      <c r="G917" s="7">
        <v>0.85</v>
      </c>
      <c r="H917" s="4">
        <f t="shared" si="15"/>
        <v>4105.5</v>
      </c>
      <c r="I917" s="4" t="s">
        <v>1051</v>
      </c>
      <c r="J917" s="23">
        <v>42152</v>
      </c>
      <c r="K917" s="9" t="s">
        <v>1044</v>
      </c>
    </row>
    <row r="918" spans="1:11">
      <c r="A918" s="8">
        <v>42088</v>
      </c>
      <c r="B918" s="6" t="s">
        <v>14</v>
      </c>
      <c r="C918" s="4" t="s">
        <v>945</v>
      </c>
      <c r="D918" s="4" t="s">
        <v>1032</v>
      </c>
      <c r="E918" s="4" t="s">
        <v>1040</v>
      </c>
      <c r="F918" s="4">
        <v>2340</v>
      </c>
      <c r="G918" s="7">
        <v>0.55000000000000004</v>
      </c>
      <c r="H918" s="4">
        <f t="shared" si="15"/>
        <v>1287</v>
      </c>
      <c r="I918" s="4" t="s">
        <v>1053</v>
      </c>
      <c r="J918" s="23">
        <v>42163</v>
      </c>
      <c r="K918" s="9" t="s">
        <v>1044</v>
      </c>
    </row>
    <row r="919" spans="1:11">
      <c r="A919" s="8">
        <v>42088</v>
      </c>
      <c r="B919" s="6" t="s">
        <v>27</v>
      </c>
      <c r="C919" s="4" t="s">
        <v>946</v>
      </c>
      <c r="D919" s="4" t="s">
        <v>1036</v>
      </c>
      <c r="E919" s="4" t="s">
        <v>1042</v>
      </c>
      <c r="F919" s="4">
        <v>3940</v>
      </c>
      <c r="G919" s="7">
        <v>0.7</v>
      </c>
      <c r="H919" s="4">
        <f t="shared" si="15"/>
        <v>2758</v>
      </c>
      <c r="I919" s="4" t="s">
        <v>1053</v>
      </c>
      <c r="J919" s="23">
        <v>42184</v>
      </c>
      <c r="K919" s="9" t="s">
        <v>1044</v>
      </c>
    </row>
    <row r="920" spans="1:11">
      <c r="A920" s="8">
        <v>42088</v>
      </c>
      <c r="B920" s="6" t="s">
        <v>24</v>
      </c>
      <c r="C920" s="4" t="s">
        <v>947</v>
      </c>
      <c r="D920" s="4" t="s">
        <v>1036</v>
      </c>
      <c r="E920" s="4" t="s">
        <v>1048</v>
      </c>
      <c r="F920" s="4">
        <v>4060</v>
      </c>
      <c r="G920" s="7">
        <v>0.85</v>
      </c>
      <c r="H920" s="4">
        <f t="shared" si="15"/>
        <v>3451</v>
      </c>
      <c r="I920" s="4" t="s">
        <v>1051</v>
      </c>
      <c r="J920" s="23">
        <v>42105</v>
      </c>
      <c r="K920" s="9" t="s">
        <v>1043</v>
      </c>
    </row>
    <row r="921" spans="1:11">
      <c r="A921" s="8">
        <v>42088</v>
      </c>
      <c r="B921" s="6" t="s">
        <v>18</v>
      </c>
      <c r="C921" s="4" t="s">
        <v>948</v>
      </c>
      <c r="D921" s="4" t="s">
        <v>1030</v>
      </c>
      <c r="E921" s="4" t="s">
        <v>1048</v>
      </c>
      <c r="F921" s="4">
        <v>4160</v>
      </c>
      <c r="G921" s="7">
        <v>0.8</v>
      </c>
      <c r="H921" s="4">
        <f t="shared" si="15"/>
        <v>3328</v>
      </c>
      <c r="I921" s="4" t="s">
        <v>1051</v>
      </c>
      <c r="J921" s="23">
        <v>42147</v>
      </c>
      <c r="K921" s="9" t="s">
        <v>1045</v>
      </c>
    </row>
    <row r="922" spans="1:11">
      <c r="A922" s="8">
        <v>42088</v>
      </c>
      <c r="B922" s="6" t="s">
        <v>14</v>
      </c>
      <c r="C922" s="4" t="s">
        <v>949</v>
      </c>
      <c r="D922" s="4" t="s">
        <v>1038</v>
      </c>
      <c r="E922" s="4" t="s">
        <v>1042</v>
      </c>
      <c r="F922" s="4">
        <v>3140</v>
      </c>
      <c r="G922" s="7">
        <v>0.55000000000000004</v>
      </c>
      <c r="H922" s="4">
        <f t="shared" si="15"/>
        <v>1727.0000000000002</v>
      </c>
      <c r="I922" s="4" t="s">
        <v>1051</v>
      </c>
      <c r="J922" s="23">
        <v>42160</v>
      </c>
      <c r="K922" s="9"/>
    </row>
    <row r="923" spans="1:11">
      <c r="A923" s="8">
        <v>42088</v>
      </c>
      <c r="B923" s="6" t="s">
        <v>27</v>
      </c>
      <c r="C923" s="4" t="s">
        <v>950</v>
      </c>
      <c r="D923" s="4" t="s">
        <v>1031</v>
      </c>
      <c r="E923" s="4" t="s">
        <v>1039</v>
      </c>
      <c r="F923" s="4">
        <v>3650</v>
      </c>
      <c r="G923" s="7">
        <v>0.65</v>
      </c>
      <c r="H923" s="4">
        <f t="shared" si="15"/>
        <v>2372.5</v>
      </c>
      <c r="I923" s="4" t="s">
        <v>1051</v>
      </c>
      <c r="J923" s="23">
        <v>42166</v>
      </c>
      <c r="K923" s="9" t="s">
        <v>1043</v>
      </c>
    </row>
    <row r="924" spans="1:11">
      <c r="A924" s="8">
        <v>42088</v>
      </c>
      <c r="B924" s="6" t="s">
        <v>13</v>
      </c>
      <c r="C924" s="4" t="s">
        <v>951</v>
      </c>
      <c r="D924" s="4" t="s">
        <v>1038</v>
      </c>
      <c r="E924" s="4" t="s">
        <v>1042</v>
      </c>
      <c r="F924" s="4">
        <v>580</v>
      </c>
      <c r="G924" s="7">
        <v>0.75</v>
      </c>
      <c r="H924" s="4">
        <f t="shared" si="15"/>
        <v>435</v>
      </c>
      <c r="I924" s="4" t="s">
        <v>1051</v>
      </c>
      <c r="J924" s="23">
        <v>42158</v>
      </c>
      <c r="K924" s="9" t="s">
        <v>1043</v>
      </c>
    </row>
    <row r="925" spans="1:11">
      <c r="A925" s="8">
        <v>42088</v>
      </c>
      <c r="B925" s="6" t="s">
        <v>11</v>
      </c>
      <c r="C925" s="4" t="s">
        <v>952</v>
      </c>
      <c r="D925" s="4" t="s">
        <v>1033</v>
      </c>
      <c r="E925" s="4" t="s">
        <v>1040</v>
      </c>
      <c r="F925" s="4">
        <v>4250</v>
      </c>
      <c r="G925" s="7">
        <v>0.85</v>
      </c>
      <c r="H925" s="4">
        <f t="shared" si="15"/>
        <v>3612.5</v>
      </c>
      <c r="I925" s="4" t="s">
        <v>1051</v>
      </c>
      <c r="J925" s="23">
        <v>42103</v>
      </c>
      <c r="K925" s="9" t="s">
        <v>1043</v>
      </c>
    </row>
    <row r="926" spans="1:11">
      <c r="A926" s="8">
        <v>42088</v>
      </c>
      <c r="B926" s="6" t="s">
        <v>16</v>
      </c>
      <c r="C926" s="4" t="s">
        <v>953</v>
      </c>
      <c r="D926" s="4" t="s">
        <v>1029</v>
      </c>
      <c r="E926" s="4" t="s">
        <v>1048</v>
      </c>
      <c r="F926" s="4">
        <v>890</v>
      </c>
      <c r="G926" s="7">
        <v>0.75</v>
      </c>
      <c r="H926" s="4">
        <f t="shared" si="15"/>
        <v>667.5</v>
      </c>
      <c r="I926" s="4" t="s">
        <v>1053</v>
      </c>
      <c r="J926" s="23">
        <v>42152</v>
      </c>
      <c r="K926" s="9" t="s">
        <v>1043</v>
      </c>
    </row>
    <row r="927" spans="1:11">
      <c r="A927" s="8">
        <v>42088</v>
      </c>
      <c r="B927" s="6" t="s">
        <v>18</v>
      </c>
      <c r="C927" s="4" t="s">
        <v>954</v>
      </c>
      <c r="D927" s="4" t="s">
        <v>1038</v>
      </c>
      <c r="E927" s="4" t="s">
        <v>1048</v>
      </c>
      <c r="F927" s="4">
        <v>380</v>
      </c>
      <c r="G927" s="7">
        <v>0.7</v>
      </c>
      <c r="H927" s="4">
        <f t="shared" si="15"/>
        <v>266</v>
      </c>
      <c r="I927" s="4" t="s">
        <v>1053</v>
      </c>
      <c r="J927" s="23">
        <v>42108</v>
      </c>
      <c r="K927" s="9" t="s">
        <v>1043</v>
      </c>
    </row>
    <row r="928" spans="1:11">
      <c r="A928" s="8">
        <v>42088</v>
      </c>
      <c r="B928" s="6" t="s">
        <v>26</v>
      </c>
      <c r="C928" s="4" t="s">
        <v>955</v>
      </c>
      <c r="D928" s="4" t="s">
        <v>1030</v>
      </c>
      <c r="E928" s="4" t="s">
        <v>1048</v>
      </c>
      <c r="F928" s="4">
        <v>1450</v>
      </c>
      <c r="G928" s="7">
        <v>0.75</v>
      </c>
      <c r="H928" s="4">
        <f t="shared" si="15"/>
        <v>1087.5</v>
      </c>
      <c r="I928" s="4" t="s">
        <v>1053</v>
      </c>
      <c r="J928" s="23">
        <v>42108</v>
      </c>
      <c r="K928" s="9" t="s">
        <v>1045</v>
      </c>
    </row>
    <row r="929" spans="1:11">
      <c r="A929" s="8">
        <v>42089</v>
      </c>
      <c r="B929" s="6" t="s">
        <v>14</v>
      </c>
      <c r="C929" s="4" t="s">
        <v>956</v>
      </c>
      <c r="D929" s="4" t="s">
        <v>1030</v>
      </c>
      <c r="E929" s="4" t="s">
        <v>1048</v>
      </c>
      <c r="F929" s="4">
        <v>2710</v>
      </c>
      <c r="G929" s="7">
        <v>0.8</v>
      </c>
      <c r="H929" s="4">
        <f t="shared" si="15"/>
        <v>2168</v>
      </c>
      <c r="I929" s="4" t="s">
        <v>1053</v>
      </c>
      <c r="J929" s="23">
        <v>42158</v>
      </c>
      <c r="K929" s="9" t="s">
        <v>1043</v>
      </c>
    </row>
    <row r="930" spans="1:11">
      <c r="A930" s="8">
        <v>42089</v>
      </c>
      <c r="B930" s="6" t="s">
        <v>20</v>
      </c>
      <c r="C930" s="4" t="s">
        <v>957</v>
      </c>
      <c r="D930" s="4" t="s">
        <v>1035</v>
      </c>
      <c r="E930" s="4" t="s">
        <v>1040</v>
      </c>
      <c r="F930" s="4">
        <v>3100</v>
      </c>
      <c r="G930" s="7">
        <v>0.7</v>
      </c>
      <c r="H930" s="4">
        <f t="shared" si="15"/>
        <v>2170</v>
      </c>
      <c r="I930" s="4" t="s">
        <v>1050</v>
      </c>
      <c r="J930" s="23">
        <v>42178</v>
      </c>
      <c r="K930" s="9" t="s">
        <v>1045</v>
      </c>
    </row>
    <row r="931" spans="1:11">
      <c r="A931" s="8">
        <v>42089</v>
      </c>
      <c r="B931" s="6" t="s">
        <v>24</v>
      </c>
      <c r="C931" s="4" t="s">
        <v>958</v>
      </c>
      <c r="D931" s="4" t="s">
        <v>1035</v>
      </c>
      <c r="E931" s="4" t="s">
        <v>1040</v>
      </c>
      <c r="F931" s="4">
        <v>2810</v>
      </c>
      <c r="G931" s="7">
        <v>0.6</v>
      </c>
      <c r="H931" s="4">
        <f t="shared" si="15"/>
        <v>1686</v>
      </c>
      <c r="I931" s="4" t="s">
        <v>1051</v>
      </c>
      <c r="J931" s="23">
        <v>42181</v>
      </c>
      <c r="K931" s="9" t="s">
        <v>1043</v>
      </c>
    </row>
    <row r="932" spans="1:11">
      <c r="A932" s="8">
        <v>42089</v>
      </c>
      <c r="B932" s="6" t="s">
        <v>14</v>
      </c>
      <c r="C932" s="4" t="s">
        <v>959</v>
      </c>
      <c r="D932" s="4" t="s">
        <v>1036</v>
      </c>
      <c r="E932" s="4" t="s">
        <v>1042</v>
      </c>
      <c r="F932" s="4">
        <v>4730</v>
      </c>
      <c r="G932" s="7">
        <v>0.7</v>
      </c>
      <c r="H932" s="4">
        <f t="shared" si="15"/>
        <v>3311</v>
      </c>
      <c r="I932" s="4" t="s">
        <v>1051</v>
      </c>
      <c r="J932" s="23">
        <v>42110</v>
      </c>
      <c r="K932" s="9" t="s">
        <v>1044</v>
      </c>
    </row>
    <row r="933" spans="1:11">
      <c r="A933" s="8">
        <v>42089</v>
      </c>
      <c r="B933" s="6" t="s">
        <v>23</v>
      </c>
      <c r="C933" s="4" t="s">
        <v>960</v>
      </c>
      <c r="D933" s="4" t="s">
        <v>1038</v>
      </c>
      <c r="E933" s="4" t="s">
        <v>1048</v>
      </c>
      <c r="F933" s="4">
        <v>4630</v>
      </c>
      <c r="G933" s="7">
        <v>0.7</v>
      </c>
      <c r="H933" s="4">
        <f t="shared" si="15"/>
        <v>3241</v>
      </c>
      <c r="I933" s="4" t="s">
        <v>1053</v>
      </c>
      <c r="J933" s="23">
        <v>42137</v>
      </c>
      <c r="K933" s="9" t="s">
        <v>1044</v>
      </c>
    </row>
    <row r="934" spans="1:11">
      <c r="A934" s="8">
        <v>42089</v>
      </c>
      <c r="B934" s="6" t="s">
        <v>8</v>
      </c>
      <c r="C934" s="4" t="s">
        <v>961</v>
      </c>
      <c r="D934" s="4" t="s">
        <v>1029</v>
      </c>
      <c r="E934" s="4" t="s">
        <v>1040</v>
      </c>
      <c r="F934" s="4">
        <v>4350</v>
      </c>
      <c r="G934" s="7">
        <v>0.7</v>
      </c>
      <c r="H934" s="4">
        <f t="shared" si="15"/>
        <v>3045</v>
      </c>
      <c r="I934" s="4" t="s">
        <v>1050</v>
      </c>
      <c r="J934" s="23">
        <v>42159</v>
      </c>
      <c r="K934" s="9" t="s">
        <v>1045</v>
      </c>
    </row>
    <row r="935" spans="1:11">
      <c r="A935" s="8">
        <v>42089</v>
      </c>
      <c r="B935" s="6" t="s">
        <v>20</v>
      </c>
      <c r="C935" s="4" t="s">
        <v>962</v>
      </c>
      <c r="D935" s="4" t="s">
        <v>1029</v>
      </c>
      <c r="E935" s="4" t="s">
        <v>1048</v>
      </c>
      <c r="F935" s="4">
        <v>1880</v>
      </c>
      <c r="G935" s="7">
        <v>0.55000000000000004</v>
      </c>
      <c r="H935" s="4">
        <f t="shared" si="15"/>
        <v>1034</v>
      </c>
      <c r="I935" s="4" t="s">
        <v>1053</v>
      </c>
      <c r="J935" s="23">
        <v>42138</v>
      </c>
      <c r="K935" s="9" t="s">
        <v>1043</v>
      </c>
    </row>
    <row r="936" spans="1:11">
      <c r="A936" s="8">
        <v>42089</v>
      </c>
      <c r="B936" s="6" t="s">
        <v>23</v>
      </c>
      <c r="C936" s="4" t="s">
        <v>963</v>
      </c>
      <c r="D936" s="4" t="s">
        <v>1035</v>
      </c>
      <c r="E936" s="4" t="s">
        <v>1048</v>
      </c>
      <c r="F936" s="4">
        <v>3220</v>
      </c>
      <c r="G936" s="7">
        <v>0.85</v>
      </c>
      <c r="H936" s="4">
        <f t="shared" si="15"/>
        <v>2737</v>
      </c>
      <c r="I936" s="4" t="s">
        <v>1051</v>
      </c>
      <c r="J936" s="23">
        <v>42149</v>
      </c>
      <c r="K936" s="9" t="s">
        <v>1043</v>
      </c>
    </row>
    <row r="937" spans="1:11">
      <c r="A937" s="8">
        <v>42089</v>
      </c>
      <c r="B937" s="6" t="s">
        <v>12</v>
      </c>
      <c r="C937" s="4" t="s">
        <v>964</v>
      </c>
      <c r="D937" s="4" t="s">
        <v>1035</v>
      </c>
      <c r="E937" s="4" t="s">
        <v>1048</v>
      </c>
      <c r="F937" s="4">
        <v>1600</v>
      </c>
      <c r="G937" s="7">
        <v>0.8</v>
      </c>
      <c r="H937" s="4">
        <f t="shared" si="15"/>
        <v>1280</v>
      </c>
      <c r="I937" s="4" t="s">
        <v>1051</v>
      </c>
      <c r="J937" s="23">
        <v>42182</v>
      </c>
      <c r="K937" s="9" t="s">
        <v>1043</v>
      </c>
    </row>
    <row r="938" spans="1:11">
      <c r="A938" s="8">
        <v>42089</v>
      </c>
      <c r="B938" s="6" t="s">
        <v>24</v>
      </c>
      <c r="C938" s="4" t="s">
        <v>965</v>
      </c>
      <c r="D938" s="4" t="s">
        <v>1029</v>
      </c>
      <c r="E938" s="4" t="s">
        <v>1039</v>
      </c>
      <c r="F938" s="4">
        <v>1740</v>
      </c>
      <c r="G938" s="7">
        <v>0.75</v>
      </c>
      <c r="H938" s="4">
        <f t="shared" si="15"/>
        <v>1305</v>
      </c>
      <c r="I938" s="4" t="s">
        <v>1053</v>
      </c>
      <c r="J938" s="23">
        <v>42155</v>
      </c>
      <c r="K938" s="9" t="s">
        <v>1045</v>
      </c>
    </row>
    <row r="939" spans="1:11">
      <c r="A939" s="8">
        <v>42089</v>
      </c>
      <c r="B939" s="6" t="s">
        <v>23</v>
      </c>
      <c r="C939" s="4" t="s">
        <v>966</v>
      </c>
      <c r="D939" s="4" t="s">
        <v>1036</v>
      </c>
      <c r="E939" s="4" t="s">
        <v>1040</v>
      </c>
      <c r="F939" s="4">
        <v>1420</v>
      </c>
      <c r="G939" s="7">
        <v>0.75</v>
      </c>
      <c r="H939" s="4">
        <f t="shared" si="15"/>
        <v>1065</v>
      </c>
      <c r="I939" s="4" t="s">
        <v>1050</v>
      </c>
      <c r="J939" s="23">
        <v>42130</v>
      </c>
      <c r="K939" s="9" t="s">
        <v>1044</v>
      </c>
    </row>
    <row r="940" spans="1:11">
      <c r="A940" s="8">
        <v>42089</v>
      </c>
      <c r="B940" s="6" t="s">
        <v>20</v>
      </c>
      <c r="C940" s="4" t="s">
        <v>967</v>
      </c>
      <c r="D940" s="4" t="s">
        <v>1031</v>
      </c>
      <c r="E940" s="4" t="s">
        <v>1048</v>
      </c>
      <c r="F940" s="4">
        <v>3770</v>
      </c>
      <c r="G940" s="7">
        <v>0.65</v>
      </c>
      <c r="H940" s="4">
        <f t="shared" si="15"/>
        <v>2450.5</v>
      </c>
      <c r="I940" s="4" t="s">
        <v>1051</v>
      </c>
      <c r="J940" s="23">
        <v>42168</v>
      </c>
      <c r="K940" s="9"/>
    </row>
    <row r="941" spans="1:11">
      <c r="A941" s="8">
        <v>42089</v>
      </c>
      <c r="B941" s="6" t="s">
        <v>12</v>
      </c>
      <c r="C941" s="4" t="s">
        <v>968</v>
      </c>
      <c r="D941" s="4" t="s">
        <v>1037</v>
      </c>
      <c r="E941" s="4" t="s">
        <v>1040</v>
      </c>
      <c r="F941" s="4">
        <v>2630</v>
      </c>
      <c r="G941" s="7">
        <v>0.6</v>
      </c>
      <c r="H941" s="4">
        <f t="shared" si="15"/>
        <v>1578</v>
      </c>
      <c r="I941" s="4" t="s">
        <v>1051</v>
      </c>
      <c r="J941" s="23">
        <v>42132</v>
      </c>
      <c r="K941" s="9" t="s">
        <v>1044</v>
      </c>
    </row>
    <row r="942" spans="1:11">
      <c r="A942" s="8">
        <v>42089</v>
      </c>
      <c r="B942" s="6" t="s">
        <v>16</v>
      </c>
      <c r="C942" s="4" t="s">
        <v>969</v>
      </c>
      <c r="D942" s="4" t="s">
        <v>1037</v>
      </c>
      <c r="E942" s="4" t="s">
        <v>1039</v>
      </c>
      <c r="F942" s="4">
        <v>2020</v>
      </c>
      <c r="G942" s="7">
        <v>0.85</v>
      </c>
      <c r="H942" s="4">
        <f t="shared" si="15"/>
        <v>1717</v>
      </c>
      <c r="I942" s="4" t="s">
        <v>1051</v>
      </c>
      <c r="J942" s="23">
        <v>42116</v>
      </c>
      <c r="K942" s="9" t="s">
        <v>1046</v>
      </c>
    </row>
    <row r="943" spans="1:11">
      <c r="A943" s="8">
        <v>42089</v>
      </c>
      <c r="B943" s="6" t="s">
        <v>24</v>
      </c>
      <c r="C943" s="4" t="s">
        <v>970</v>
      </c>
      <c r="D943" s="4" t="s">
        <v>1036</v>
      </c>
      <c r="E943" s="4" t="s">
        <v>1042</v>
      </c>
      <c r="F943" s="4">
        <v>3630</v>
      </c>
      <c r="G943" s="7">
        <v>0.55000000000000004</v>
      </c>
      <c r="H943" s="4">
        <f t="shared" si="15"/>
        <v>1996.5000000000002</v>
      </c>
      <c r="I943" s="4" t="s">
        <v>1051</v>
      </c>
      <c r="J943" s="23">
        <v>42153</v>
      </c>
      <c r="K943" s="9" t="s">
        <v>1043</v>
      </c>
    </row>
    <row r="944" spans="1:11">
      <c r="A944" s="8">
        <v>42089</v>
      </c>
      <c r="B944" s="6" t="s">
        <v>23</v>
      </c>
      <c r="C944" s="4" t="s">
        <v>971</v>
      </c>
      <c r="D944" s="4" t="s">
        <v>1036</v>
      </c>
      <c r="E944" s="4" t="s">
        <v>1048</v>
      </c>
      <c r="F944" s="4">
        <v>3910</v>
      </c>
      <c r="G944" s="7">
        <v>0.7</v>
      </c>
      <c r="H944" s="4">
        <f t="shared" si="15"/>
        <v>2737</v>
      </c>
      <c r="I944" s="4" t="s">
        <v>1053</v>
      </c>
      <c r="J944" s="23">
        <v>42180</v>
      </c>
      <c r="K944" s="9"/>
    </row>
    <row r="945" spans="1:11">
      <c r="A945" s="8">
        <v>42089</v>
      </c>
      <c r="B945" s="6" t="s">
        <v>26</v>
      </c>
      <c r="C945" s="4" t="s">
        <v>972</v>
      </c>
      <c r="D945" s="4" t="s">
        <v>1033</v>
      </c>
      <c r="E945" s="4" t="s">
        <v>1041</v>
      </c>
      <c r="F945" s="4">
        <v>1620</v>
      </c>
      <c r="G945" s="7">
        <v>0.8</v>
      </c>
      <c r="H945" s="4">
        <f t="shared" si="15"/>
        <v>1296</v>
      </c>
      <c r="I945" s="4" t="s">
        <v>1050</v>
      </c>
      <c r="J945" s="23">
        <v>42108</v>
      </c>
      <c r="K945" s="9"/>
    </row>
    <row r="946" spans="1:11">
      <c r="A946" s="8">
        <v>42090</v>
      </c>
      <c r="B946" s="6" t="s">
        <v>13</v>
      </c>
      <c r="C946" s="4" t="s">
        <v>973</v>
      </c>
      <c r="D946" s="4" t="s">
        <v>1031</v>
      </c>
      <c r="E946" s="4" t="s">
        <v>1039</v>
      </c>
      <c r="F946" s="4">
        <v>290</v>
      </c>
      <c r="G946" s="7">
        <v>0.75</v>
      </c>
      <c r="H946" s="4">
        <f t="shared" si="15"/>
        <v>217.5</v>
      </c>
      <c r="I946" s="4" t="s">
        <v>1050</v>
      </c>
      <c r="J946" s="23">
        <v>42161</v>
      </c>
      <c r="K946" s="9" t="s">
        <v>1045</v>
      </c>
    </row>
    <row r="947" spans="1:11">
      <c r="A947" s="8">
        <v>42090</v>
      </c>
      <c r="B947" s="6" t="s">
        <v>24</v>
      </c>
      <c r="C947" s="4" t="s">
        <v>974</v>
      </c>
      <c r="D947" s="4" t="s">
        <v>1035</v>
      </c>
      <c r="E947" s="4" t="s">
        <v>1048</v>
      </c>
      <c r="F947" s="4">
        <v>3230</v>
      </c>
      <c r="G947" s="7">
        <v>0.6</v>
      </c>
      <c r="H947" s="4">
        <f t="shared" si="15"/>
        <v>1938</v>
      </c>
      <c r="I947" s="4" t="s">
        <v>1051</v>
      </c>
      <c r="J947" s="23">
        <v>42105</v>
      </c>
      <c r="K947" s="9" t="s">
        <v>1046</v>
      </c>
    </row>
    <row r="948" spans="1:11">
      <c r="A948" s="8">
        <v>42090</v>
      </c>
      <c r="B948" s="6" t="s">
        <v>17</v>
      </c>
      <c r="C948" s="4" t="s">
        <v>975</v>
      </c>
      <c r="D948" s="4" t="s">
        <v>1036</v>
      </c>
      <c r="E948" s="4" t="s">
        <v>1048</v>
      </c>
      <c r="F948" s="4">
        <v>1290</v>
      </c>
      <c r="G948" s="7">
        <v>0.5</v>
      </c>
      <c r="H948" s="4">
        <f t="shared" si="15"/>
        <v>645</v>
      </c>
      <c r="I948" s="4" t="s">
        <v>1050</v>
      </c>
      <c r="J948" s="23">
        <v>42206</v>
      </c>
      <c r="K948" s="9"/>
    </row>
    <row r="949" spans="1:11">
      <c r="A949" s="8">
        <v>42090</v>
      </c>
      <c r="B949" s="6" t="s">
        <v>11</v>
      </c>
      <c r="C949" s="4" t="s">
        <v>976</v>
      </c>
      <c r="D949" s="4" t="s">
        <v>1038</v>
      </c>
      <c r="E949" s="4" t="s">
        <v>1048</v>
      </c>
      <c r="F949" s="4">
        <v>2420</v>
      </c>
      <c r="G949" s="7">
        <v>0.65</v>
      </c>
      <c r="H949" s="4">
        <f t="shared" si="15"/>
        <v>1573</v>
      </c>
      <c r="I949" s="4" t="s">
        <v>1051</v>
      </c>
      <c r="J949" s="23">
        <v>42113</v>
      </c>
      <c r="K949" s="9" t="s">
        <v>1043</v>
      </c>
    </row>
    <row r="950" spans="1:11">
      <c r="A950" s="8">
        <v>42090</v>
      </c>
      <c r="B950" s="6" t="s">
        <v>18</v>
      </c>
      <c r="C950" s="4" t="s">
        <v>977</v>
      </c>
      <c r="D950" s="4" t="s">
        <v>1034</v>
      </c>
      <c r="E950" s="4" t="s">
        <v>1040</v>
      </c>
      <c r="F950" s="4">
        <v>570</v>
      </c>
      <c r="G950" s="7">
        <v>0.55000000000000004</v>
      </c>
      <c r="H950" s="4">
        <f t="shared" si="15"/>
        <v>313.5</v>
      </c>
      <c r="I950" s="4" t="s">
        <v>1051</v>
      </c>
      <c r="J950" s="23">
        <v>42126</v>
      </c>
      <c r="K950" s="9" t="s">
        <v>1045</v>
      </c>
    </row>
    <row r="951" spans="1:11">
      <c r="A951" s="8">
        <v>42090</v>
      </c>
      <c r="B951" s="6" t="s">
        <v>13</v>
      </c>
      <c r="C951" s="4" t="s">
        <v>978</v>
      </c>
      <c r="D951" s="4" t="s">
        <v>1038</v>
      </c>
      <c r="E951" s="4" t="s">
        <v>1048</v>
      </c>
      <c r="F951" s="4">
        <v>1370</v>
      </c>
      <c r="G951" s="7">
        <v>0.85</v>
      </c>
      <c r="H951" s="4">
        <f t="shared" si="15"/>
        <v>1164.5</v>
      </c>
      <c r="I951" s="4" t="s">
        <v>1051</v>
      </c>
      <c r="J951" s="23">
        <v>42178</v>
      </c>
      <c r="K951" s="9" t="s">
        <v>1046</v>
      </c>
    </row>
    <row r="952" spans="1:11">
      <c r="A952" s="8">
        <v>42090</v>
      </c>
      <c r="B952" s="6" t="s">
        <v>9</v>
      </c>
      <c r="C952" s="4" t="s">
        <v>979</v>
      </c>
      <c r="D952" s="4" t="s">
        <v>1029</v>
      </c>
      <c r="E952" s="4" t="s">
        <v>1041</v>
      </c>
      <c r="F952" s="4">
        <v>3540</v>
      </c>
      <c r="G952" s="7">
        <v>0.6</v>
      </c>
      <c r="H952" s="4">
        <f t="shared" si="15"/>
        <v>2124</v>
      </c>
      <c r="I952" s="4" t="s">
        <v>1050</v>
      </c>
      <c r="J952" s="23">
        <v>42148</v>
      </c>
      <c r="K952" s="9"/>
    </row>
    <row r="953" spans="1:11">
      <c r="A953" s="8">
        <v>42090</v>
      </c>
      <c r="B953" s="6" t="s">
        <v>22</v>
      </c>
      <c r="C953" s="4" t="s">
        <v>980</v>
      </c>
      <c r="D953" s="4" t="s">
        <v>1037</v>
      </c>
      <c r="E953" s="4" t="s">
        <v>1040</v>
      </c>
      <c r="F953" s="4">
        <v>990</v>
      </c>
      <c r="G953" s="7">
        <v>0.7</v>
      </c>
      <c r="H953" s="4">
        <f t="shared" si="15"/>
        <v>693</v>
      </c>
      <c r="I953" s="4" t="s">
        <v>1050</v>
      </c>
      <c r="J953" s="23">
        <v>42107</v>
      </c>
      <c r="K953" s="9" t="s">
        <v>1044</v>
      </c>
    </row>
    <row r="954" spans="1:11">
      <c r="A954" s="8">
        <v>42090</v>
      </c>
      <c r="B954" s="6" t="s">
        <v>20</v>
      </c>
      <c r="C954" s="4" t="s">
        <v>981</v>
      </c>
      <c r="D954" s="4" t="s">
        <v>1031</v>
      </c>
      <c r="E954" s="4" t="s">
        <v>1048</v>
      </c>
      <c r="F954" s="4">
        <v>2770</v>
      </c>
      <c r="G954" s="7">
        <v>0.7</v>
      </c>
      <c r="H954" s="4">
        <f t="shared" si="15"/>
        <v>1938.9999999999998</v>
      </c>
      <c r="I954" s="4" t="s">
        <v>1051</v>
      </c>
      <c r="J954" s="23">
        <v>42173</v>
      </c>
      <c r="K954" s="9" t="s">
        <v>1044</v>
      </c>
    </row>
    <row r="955" spans="1:11">
      <c r="A955" s="8">
        <v>42090</v>
      </c>
      <c r="B955" s="6" t="s">
        <v>14</v>
      </c>
      <c r="C955" s="4" t="s">
        <v>982</v>
      </c>
      <c r="D955" s="4" t="s">
        <v>1029</v>
      </c>
      <c r="E955" s="4" t="s">
        <v>1048</v>
      </c>
      <c r="F955" s="4">
        <v>3160</v>
      </c>
      <c r="G955" s="7">
        <v>0.6</v>
      </c>
      <c r="H955" s="4">
        <f t="shared" si="15"/>
        <v>1896</v>
      </c>
      <c r="I955" s="4" t="s">
        <v>1053</v>
      </c>
      <c r="J955" s="23">
        <v>42114</v>
      </c>
      <c r="K955" s="9" t="s">
        <v>1043</v>
      </c>
    </row>
    <row r="956" spans="1:11">
      <c r="A956" s="8">
        <v>42091</v>
      </c>
      <c r="B956" s="6" t="s">
        <v>19</v>
      </c>
      <c r="C956" s="4" t="s">
        <v>983</v>
      </c>
      <c r="D956" s="4" t="s">
        <v>1029</v>
      </c>
      <c r="E956" s="4" t="s">
        <v>1039</v>
      </c>
      <c r="F956" s="4">
        <v>2870</v>
      </c>
      <c r="G956" s="7">
        <v>0.7</v>
      </c>
      <c r="H956" s="4">
        <f t="shared" si="15"/>
        <v>2008.9999999999998</v>
      </c>
      <c r="I956" s="4" t="s">
        <v>1051</v>
      </c>
      <c r="J956" s="23">
        <v>42144</v>
      </c>
      <c r="K956" s="9" t="s">
        <v>1044</v>
      </c>
    </row>
    <row r="957" spans="1:11">
      <c r="A957" s="8">
        <v>42091</v>
      </c>
      <c r="B957" s="6" t="s">
        <v>17</v>
      </c>
      <c r="C957" s="4" t="s">
        <v>984</v>
      </c>
      <c r="D957" s="4" t="s">
        <v>1036</v>
      </c>
      <c r="E957" s="4" t="s">
        <v>1040</v>
      </c>
      <c r="F957" s="4">
        <v>430</v>
      </c>
      <c r="G957" s="7">
        <v>0.8</v>
      </c>
      <c r="H957" s="4">
        <f t="shared" si="15"/>
        <v>344</v>
      </c>
      <c r="I957" s="2" t="s">
        <v>1052</v>
      </c>
      <c r="J957" s="23">
        <v>42114</v>
      </c>
      <c r="K957" s="9" t="s">
        <v>1043</v>
      </c>
    </row>
    <row r="958" spans="1:11">
      <c r="A958" s="8">
        <v>42091</v>
      </c>
      <c r="B958" s="6" t="s">
        <v>10</v>
      </c>
      <c r="C958" s="4" t="s">
        <v>985</v>
      </c>
      <c r="D958" s="4" t="s">
        <v>1034</v>
      </c>
      <c r="E958" s="4" t="s">
        <v>1048</v>
      </c>
      <c r="F958" s="4">
        <v>1170</v>
      </c>
      <c r="G958" s="7">
        <v>0.6</v>
      </c>
      <c r="H958" s="4">
        <f t="shared" si="15"/>
        <v>702</v>
      </c>
      <c r="I958" s="4" t="s">
        <v>1051</v>
      </c>
      <c r="J958" s="23">
        <v>42158</v>
      </c>
      <c r="K958" s="9" t="s">
        <v>1043</v>
      </c>
    </row>
    <row r="959" spans="1:11">
      <c r="A959" s="8">
        <v>42091</v>
      </c>
      <c r="B959" s="6" t="s">
        <v>8</v>
      </c>
      <c r="C959" s="4" t="s">
        <v>986</v>
      </c>
      <c r="D959" s="4" t="s">
        <v>1033</v>
      </c>
      <c r="E959" s="4" t="s">
        <v>1048</v>
      </c>
      <c r="F959" s="4">
        <v>2180</v>
      </c>
      <c r="G959" s="7">
        <v>0.7</v>
      </c>
      <c r="H959" s="4">
        <f t="shared" si="15"/>
        <v>1526</v>
      </c>
      <c r="I959" s="4" t="s">
        <v>1051</v>
      </c>
      <c r="J959" s="23">
        <v>42120</v>
      </c>
      <c r="K959" s="9" t="s">
        <v>1043</v>
      </c>
    </row>
    <row r="960" spans="1:11">
      <c r="A960" s="8">
        <v>42091</v>
      </c>
      <c r="B960" s="6" t="s">
        <v>24</v>
      </c>
      <c r="C960" s="4" t="s">
        <v>987</v>
      </c>
      <c r="D960" s="4" t="s">
        <v>1038</v>
      </c>
      <c r="E960" s="4" t="s">
        <v>1039</v>
      </c>
      <c r="F960" s="4">
        <v>2690</v>
      </c>
      <c r="G960" s="7">
        <v>0.55000000000000004</v>
      </c>
      <c r="H960" s="4">
        <f t="shared" si="15"/>
        <v>1479.5000000000002</v>
      </c>
      <c r="I960" s="4" t="s">
        <v>1053</v>
      </c>
      <c r="J960" s="23">
        <v>42138</v>
      </c>
      <c r="K960" s="9" t="s">
        <v>1044</v>
      </c>
    </row>
    <row r="961" spans="1:11">
      <c r="A961" s="8">
        <v>42091</v>
      </c>
      <c r="B961" s="6" t="s">
        <v>17</v>
      </c>
      <c r="C961" s="4" t="s">
        <v>988</v>
      </c>
      <c r="D961" s="4" t="s">
        <v>1038</v>
      </c>
      <c r="E961" s="4" t="s">
        <v>1039</v>
      </c>
      <c r="F961" s="4">
        <v>3080</v>
      </c>
      <c r="G961" s="7">
        <v>0.65</v>
      </c>
      <c r="H961" s="4">
        <f t="shared" si="15"/>
        <v>2002</v>
      </c>
      <c r="I961" s="4" t="s">
        <v>1051</v>
      </c>
      <c r="J961" s="23">
        <v>42149</v>
      </c>
      <c r="K961" s="9" t="s">
        <v>1044</v>
      </c>
    </row>
    <row r="962" spans="1:11">
      <c r="A962" s="8">
        <v>42091</v>
      </c>
      <c r="B962" s="6" t="s">
        <v>26</v>
      </c>
      <c r="C962" s="4" t="s">
        <v>989</v>
      </c>
      <c r="D962" s="4" t="s">
        <v>1031</v>
      </c>
      <c r="E962" s="4" t="s">
        <v>1039</v>
      </c>
      <c r="F962" s="4">
        <v>4270</v>
      </c>
      <c r="G962" s="7">
        <v>0.5</v>
      </c>
      <c r="H962" s="4">
        <f t="shared" si="15"/>
        <v>2135</v>
      </c>
      <c r="I962" s="4" t="s">
        <v>1050</v>
      </c>
      <c r="J962" s="23">
        <v>42142</v>
      </c>
      <c r="K962" s="9" t="s">
        <v>1045</v>
      </c>
    </row>
    <row r="963" spans="1:11">
      <c r="A963" s="8">
        <v>42091</v>
      </c>
      <c r="B963" s="6" t="s">
        <v>10</v>
      </c>
      <c r="C963" s="4" t="s">
        <v>990</v>
      </c>
      <c r="D963" s="4" t="s">
        <v>1038</v>
      </c>
      <c r="E963" s="4" t="s">
        <v>1039</v>
      </c>
      <c r="F963" s="4">
        <v>2880</v>
      </c>
      <c r="G963" s="7">
        <v>0.6</v>
      </c>
      <c r="H963" s="4">
        <f t="shared" ref="H963:H1001" si="16">F963*G963</f>
        <v>1728</v>
      </c>
      <c r="I963" s="4" t="s">
        <v>1053</v>
      </c>
      <c r="J963" s="23">
        <v>42177</v>
      </c>
      <c r="K963" s="9" t="s">
        <v>1043</v>
      </c>
    </row>
    <row r="964" spans="1:11">
      <c r="A964" s="8">
        <v>42091</v>
      </c>
      <c r="B964" s="6" t="s">
        <v>14</v>
      </c>
      <c r="C964" s="4" t="s">
        <v>991</v>
      </c>
      <c r="D964" s="4" t="s">
        <v>1032</v>
      </c>
      <c r="E964" s="4" t="s">
        <v>1042</v>
      </c>
      <c r="F964" s="4">
        <v>3660</v>
      </c>
      <c r="G964" s="7">
        <v>0.6</v>
      </c>
      <c r="H964" s="4">
        <f t="shared" si="16"/>
        <v>2196</v>
      </c>
      <c r="I964" s="4" t="s">
        <v>1051</v>
      </c>
      <c r="J964" s="23">
        <v>42177</v>
      </c>
      <c r="K964" s="9"/>
    </row>
    <row r="965" spans="1:11">
      <c r="A965" s="8">
        <v>42092</v>
      </c>
      <c r="B965" s="6" t="s">
        <v>11</v>
      </c>
      <c r="C965" s="4" t="s">
        <v>992</v>
      </c>
      <c r="D965" s="4" t="s">
        <v>1031</v>
      </c>
      <c r="E965" s="4" t="s">
        <v>1040</v>
      </c>
      <c r="F965" s="4">
        <v>970</v>
      </c>
      <c r="G965" s="7">
        <v>0.6</v>
      </c>
      <c r="H965" s="4">
        <f t="shared" si="16"/>
        <v>582</v>
      </c>
      <c r="I965" s="4" t="s">
        <v>1053</v>
      </c>
      <c r="J965" s="23">
        <v>42114</v>
      </c>
      <c r="K965" s="9" t="s">
        <v>1043</v>
      </c>
    </row>
    <row r="966" spans="1:11">
      <c r="A966" s="8">
        <v>42092</v>
      </c>
      <c r="B966" s="6" t="s">
        <v>15</v>
      </c>
      <c r="C966" s="4" t="s">
        <v>993</v>
      </c>
      <c r="D966" s="4" t="s">
        <v>1031</v>
      </c>
      <c r="E966" s="4" t="s">
        <v>1048</v>
      </c>
      <c r="F966" s="4">
        <v>3310</v>
      </c>
      <c r="G966" s="7">
        <v>0.8</v>
      </c>
      <c r="H966" s="4">
        <f t="shared" si="16"/>
        <v>2648</v>
      </c>
      <c r="I966" s="4" t="s">
        <v>1053</v>
      </c>
      <c r="J966" s="23">
        <v>42164</v>
      </c>
      <c r="K966" s="9" t="s">
        <v>1046</v>
      </c>
    </row>
    <row r="967" spans="1:11">
      <c r="A967" s="8">
        <v>42092</v>
      </c>
      <c r="B967" s="6" t="s">
        <v>13</v>
      </c>
      <c r="C967" s="4" t="s">
        <v>994</v>
      </c>
      <c r="D967" s="4" t="s">
        <v>1031</v>
      </c>
      <c r="E967" s="4" t="s">
        <v>1039</v>
      </c>
      <c r="F967" s="4">
        <v>2610</v>
      </c>
      <c r="G967" s="7">
        <v>0.75</v>
      </c>
      <c r="H967" s="4">
        <f t="shared" si="16"/>
        <v>1957.5</v>
      </c>
      <c r="I967" s="4" t="s">
        <v>1053</v>
      </c>
      <c r="J967" s="23">
        <v>42183</v>
      </c>
      <c r="K967" s="9" t="s">
        <v>1044</v>
      </c>
    </row>
    <row r="968" spans="1:11">
      <c r="A968" s="8">
        <v>42092</v>
      </c>
      <c r="B968" s="6" t="s">
        <v>27</v>
      </c>
      <c r="C968" s="4" t="s">
        <v>995</v>
      </c>
      <c r="D968" s="4" t="s">
        <v>1030</v>
      </c>
      <c r="E968" s="4" t="s">
        <v>1040</v>
      </c>
      <c r="F968" s="4">
        <v>1090</v>
      </c>
      <c r="G968" s="7">
        <v>0.85</v>
      </c>
      <c r="H968" s="4">
        <f t="shared" si="16"/>
        <v>926.5</v>
      </c>
      <c r="I968" s="4" t="s">
        <v>1051</v>
      </c>
      <c r="J968" s="23">
        <v>42171</v>
      </c>
      <c r="K968" s="9" t="s">
        <v>1043</v>
      </c>
    </row>
    <row r="969" spans="1:11">
      <c r="A969" s="8">
        <v>42092</v>
      </c>
      <c r="B969" s="6" t="s">
        <v>25</v>
      </c>
      <c r="C969" s="4" t="s">
        <v>996</v>
      </c>
      <c r="D969" s="4" t="s">
        <v>1037</v>
      </c>
      <c r="E969" s="4" t="s">
        <v>1042</v>
      </c>
      <c r="F969" s="4">
        <v>1360</v>
      </c>
      <c r="G969" s="7">
        <v>0.7</v>
      </c>
      <c r="H969" s="4">
        <f t="shared" si="16"/>
        <v>951.99999999999989</v>
      </c>
      <c r="I969" s="4" t="s">
        <v>1050</v>
      </c>
      <c r="J969" s="23">
        <v>42144</v>
      </c>
      <c r="K969" s="9" t="s">
        <v>1045</v>
      </c>
    </row>
    <row r="970" spans="1:11">
      <c r="A970" s="8">
        <v>42092</v>
      </c>
      <c r="B970" s="6" t="s">
        <v>13</v>
      </c>
      <c r="C970" s="4" t="s">
        <v>997</v>
      </c>
      <c r="D970" s="4" t="s">
        <v>1038</v>
      </c>
      <c r="E970" s="4" t="s">
        <v>1048</v>
      </c>
      <c r="F970" s="4">
        <v>4580</v>
      </c>
      <c r="G970" s="7">
        <v>0.75</v>
      </c>
      <c r="H970" s="4">
        <f t="shared" si="16"/>
        <v>3435</v>
      </c>
      <c r="I970" s="4" t="s">
        <v>1051</v>
      </c>
      <c r="J970" s="23">
        <v>42182</v>
      </c>
      <c r="K970" s="9" t="s">
        <v>1045</v>
      </c>
    </row>
    <row r="971" spans="1:11">
      <c r="A971" s="8">
        <v>42092</v>
      </c>
      <c r="B971" s="6" t="s">
        <v>21</v>
      </c>
      <c r="C971" s="4" t="s">
        <v>998</v>
      </c>
      <c r="D971" s="4" t="s">
        <v>1037</v>
      </c>
      <c r="E971" s="4" t="s">
        <v>1041</v>
      </c>
      <c r="F971" s="4">
        <v>4800</v>
      </c>
      <c r="G971" s="7">
        <v>0.55000000000000004</v>
      </c>
      <c r="H971" s="4">
        <f t="shared" si="16"/>
        <v>2640</v>
      </c>
      <c r="I971" s="4" t="s">
        <v>1051</v>
      </c>
      <c r="J971" s="23">
        <v>42140</v>
      </c>
      <c r="K971" s="9"/>
    </row>
    <row r="972" spans="1:11">
      <c r="A972" s="8">
        <v>42092</v>
      </c>
      <c r="B972" s="6" t="s">
        <v>11</v>
      </c>
      <c r="C972" s="4" t="s">
        <v>999</v>
      </c>
      <c r="D972" s="4" t="s">
        <v>1029</v>
      </c>
      <c r="E972" s="4" t="s">
        <v>1040</v>
      </c>
      <c r="F972" s="4">
        <v>560</v>
      </c>
      <c r="G972" s="7">
        <v>0.8</v>
      </c>
      <c r="H972" s="4">
        <f t="shared" si="16"/>
        <v>448</v>
      </c>
      <c r="I972" s="4" t="s">
        <v>1051</v>
      </c>
      <c r="J972" s="23">
        <v>42143</v>
      </c>
      <c r="K972" s="9" t="s">
        <v>1046</v>
      </c>
    </row>
    <row r="973" spans="1:11">
      <c r="A973" s="8">
        <v>42092</v>
      </c>
      <c r="B973" s="6" t="s">
        <v>22</v>
      </c>
      <c r="C973" s="4" t="s">
        <v>1000</v>
      </c>
      <c r="D973" s="4" t="s">
        <v>1035</v>
      </c>
      <c r="E973" s="4" t="s">
        <v>1048</v>
      </c>
      <c r="F973" s="4">
        <v>1960</v>
      </c>
      <c r="G973" s="7">
        <v>0.75</v>
      </c>
      <c r="H973" s="4">
        <f t="shared" si="16"/>
        <v>1470</v>
      </c>
      <c r="I973" s="4" t="s">
        <v>1051</v>
      </c>
      <c r="J973" s="23">
        <v>42127</v>
      </c>
      <c r="K973" s="9" t="s">
        <v>1044</v>
      </c>
    </row>
    <row r="974" spans="1:11">
      <c r="A974" s="8">
        <v>42092</v>
      </c>
      <c r="B974" s="6" t="s">
        <v>16</v>
      </c>
      <c r="C974" s="4" t="s">
        <v>1001</v>
      </c>
      <c r="D974" s="4" t="s">
        <v>1030</v>
      </c>
      <c r="E974" s="4" t="s">
        <v>1039</v>
      </c>
      <c r="F974" s="4">
        <v>760</v>
      </c>
      <c r="G974" s="7">
        <v>0.7</v>
      </c>
      <c r="H974" s="4">
        <f t="shared" si="16"/>
        <v>532</v>
      </c>
      <c r="I974" s="4" t="s">
        <v>1051</v>
      </c>
      <c r="J974" s="23">
        <v>42119</v>
      </c>
      <c r="K974" s="9" t="s">
        <v>1046</v>
      </c>
    </row>
    <row r="975" spans="1:11">
      <c r="A975" s="8">
        <v>42092</v>
      </c>
      <c r="B975" s="6" t="s">
        <v>11</v>
      </c>
      <c r="C975" s="4" t="s">
        <v>1002</v>
      </c>
      <c r="D975" s="4" t="s">
        <v>1036</v>
      </c>
      <c r="E975" s="4" t="s">
        <v>1040</v>
      </c>
      <c r="F975" s="4">
        <v>2640</v>
      </c>
      <c r="G975" s="7">
        <v>0.8</v>
      </c>
      <c r="H975" s="4">
        <f t="shared" si="16"/>
        <v>2112</v>
      </c>
      <c r="I975" s="4" t="s">
        <v>1053</v>
      </c>
      <c r="J975" s="23">
        <v>42155</v>
      </c>
      <c r="K975" s="9" t="s">
        <v>1044</v>
      </c>
    </row>
    <row r="976" spans="1:11">
      <c r="A976" s="8">
        <v>42093</v>
      </c>
      <c r="B976" s="6" t="s">
        <v>16</v>
      </c>
      <c r="C976" s="4" t="s">
        <v>1003</v>
      </c>
      <c r="D976" s="4" t="s">
        <v>1032</v>
      </c>
      <c r="E976" s="4" t="s">
        <v>1040</v>
      </c>
      <c r="F976" s="4">
        <v>3340</v>
      </c>
      <c r="G976" s="7">
        <v>0.75</v>
      </c>
      <c r="H976" s="4">
        <f t="shared" si="16"/>
        <v>2505</v>
      </c>
      <c r="I976" s="4" t="s">
        <v>1053</v>
      </c>
      <c r="J976" s="23">
        <v>42105</v>
      </c>
      <c r="K976" s="9" t="s">
        <v>1045</v>
      </c>
    </row>
    <row r="977" spans="1:11">
      <c r="A977" s="8">
        <v>42093</v>
      </c>
      <c r="B977" s="6" t="s">
        <v>19</v>
      </c>
      <c r="C977" s="4" t="s">
        <v>1004</v>
      </c>
      <c r="D977" s="4" t="s">
        <v>1038</v>
      </c>
      <c r="E977" s="4" t="s">
        <v>1048</v>
      </c>
      <c r="F977" s="4">
        <v>2570</v>
      </c>
      <c r="G977" s="7">
        <v>0.8</v>
      </c>
      <c r="H977" s="4">
        <f t="shared" si="16"/>
        <v>2056</v>
      </c>
      <c r="I977" s="4" t="s">
        <v>1050</v>
      </c>
      <c r="J977" s="23">
        <v>42128</v>
      </c>
      <c r="K977" s="9" t="s">
        <v>1046</v>
      </c>
    </row>
    <row r="978" spans="1:11">
      <c r="A978" s="8">
        <v>42093</v>
      </c>
      <c r="B978" s="6" t="s">
        <v>17</v>
      </c>
      <c r="C978" s="4" t="s">
        <v>1005</v>
      </c>
      <c r="D978" s="4" t="s">
        <v>1038</v>
      </c>
      <c r="E978" s="4" t="s">
        <v>1040</v>
      </c>
      <c r="F978" s="4">
        <v>1190</v>
      </c>
      <c r="G978" s="7">
        <v>0.65</v>
      </c>
      <c r="H978" s="4">
        <f t="shared" si="16"/>
        <v>773.5</v>
      </c>
      <c r="I978" s="4" t="s">
        <v>1053</v>
      </c>
      <c r="J978" s="23">
        <v>42118</v>
      </c>
      <c r="K978" s="9" t="s">
        <v>1044</v>
      </c>
    </row>
    <row r="979" spans="1:11">
      <c r="A979" s="8">
        <v>42093</v>
      </c>
      <c r="B979" s="6" t="s">
        <v>20</v>
      </c>
      <c r="C979" s="4" t="s">
        <v>1006</v>
      </c>
      <c r="D979" s="4" t="s">
        <v>1038</v>
      </c>
      <c r="E979" s="4" t="s">
        <v>1048</v>
      </c>
      <c r="F979" s="4">
        <v>810</v>
      </c>
      <c r="G979" s="7">
        <v>0.75</v>
      </c>
      <c r="H979" s="4">
        <f t="shared" si="16"/>
        <v>607.5</v>
      </c>
      <c r="I979" s="4" t="s">
        <v>1053</v>
      </c>
      <c r="J979" s="23">
        <v>42173</v>
      </c>
      <c r="K979" s="9"/>
    </row>
    <row r="980" spans="1:11">
      <c r="A980" s="8">
        <v>42093</v>
      </c>
      <c r="B980" s="6" t="s">
        <v>17</v>
      </c>
      <c r="C980" s="4" t="s">
        <v>1007</v>
      </c>
      <c r="D980" s="4" t="s">
        <v>1030</v>
      </c>
      <c r="E980" s="4" t="s">
        <v>1039</v>
      </c>
      <c r="F980" s="4">
        <v>1860</v>
      </c>
      <c r="G980" s="7">
        <v>0.6</v>
      </c>
      <c r="H980" s="4">
        <f t="shared" si="16"/>
        <v>1116</v>
      </c>
      <c r="I980" s="4" t="s">
        <v>1051</v>
      </c>
      <c r="J980" s="23">
        <v>42117</v>
      </c>
      <c r="K980" s="9" t="s">
        <v>1044</v>
      </c>
    </row>
    <row r="981" spans="1:11">
      <c r="A981" s="8">
        <v>42093</v>
      </c>
      <c r="B981" s="6" t="s">
        <v>16</v>
      </c>
      <c r="C981" s="4" t="s">
        <v>1008</v>
      </c>
      <c r="D981" s="4" t="s">
        <v>1037</v>
      </c>
      <c r="E981" s="4" t="s">
        <v>1042</v>
      </c>
      <c r="F981" s="4">
        <v>340</v>
      </c>
      <c r="G981" s="7">
        <v>0.65</v>
      </c>
      <c r="H981" s="4">
        <f t="shared" si="16"/>
        <v>221</v>
      </c>
      <c r="I981" s="2" t="s">
        <v>1052</v>
      </c>
      <c r="J981" s="23">
        <v>42131</v>
      </c>
      <c r="K981" s="9" t="s">
        <v>1046</v>
      </c>
    </row>
    <row r="982" spans="1:11">
      <c r="A982" s="8">
        <v>42093</v>
      </c>
      <c r="B982" s="6" t="s">
        <v>24</v>
      </c>
      <c r="C982" s="4" t="s">
        <v>1009</v>
      </c>
      <c r="D982" s="4" t="s">
        <v>1038</v>
      </c>
      <c r="E982" s="4" t="s">
        <v>1039</v>
      </c>
      <c r="F982" s="4">
        <v>2910</v>
      </c>
      <c r="G982" s="7">
        <v>0.75</v>
      </c>
      <c r="H982" s="4">
        <f t="shared" si="16"/>
        <v>2182.5</v>
      </c>
      <c r="I982" s="4" t="s">
        <v>1051</v>
      </c>
      <c r="J982" s="23">
        <v>42103</v>
      </c>
      <c r="K982" s="9" t="s">
        <v>1044</v>
      </c>
    </row>
    <row r="983" spans="1:11">
      <c r="A983" s="8">
        <v>42093</v>
      </c>
      <c r="B983" s="6" t="s">
        <v>9</v>
      </c>
      <c r="C983" s="4" t="s">
        <v>1010</v>
      </c>
      <c r="D983" s="4" t="s">
        <v>1038</v>
      </c>
      <c r="E983" s="4" t="s">
        <v>1042</v>
      </c>
      <c r="F983" s="4">
        <v>600</v>
      </c>
      <c r="G983" s="7">
        <v>0.85</v>
      </c>
      <c r="H983" s="4">
        <f t="shared" si="16"/>
        <v>510</v>
      </c>
      <c r="I983" s="4" t="s">
        <v>1051</v>
      </c>
      <c r="J983" s="23">
        <v>42142</v>
      </c>
      <c r="K983" s="9" t="s">
        <v>1046</v>
      </c>
    </row>
    <row r="984" spans="1:11">
      <c r="A984" s="8">
        <v>42093</v>
      </c>
      <c r="B984" s="6" t="s">
        <v>22</v>
      </c>
      <c r="C984" s="4" t="s">
        <v>1011</v>
      </c>
      <c r="D984" s="4" t="s">
        <v>1037</v>
      </c>
      <c r="E984" s="4" t="s">
        <v>1039</v>
      </c>
      <c r="F984" s="4">
        <v>4590</v>
      </c>
      <c r="G984" s="7">
        <v>0.55000000000000004</v>
      </c>
      <c r="H984" s="4">
        <f t="shared" si="16"/>
        <v>2524.5</v>
      </c>
      <c r="I984" s="4" t="s">
        <v>1053</v>
      </c>
      <c r="J984" s="23">
        <v>42184</v>
      </c>
      <c r="K984" s="9" t="s">
        <v>1045</v>
      </c>
    </row>
    <row r="985" spans="1:11">
      <c r="A985" s="8">
        <v>42093</v>
      </c>
      <c r="B985" s="6" t="s">
        <v>23</v>
      </c>
      <c r="C985" s="4" t="s">
        <v>1012</v>
      </c>
      <c r="D985" s="4" t="s">
        <v>1034</v>
      </c>
      <c r="E985" s="4" t="s">
        <v>1039</v>
      </c>
      <c r="F985" s="4">
        <v>600</v>
      </c>
      <c r="G985" s="7">
        <v>0.7</v>
      </c>
      <c r="H985" s="4">
        <f t="shared" si="16"/>
        <v>420</v>
      </c>
      <c r="I985" s="4" t="s">
        <v>1051</v>
      </c>
      <c r="J985" s="23">
        <v>42115</v>
      </c>
      <c r="K985" s="9" t="s">
        <v>1043</v>
      </c>
    </row>
    <row r="986" spans="1:11">
      <c r="A986" s="8">
        <v>42093</v>
      </c>
      <c r="B986" s="6" t="s">
        <v>9</v>
      </c>
      <c r="C986" s="4" t="s">
        <v>1013</v>
      </c>
      <c r="D986" s="4" t="s">
        <v>1033</v>
      </c>
      <c r="E986" s="4" t="s">
        <v>1039</v>
      </c>
      <c r="F986" s="4">
        <v>3390</v>
      </c>
      <c r="G986" s="7">
        <v>0.75</v>
      </c>
      <c r="H986" s="4">
        <f t="shared" si="16"/>
        <v>2542.5</v>
      </c>
      <c r="I986" s="4" t="s">
        <v>1053</v>
      </c>
      <c r="J986" s="23">
        <v>42108</v>
      </c>
      <c r="K986" s="9" t="s">
        <v>1044</v>
      </c>
    </row>
    <row r="987" spans="1:11">
      <c r="A987" s="8">
        <v>42093</v>
      </c>
      <c r="B987" s="6" t="s">
        <v>23</v>
      </c>
      <c r="C987" s="4" t="s">
        <v>1014</v>
      </c>
      <c r="D987" s="4" t="s">
        <v>1037</v>
      </c>
      <c r="E987" s="4" t="s">
        <v>1042</v>
      </c>
      <c r="F987" s="4">
        <v>3090</v>
      </c>
      <c r="G987" s="7">
        <v>0.6</v>
      </c>
      <c r="H987" s="4">
        <f t="shared" si="16"/>
        <v>1854</v>
      </c>
      <c r="I987" s="4" t="s">
        <v>1050</v>
      </c>
      <c r="J987" s="23">
        <v>42144</v>
      </c>
      <c r="K987" s="9" t="s">
        <v>1044</v>
      </c>
    </row>
    <row r="988" spans="1:11">
      <c r="A988" s="8">
        <v>42093</v>
      </c>
      <c r="B988" s="6" t="s">
        <v>19</v>
      </c>
      <c r="C988" s="4" t="s">
        <v>1015</v>
      </c>
      <c r="D988" s="4" t="s">
        <v>1032</v>
      </c>
      <c r="E988" s="4" t="s">
        <v>1048</v>
      </c>
      <c r="F988" s="4">
        <v>2150</v>
      </c>
      <c r="G988" s="7">
        <v>0.75</v>
      </c>
      <c r="H988" s="4">
        <f t="shared" si="16"/>
        <v>1612.5</v>
      </c>
      <c r="I988" s="4" t="s">
        <v>1051</v>
      </c>
      <c r="J988" s="23">
        <v>42149</v>
      </c>
      <c r="K988" s="9" t="s">
        <v>1043</v>
      </c>
    </row>
    <row r="989" spans="1:11">
      <c r="A989" s="8">
        <v>42094</v>
      </c>
      <c r="B989" s="6" t="s">
        <v>16</v>
      </c>
      <c r="C989" s="4" t="s">
        <v>1016</v>
      </c>
      <c r="D989" s="4" t="s">
        <v>1035</v>
      </c>
      <c r="E989" s="4" t="s">
        <v>1048</v>
      </c>
      <c r="F989" s="4">
        <v>1730</v>
      </c>
      <c r="G989" s="7">
        <v>0.8</v>
      </c>
      <c r="H989" s="4">
        <f t="shared" si="16"/>
        <v>1384</v>
      </c>
      <c r="I989" s="4" t="s">
        <v>1051</v>
      </c>
      <c r="J989" s="23">
        <v>42097</v>
      </c>
      <c r="K989" s="9" t="s">
        <v>1046</v>
      </c>
    </row>
    <row r="990" spans="1:11">
      <c r="A990" s="8">
        <v>42094</v>
      </c>
      <c r="B990" s="6" t="s">
        <v>16</v>
      </c>
      <c r="C990" s="4" t="s">
        <v>1017</v>
      </c>
      <c r="D990" s="4" t="s">
        <v>1029</v>
      </c>
      <c r="E990" s="4" t="s">
        <v>1040</v>
      </c>
      <c r="F990" s="4">
        <v>2170</v>
      </c>
      <c r="G990" s="7">
        <v>0.7</v>
      </c>
      <c r="H990" s="4">
        <f t="shared" si="16"/>
        <v>1519</v>
      </c>
      <c r="I990" s="4" t="s">
        <v>1051</v>
      </c>
      <c r="J990" s="23">
        <v>42162</v>
      </c>
      <c r="K990" s="9" t="s">
        <v>1043</v>
      </c>
    </row>
    <row r="991" spans="1:11">
      <c r="A991" s="8">
        <v>42094</v>
      </c>
      <c r="B991" s="6" t="s">
        <v>18</v>
      </c>
      <c r="C991" s="4" t="s">
        <v>1018</v>
      </c>
      <c r="D991" s="4" t="s">
        <v>1035</v>
      </c>
      <c r="E991" s="4" t="s">
        <v>1042</v>
      </c>
      <c r="F991" s="4">
        <v>400</v>
      </c>
      <c r="G991" s="7">
        <v>0.65</v>
      </c>
      <c r="H991" s="4">
        <f t="shared" si="16"/>
        <v>260</v>
      </c>
      <c r="I991" s="2" t="s">
        <v>1052</v>
      </c>
      <c r="J991" s="23">
        <v>42131</v>
      </c>
      <c r="K991" s="9" t="s">
        <v>1045</v>
      </c>
    </row>
    <row r="992" spans="1:11">
      <c r="A992" s="8">
        <v>42094</v>
      </c>
      <c r="B992" s="6" t="s">
        <v>19</v>
      </c>
      <c r="C992" s="4" t="s">
        <v>1019</v>
      </c>
      <c r="D992" s="4" t="s">
        <v>1029</v>
      </c>
      <c r="E992" s="4" t="s">
        <v>1048</v>
      </c>
      <c r="F992" s="4">
        <v>1760</v>
      </c>
      <c r="G992" s="7">
        <v>0.8</v>
      </c>
      <c r="H992" s="4">
        <f t="shared" si="16"/>
        <v>1408</v>
      </c>
      <c r="I992" s="4" t="s">
        <v>1050</v>
      </c>
      <c r="J992" s="23">
        <v>42168</v>
      </c>
      <c r="K992" s="9" t="s">
        <v>1044</v>
      </c>
    </row>
    <row r="993" spans="1:11">
      <c r="A993" s="8">
        <v>42094</v>
      </c>
      <c r="B993" s="6" t="s">
        <v>20</v>
      </c>
      <c r="C993" s="4" t="s">
        <v>1020</v>
      </c>
      <c r="D993" s="4" t="s">
        <v>1036</v>
      </c>
      <c r="E993" s="4" t="s">
        <v>1039</v>
      </c>
      <c r="F993" s="4">
        <v>3250</v>
      </c>
      <c r="G993" s="7">
        <v>0.75</v>
      </c>
      <c r="H993" s="4">
        <f t="shared" si="16"/>
        <v>2437.5</v>
      </c>
      <c r="I993" s="4" t="s">
        <v>1051</v>
      </c>
      <c r="J993" s="23">
        <v>42129</v>
      </c>
      <c r="K993" s="9" t="s">
        <v>1044</v>
      </c>
    </row>
    <row r="994" spans="1:11">
      <c r="A994" s="8">
        <v>42094</v>
      </c>
      <c r="B994" s="6" t="s">
        <v>14</v>
      </c>
      <c r="C994" s="4" t="s">
        <v>1021</v>
      </c>
      <c r="D994" s="4" t="s">
        <v>1031</v>
      </c>
      <c r="E994" s="4" t="s">
        <v>1042</v>
      </c>
      <c r="F994" s="4">
        <v>3790</v>
      </c>
      <c r="G994" s="7">
        <v>0.6</v>
      </c>
      <c r="H994" s="4">
        <f t="shared" si="16"/>
        <v>2274</v>
      </c>
      <c r="I994" s="4" t="s">
        <v>1051</v>
      </c>
      <c r="J994" s="23">
        <v>42126</v>
      </c>
      <c r="K994" s="9"/>
    </row>
    <row r="995" spans="1:11">
      <c r="A995" s="8">
        <v>42094</v>
      </c>
      <c r="B995" s="6" t="s">
        <v>12</v>
      </c>
      <c r="C995" s="4" t="s">
        <v>1022</v>
      </c>
      <c r="D995" s="4" t="s">
        <v>1034</v>
      </c>
      <c r="E995" s="4" t="s">
        <v>1039</v>
      </c>
      <c r="F995" s="4">
        <v>500</v>
      </c>
      <c r="G995" s="7">
        <v>0.55000000000000004</v>
      </c>
      <c r="H995" s="4">
        <f t="shared" si="16"/>
        <v>275</v>
      </c>
      <c r="I995" s="4" t="s">
        <v>1050</v>
      </c>
      <c r="J995" s="23">
        <v>42154</v>
      </c>
      <c r="K995" s="9" t="s">
        <v>1044</v>
      </c>
    </row>
    <row r="996" spans="1:11">
      <c r="A996" s="8">
        <v>42094</v>
      </c>
      <c r="B996" s="6" t="s">
        <v>9</v>
      </c>
      <c r="C996" s="4" t="s">
        <v>1023</v>
      </c>
      <c r="D996" s="4" t="s">
        <v>1035</v>
      </c>
      <c r="E996" s="4" t="s">
        <v>1048</v>
      </c>
      <c r="F996" s="4">
        <v>3790</v>
      </c>
      <c r="G996" s="7">
        <v>0.7</v>
      </c>
      <c r="H996" s="4">
        <f t="shared" si="16"/>
        <v>2653</v>
      </c>
      <c r="I996" s="4" t="s">
        <v>1051</v>
      </c>
      <c r="J996" s="23">
        <v>42110</v>
      </c>
      <c r="K996" s="9"/>
    </row>
    <row r="997" spans="1:11">
      <c r="A997" s="8">
        <v>42094</v>
      </c>
      <c r="B997" s="6" t="s">
        <v>26</v>
      </c>
      <c r="C997" s="4" t="s">
        <v>1024</v>
      </c>
      <c r="D997" s="4" t="s">
        <v>1033</v>
      </c>
      <c r="E997" s="4" t="s">
        <v>1040</v>
      </c>
      <c r="F997" s="4">
        <v>2870</v>
      </c>
      <c r="G997" s="7">
        <v>0.8</v>
      </c>
      <c r="H997" s="4">
        <f t="shared" si="16"/>
        <v>2296</v>
      </c>
      <c r="I997" s="4" t="s">
        <v>1051</v>
      </c>
      <c r="J997" s="23">
        <v>42107</v>
      </c>
      <c r="K997" s="9" t="s">
        <v>1045</v>
      </c>
    </row>
    <row r="998" spans="1:11">
      <c r="A998" s="8">
        <v>42094</v>
      </c>
      <c r="B998" s="6" t="s">
        <v>20</v>
      </c>
      <c r="C998" s="4" t="s">
        <v>1025</v>
      </c>
      <c r="D998" s="4" t="s">
        <v>1034</v>
      </c>
      <c r="E998" s="4" t="s">
        <v>1048</v>
      </c>
      <c r="F998" s="4">
        <v>3720</v>
      </c>
      <c r="G998" s="7">
        <v>0.7</v>
      </c>
      <c r="H998" s="4">
        <f t="shared" si="16"/>
        <v>2604</v>
      </c>
      <c r="I998" s="4" t="s">
        <v>1051</v>
      </c>
      <c r="J998" s="23">
        <v>42183</v>
      </c>
      <c r="K998" s="9"/>
    </row>
    <row r="999" spans="1:11">
      <c r="A999" s="8">
        <v>42094</v>
      </c>
      <c r="B999" s="6" t="s">
        <v>24</v>
      </c>
      <c r="C999" s="4" t="s">
        <v>1026</v>
      </c>
      <c r="D999" s="4" t="s">
        <v>1035</v>
      </c>
      <c r="E999" s="4" t="s">
        <v>1048</v>
      </c>
      <c r="F999" s="4">
        <v>3240</v>
      </c>
      <c r="G999" s="7">
        <v>0.6</v>
      </c>
      <c r="H999" s="4">
        <f t="shared" si="16"/>
        <v>1944</v>
      </c>
      <c r="I999" s="4" t="s">
        <v>1050</v>
      </c>
      <c r="J999" s="23">
        <v>42107</v>
      </c>
      <c r="K999" s="9" t="s">
        <v>1043</v>
      </c>
    </row>
    <row r="1000" spans="1:11">
      <c r="A1000" s="8">
        <v>42094</v>
      </c>
      <c r="B1000" s="6" t="s">
        <v>27</v>
      </c>
      <c r="C1000" s="4" t="s">
        <v>1027</v>
      </c>
      <c r="D1000" s="4" t="s">
        <v>1036</v>
      </c>
      <c r="E1000" s="4" t="s">
        <v>1039</v>
      </c>
      <c r="F1000" s="4">
        <v>470</v>
      </c>
      <c r="G1000" s="7">
        <v>0.6</v>
      </c>
      <c r="H1000" s="4">
        <f t="shared" si="16"/>
        <v>282</v>
      </c>
      <c r="I1000" s="2" t="s">
        <v>1052</v>
      </c>
      <c r="J1000" s="23">
        <v>42107</v>
      </c>
      <c r="K1000" s="9" t="s">
        <v>1043</v>
      </c>
    </row>
    <row r="1001" spans="1:11">
      <c r="A1001" s="8">
        <v>42094</v>
      </c>
      <c r="B1001" s="6" t="s">
        <v>15</v>
      </c>
      <c r="C1001" s="4" t="s">
        <v>1028</v>
      </c>
      <c r="D1001" s="4" t="s">
        <v>1033</v>
      </c>
      <c r="E1001" s="4" t="s">
        <v>1040</v>
      </c>
      <c r="F1001" s="4">
        <v>4520</v>
      </c>
      <c r="G1001" s="7">
        <v>0.75</v>
      </c>
      <c r="H1001" s="4">
        <f t="shared" si="16"/>
        <v>3390</v>
      </c>
      <c r="I1001" s="4" t="s">
        <v>1050</v>
      </c>
      <c r="J1001" s="23">
        <v>42179</v>
      </c>
      <c r="K1001" s="9" t="s">
        <v>1043</v>
      </c>
    </row>
    <row r="1002" spans="1:11">
      <c r="A1002" s="5"/>
      <c r="B1002" s="3"/>
    </row>
    <row r="1003" spans="1:11">
      <c r="A1003" s="1"/>
      <c r="B1003" s="3"/>
    </row>
    <row r="1004" spans="1:11">
      <c r="A1004" s="1"/>
      <c r="B1004" s="3"/>
    </row>
    <row r="1005" spans="1:11">
      <c r="A1005" s="1"/>
      <c r="B1005" s="3"/>
    </row>
    <row r="1006" spans="1:11">
      <c r="A1006" s="1"/>
      <c r="B1006" s="3"/>
    </row>
    <row r="1007" spans="1:11">
      <c r="A1007" s="1"/>
      <c r="B1007" s="3"/>
    </row>
    <row r="1008" spans="1:11">
      <c r="A1008" s="1"/>
      <c r="B1008" s="3"/>
    </row>
    <row r="1009" spans="1:2">
      <c r="A1009" s="1"/>
      <c r="B1009" s="3"/>
    </row>
    <row r="1010" spans="1:2">
      <c r="A1010" s="1"/>
      <c r="B1010" s="3"/>
    </row>
    <row r="1011" spans="1:2">
      <c r="A1011" s="1"/>
      <c r="B1011" s="3"/>
    </row>
    <row r="1012" spans="1:2">
      <c r="A1012" s="1"/>
      <c r="B1012" s="3"/>
    </row>
    <row r="1013" spans="1:2">
      <c r="A1013" s="1"/>
      <c r="B1013" s="3"/>
    </row>
    <row r="1014" spans="1:2">
      <c r="A1014" s="1"/>
      <c r="B1014" s="3"/>
    </row>
    <row r="1015" spans="1:2">
      <c r="A1015" s="1"/>
      <c r="B1015" s="3"/>
    </row>
    <row r="1016" spans="1:2">
      <c r="A1016" s="1"/>
      <c r="B1016" s="3"/>
    </row>
    <row r="1017" spans="1:2">
      <c r="A1017" s="1"/>
      <c r="B1017" s="3"/>
    </row>
    <row r="1018" spans="1:2">
      <c r="A1018" s="1"/>
      <c r="B1018" s="3"/>
    </row>
    <row r="1019" spans="1:2">
      <c r="A1019" s="1"/>
      <c r="B1019" s="3"/>
    </row>
    <row r="1020" spans="1:2">
      <c r="A1020" s="1"/>
      <c r="B1020" s="3"/>
    </row>
    <row r="1021" spans="1:2">
      <c r="A1021" s="1"/>
      <c r="B1021" s="3"/>
    </row>
    <row r="1022" spans="1:2">
      <c r="A1022" s="1"/>
      <c r="B1022" s="3"/>
    </row>
    <row r="1023" spans="1:2">
      <c r="A1023" s="1"/>
      <c r="B1023" s="3"/>
    </row>
    <row r="1024" spans="1:2">
      <c r="A1024" s="1"/>
      <c r="B1024" s="3"/>
    </row>
    <row r="1025" spans="1:2">
      <c r="A1025" s="1"/>
      <c r="B1025" s="3"/>
    </row>
    <row r="1026" spans="1:2">
      <c r="A1026" s="1"/>
      <c r="B1026" s="3"/>
    </row>
    <row r="1027" spans="1:2">
      <c r="A1027" s="1"/>
      <c r="B1027" s="3"/>
    </row>
    <row r="1028" spans="1:2">
      <c r="A1028" s="1"/>
      <c r="B1028" s="3"/>
    </row>
    <row r="1029" spans="1:2">
      <c r="A1029" s="1"/>
      <c r="B1029" s="3"/>
    </row>
    <row r="1030" spans="1:2">
      <c r="A1030" s="1"/>
      <c r="B1030" s="3"/>
    </row>
    <row r="1031" spans="1:2">
      <c r="A1031" s="1"/>
      <c r="B1031" s="3"/>
    </row>
    <row r="1032" spans="1:2">
      <c r="A1032" s="1"/>
      <c r="B1032" s="3"/>
    </row>
    <row r="1033" spans="1:2">
      <c r="A1033" s="1"/>
      <c r="B1033" s="3"/>
    </row>
    <row r="1034" spans="1:2">
      <c r="A1034" s="1"/>
      <c r="B1034" s="3"/>
    </row>
    <row r="1035" spans="1:2">
      <c r="A1035" s="1"/>
      <c r="B1035" s="3"/>
    </row>
    <row r="1036" spans="1:2">
      <c r="A1036" s="1"/>
      <c r="B1036" s="3"/>
    </row>
    <row r="1037" spans="1:2">
      <c r="A1037" s="1"/>
      <c r="B1037" s="3"/>
    </row>
    <row r="1038" spans="1:2">
      <c r="A1038" s="1"/>
      <c r="B1038" s="3"/>
    </row>
    <row r="1039" spans="1:2">
      <c r="A1039" s="1"/>
      <c r="B1039" s="3"/>
    </row>
    <row r="1040" spans="1:2">
      <c r="A1040" s="1"/>
      <c r="B1040" s="3"/>
    </row>
    <row r="1041" spans="1:2">
      <c r="A1041" s="1"/>
      <c r="B1041" s="3"/>
    </row>
    <row r="1042" spans="1:2">
      <c r="A1042" s="1"/>
      <c r="B1042" s="3"/>
    </row>
    <row r="1043" spans="1:2">
      <c r="A1043" s="1"/>
      <c r="B1043" s="3"/>
    </row>
    <row r="1044" spans="1:2">
      <c r="A1044" s="1"/>
      <c r="B1044" s="3"/>
    </row>
    <row r="1045" spans="1:2">
      <c r="A1045" s="1"/>
      <c r="B1045" s="3"/>
    </row>
    <row r="1046" spans="1:2">
      <c r="A1046" s="1"/>
      <c r="B1046" s="3"/>
    </row>
    <row r="1047" spans="1:2">
      <c r="A1047" s="1"/>
      <c r="B1047" s="3"/>
    </row>
    <row r="1048" spans="1:2">
      <c r="A1048" s="1"/>
      <c r="B1048" s="3"/>
    </row>
    <row r="1049" spans="1:2">
      <c r="A1049" s="1"/>
      <c r="B1049" s="3"/>
    </row>
    <row r="1050" spans="1:2">
      <c r="A1050" s="1"/>
      <c r="B1050" s="3"/>
    </row>
    <row r="1051" spans="1:2">
      <c r="A1051" s="1"/>
      <c r="B1051" s="3"/>
    </row>
    <row r="1052" spans="1:2">
      <c r="A1052" s="1"/>
      <c r="B1052" s="3"/>
    </row>
    <row r="1053" spans="1:2">
      <c r="A1053" s="1"/>
      <c r="B1053" s="3"/>
    </row>
    <row r="1054" spans="1:2">
      <c r="A1054" s="1"/>
      <c r="B1054" s="3"/>
    </row>
    <row r="1055" spans="1:2">
      <c r="A1055" s="1"/>
      <c r="B1055" s="3"/>
    </row>
    <row r="1056" spans="1:2">
      <c r="A1056" s="1"/>
      <c r="B1056" s="3"/>
    </row>
    <row r="1057" spans="1:2">
      <c r="A1057" s="1"/>
      <c r="B1057" s="3"/>
    </row>
    <row r="1058" spans="1:2">
      <c r="A1058" s="1"/>
      <c r="B1058" s="3"/>
    </row>
    <row r="1059" spans="1:2">
      <c r="A1059" s="1"/>
      <c r="B1059" s="3"/>
    </row>
    <row r="1060" spans="1:2">
      <c r="A1060" s="1"/>
      <c r="B1060" s="3"/>
    </row>
    <row r="1061" spans="1:2">
      <c r="A1061" s="1"/>
      <c r="B1061" s="3"/>
    </row>
    <row r="1062" spans="1:2">
      <c r="A1062" s="1"/>
      <c r="B1062" s="3"/>
    </row>
    <row r="1063" spans="1:2">
      <c r="A1063" s="1"/>
      <c r="B1063" s="3"/>
    </row>
    <row r="1064" spans="1:2">
      <c r="A1064" s="1"/>
      <c r="B1064" s="3"/>
    </row>
    <row r="1065" spans="1:2">
      <c r="A1065" s="1"/>
      <c r="B1065" s="3"/>
    </row>
    <row r="1066" spans="1:2">
      <c r="A1066" s="1"/>
      <c r="B1066" s="3"/>
    </row>
    <row r="1067" spans="1:2">
      <c r="A1067" s="1"/>
      <c r="B1067" s="3"/>
    </row>
    <row r="1068" spans="1:2">
      <c r="A1068" s="1"/>
      <c r="B1068" s="3"/>
    </row>
    <row r="1069" spans="1:2">
      <c r="A1069" s="1"/>
      <c r="B1069" s="3"/>
    </row>
    <row r="1070" spans="1:2">
      <c r="A1070" s="1"/>
      <c r="B1070" s="3"/>
    </row>
    <row r="1071" spans="1:2">
      <c r="A1071" s="1"/>
      <c r="B1071" s="3"/>
    </row>
    <row r="1072" spans="1:2">
      <c r="A1072" s="1"/>
      <c r="B1072" s="3"/>
    </row>
    <row r="1073" spans="1:2">
      <c r="A1073" s="1"/>
      <c r="B1073" s="3"/>
    </row>
    <row r="1074" spans="1:2">
      <c r="A1074" s="1"/>
      <c r="B1074" s="3"/>
    </row>
    <row r="1075" spans="1:2">
      <c r="A1075" s="1"/>
      <c r="B1075" s="3"/>
    </row>
    <row r="1076" spans="1:2">
      <c r="A1076" s="1"/>
      <c r="B1076" s="3"/>
    </row>
    <row r="1077" spans="1:2">
      <c r="A1077" s="1"/>
      <c r="B1077" s="3"/>
    </row>
    <row r="1078" spans="1:2">
      <c r="A1078" s="1"/>
      <c r="B1078" s="3"/>
    </row>
    <row r="1079" spans="1:2">
      <c r="A1079" s="1"/>
      <c r="B1079" s="3"/>
    </row>
    <row r="1080" spans="1:2">
      <c r="A1080" s="1"/>
      <c r="B1080" s="3"/>
    </row>
    <row r="1081" spans="1:2">
      <c r="A1081" s="1"/>
      <c r="B1081" s="3"/>
    </row>
    <row r="1082" spans="1:2">
      <c r="A1082" s="1"/>
      <c r="B1082" s="3"/>
    </row>
    <row r="1083" spans="1:2">
      <c r="A1083" s="1"/>
      <c r="B1083" s="3"/>
    </row>
    <row r="1084" spans="1:2">
      <c r="A1084" s="1"/>
      <c r="B1084" s="3"/>
    </row>
    <row r="1085" spans="1:2">
      <c r="A1085" s="1"/>
      <c r="B1085" s="3"/>
    </row>
    <row r="1086" spans="1:2">
      <c r="A1086" s="1"/>
      <c r="B1086" s="3"/>
    </row>
    <row r="1087" spans="1:2">
      <c r="A1087" s="1"/>
      <c r="B1087" s="3"/>
    </row>
    <row r="1088" spans="1:2">
      <c r="A1088" s="1"/>
      <c r="B1088" s="3"/>
    </row>
    <row r="1089" spans="1:2">
      <c r="A1089" s="1"/>
      <c r="B1089" s="3"/>
    </row>
    <row r="1090" spans="1:2">
      <c r="A1090" s="1"/>
      <c r="B1090" s="3"/>
    </row>
    <row r="1091" spans="1:2">
      <c r="A1091" s="1"/>
      <c r="B1091" s="3"/>
    </row>
    <row r="1092" spans="1:2">
      <c r="A1092" s="1"/>
      <c r="B1092" s="3"/>
    </row>
    <row r="1093" spans="1:2">
      <c r="A1093" s="1"/>
      <c r="B1093" s="3"/>
    </row>
    <row r="1094" spans="1:2">
      <c r="A1094" s="1"/>
      <c r="B1094" s="3"/>
    </row>
    <row r="1095" spans="1:2">
      <c r="A1095" s="1"/>
      <c r="B1095" s="3"/>
    </row>
    <row r="1096" spans="1:2">
      <c r="A1096" s="1"/>
      <c r="B1096" s="3"/>
    </row>
    <row r="1097" spans="1:2">
      <c r="A1097" s="1"/>
      <c r="B1097" s="3"/>
    </row>
    <row r="1098" spans="1:2">
      <c r="A1098" s="1"/>
      <c r="B1098" s="3"/>
    </row>
    <row r="1099" spans="1:2">
      <c r="A1099" s="1"/>
      <c r="B1099" s="3"/>
    </row>
    <row r="1100" spans="1:2">
      <c r="A1100" s="1"/>
      <c r="B1100" s="3"/>
    </row>
    <row r="1101" spans="1:2">
      <c r="A1101" s="1"/>
      <c r="B1101" s="3"/>
    </row>
    <row r="1102" spans="1:2">
      <c r="A1102" s="1"/>
      <c r="B1102" s="3"/>
    </row>
    <row r="1103" spans="1:2">
      <c r="A1103" s="1"/>
      <c r="B1103" s="3"/>
    </row>
    <row r="1104" spans="1:2">
      <c r="A1104" s="1"/>
      <c r="B1104" s="3"/>
    </row>
    <row r="1105" spans="1:2">
      <c r="A1105" s="1"/>
      <c r="B1105" s="3"/>
    </row>
    <row r="1106" spans="1:2">
      <c r="A1106" s="1"/>
      <c r="B1106" s="3"/>
    </row>
    <row r="1107" spans="1:2">
      <c r="A1107" s="1"/>
      <c r="B1107" s="3"/>
    </row>
    <row r="1108" spans="1:2">
      <c r="A1108" s="1"/>
      <c r="B1108" s="3"/>
    </row>
    <row r="1109" spans="1:2">
      <c r="A1109" s="1"/>
      <c r="B1109" s="3"/>
    </row>
    <row r="1110" spans="1:2">
      <c r="A1110" s="1"/>
      <c r="B1110" s="3"/>
    </row>
    <row r="1111" spans="1:2">
      <c r="A1111" s="1"/>
      <c r="B1111" s="3"/>
    </row>
    <row r="1112" spans="1:2">
      <c r="A1112" s="1"/>
      <c r="B1112" s="3"/>
    </row>
    <row r="1113" spans="1:2">
      <c r="A1113" s="1"/>
      <c r="B1113" s="3"/>
    </row>
    <row r="1114" spans="1:2">
      <c r="A1114" s="1"/>
      <c r="B1114" s="3"/>
    </row>
    <row r="1115" spans="1:2">
      <c r="A1115" s="1"/>
      <c r="B1115" s="3"/>
    </row>
    <row r="1116" spans="1:2">
      <c r="A1116" s="1"/>
      <c r="B1116" s="3"/>
    </row>
    <row r="1117" spans="1:2">
      <c r="A1117" s="1"/>
      <c r="B1117" s="3"/>
    </row>
    <row r="1118" spans="1:2">
      <c r="A1118" s="1"/>
      <c r="B1118" s="3"/>
    </row>
    <row r="1119" spans="1:2">
      <c r="A1119" s="1"/>
      <c r="B1119" s="3"/>
    </row>
    <row r="1120" spans="1:2">
      <c r="A1120" s="1"/>
      <c r="B1120" s="3"/>
    </row>
    <row r="1121" spans="1:2">
      <c r="A1121" s="1"/>
      <c r="B1121" s="3"/>
    </row>
    <row r="1122" spans="1:2">
      <c r="A1122" s="1"/>
      <c r="B1122" s="3"/>
    </row>
    <row r="1123" spans="1:2">
      <c r="A1123" s="1"/>
      <c r="B1123" s="3"/>
    </row>
    <row r="1124" spans="1:2">
      <c r="A1124" s="1"/>
      <c r="B1124" s="3"/>
    </row>
    <row r="1125" spans="1:2">
      <c r="A1125" s="1"/>
      <c r="B1125" s="3"/>
    </row>
    <row r="1126" spans="1:2">
      <c r="A1126" s="1"/>
      <c r="B1126" s="3"/>
    </row>
    <row r="1127" spans="1:2">
      <c r="A1127" s="1"/>
      <c r="B1127" s="3"/>
    </row>
    <row r="1128" spans="1:2">
      <c r="A1128" s="1"/>
      <c r="B1128" s="3"/>
    </row>
    <row r="1129" spans="1:2">
      <c r="A1129" s="1"/>
      <c r="B1129" s="3"/>
    </row>
    <row r="1130" spans="1:2">
      <c r="A1130" s="1"/>
      <c r="B1130" s="3"/>
    </row>
    <row r="1131" spans="1:2">
      <c r="A1131" s="1"/>
      <c r="B1131" s="3"/>
    </row>
    <row r="1132" spans="1:2">
      <c r="A1132" s="1"/>
      <c r="B1132" s="3"/>
    </row>
    <row r="1133" spans="1:2">
      <c r="A1133" s="1"/>
      <c r="B1133" s="3"/>
    </row>
    <row r="1134" spans="1:2">
      <c r="A1134" s="1"/>
      <c r="B1134" s="3"/>
    </row>
    <row r="1135" spans="1:2">
      <c r="A1135" s="1"/>
      <c r="B1135" s="3"/>
    </row>
    <row r="1136" spans="1:2">
      <c r="A1136" s="1"/>
      <c r="B1136" s="3"/>
    </row>
    <row r="1137" spans="1:2">
      <c r="A1137" s="1"/>
      <c r="B1137" s="3"/>
    </row>
    <row r="1138" spans="1:2">
      <c r="A1138" s="1"/>
      <c r="B1138" s="3"/>
    </row>
    <row r="1139" spans="1:2">
      <c r="A1139" s="1"/>
      <c r="B1139" s="3"/>
    </row>
    <row r="1140" spans="1:2">
      <c r="A1140" s="1"/>
      <c r="B1140" s="3"/>
    </row>
    <row r="1141" spans="1:2">
      <c r="A1141" s="1"/>
      <c r="B1141" s="3"/>
    </row>
    <row r="1142" spans="1:2">
      <c r="A1142" s="1"/>
      <c r="B1142" s="3"/>
    </row>
    <row r="1143" spans="1:2">
      <c r="A1143" s="1"/>
      <c r="B1143" s="3"/>
    </row>
    <row r="1144" spans="1:2">
      <c r="A1144" s="1"/>
      <c r="B1144" s="3"/>
    </row>
    <row r="1145" spans="1:2">
      <c r="A1145" s="1"/>
      <c r="B1145" s="3"/>
    </row>
    <row r="1146" spans="1:2">
      <c r="A1146" s="1"/>
      <c r="B1146" s="3"/>
    </row>
    <row r="1147" spans="1:2">
      <c r="A1147" s="1"/>
      <c r="B1147" s="3"/>
    </row>
    <row r="1148" spans="1:2">
      <c r="A1148" s="1"/>
      <c r="B1148" s="3"/>
    </row>
    <row r="1149" spans="1:2">
      <c r="A1149" s="1"/>
      <c r="B1149" s="3"/>
    </row>
    <row r="1150" spans="1:2">
      <c r="A1150" s="1"/>
      <c r="B1150" s="3"/>
    </row>
    <row r="1151" spans="1:2">
      <c r="A1151" s="1"/>
      <c r="B1151" s="3"/>
    </row>
    <row r="1152" spans="1:2">
      <c r="A1152" s="1"/>
      <c r="B1152" s="3"/>
    </row>
    <row r="1153" spans="1:2">
      <c r="A1153" s="1"/>
      <c r="B1153" s="3"/>
    </row>
    <row r="1154" spans="1:2">
      <c r="A1154" s="1"/>
      <c r="B1154" s="3"/>
    </row>
    <row r="1155" spans="1:2">
      <c r="A1155" s="1"/>
      <c r="B1155" s="3"/>
    </row>
    <row r="1156" spans="1:2">
      <c r="A1156" s="1"/>
      <c r="B1156" s="3"/>
    </row>
    <row r="1157" spans="1:2">
      <c r="A1157" s="1"/>
      <c r="B1157" s="3"/>
    </row>
    <row r="1158" spans="1:2">
      <c r="A1158" s="1"/>
      <c r="B1158" s="3"/>
    </row>
    <row r="1159" spans="1:2">
      <c r="A1159" s="1"/>
      <c r="B1159" s="3"/>
    </row>
    <row r="1160" spans="1:2">
      <c r="A1160" s="1"/>
      <c r="B1160" s="3"/>
    </row>
    <row r="1161" spans="1:2">
      <c r="A1161" s="1"/>
      <c r="B1161" s="3"/>
    </row>
    <row r="1162" spans="1:2">
      <c r="A1162" s="1"/>
      <c r="B1162" s="3"/>
    </row>
    <row r="1163" spans="1:2">
      <c r="A1163" s="1"/>
      <c r="B1163" s="3"/>
    </row>
    <row r="1164" spans="1:2">
      <c r="A1164" s="1"/>
      <c r="B1164" s="3"/>
    </row>
    <row r="1165" spans="1:2">
      <c r="A1165" s="1"/>
      <c r="B1165" s="3"/>
    </row>
    <row r="1166" spans="1:2">
      <c r="A1166" s="1"/>
      <c r="B1166" s="3"/>
    </row>
    <row r="1167" spans="1:2">
      <c r="A1167" s="1"/>
      <c r="B1167" s="3"/>
    </row>
    <row r="1168" spans="1:2">
      <c r="A1168" s="1"/>
      <c r="B1168" s="3"/>
    </row>
    <row r="1169" spans="1:2">
      <c r="A1169" s="1"/>
      <c r="B1169" s="3"/>
    </row>
    <row r="1170" spans="1:2">
      <c r="A1170" s="1"/>
      <c r="B1170" s="3"/>
    </row>
    <row r="1171" spans="1:2">
      <c r="A1171" s="1"/>
      <c r="B1171" s="3"/>
    </row>
    <row r="1172" spans="1:2">
      <c r="A1172" s="1"/>
      <c r="B1172" s="3"/>
    </row>
    <row r="1173" spans="1:2">
      <c r="A1173" s="1"/>
      <c r="B1173" s="3"/>
    </row>
    <row r="1174" spans="1:2">
      <c r="A1174" s="1"/>
      <c r="B1174" s="3"/>
    </row>
    <row r="1175" spans="1:2">
      <c r="A1175" s="1"/>
      <c r="B1175" s="3"/>
    </row>
    <row r="1176" spans="1:2">
      <c r="A1176" s="1"/>
      <c r="B1176" s="3"/>
    </row>
    <row r="1177" spans="1:2">
      <c r="A1177" s="1"/>
      <c r="B1177" s="3"/>
    </row>
    <row r="1178" spans="1:2">
      <c r="A1178" s="1"/>
      <c r="B1178" s="3"/>
    </row>
    <row r="1179" spans="1:2">
      <c r="A1179" s="1"/>
      <c r="B1179" s="3"/>
    </row>
    <row r="1180" spans="1:2">
      <c r="A1180" s="1"/>
      <c r="B1180" s="3"/>
    </row>
    <row r="1181" spans="1:2">
      <c r="A1181" s="1"/>
      <c r="B1181" s="3"/>
    </row>
    <row r="1182" spans="1:2">
      <c r="A1182" s="1"/>
      <c r="B1182" s="3"/>
    </row>
    <row r="1183" spans="1:2">
      <c r="A1183" s="1"/>
      <c r="B1183" s="3"/>
    </row>
    <row r="1184" spans="1:2">
      <c r="A1184" s="1"/>
      <c r="B1184" s="3"/>
    </row>
    <row r="1185" spans="1:2">
      <c r="A1185" s="1"/>
      <c r="B1185" s="3"/>
    </row>
    <row r="1186" spans="1:2">
      <c r="A1186" s="1"/>
      <c r="B1186" s="3"/>
    </row>
    <row r="1187" spans="1:2">
      <c r="A1187" s="1"/>
      <c r="B1187" s="3"/>
    </row>
    <row r="1188" spans="1:2">
      <c r="A1188" s="1"/>
      <c r="B1188" s="3"/>
    </row>
    <row r="1189" spans="1:2">
      <c r="A1189" s="1"/>
      <c r="B1189" s="3"/>
    </row>
    <row r="1190" spans="1:2">
      <c r="A1190" s="1"/>
      <c r="B1190" s="3"/>
    </row>
    <row r="1191" spans="1:2">
      <c r="A1191" s="1"/>
      <c r="B1191" s="3"/>
    </row>
    <row r="1192" spans="1:2">
      <c r="A1192" s="1"/>
      <c r="B1192" s="3"/>
    </row>
    <row r="1193" spans="1:2">
      <c r="A1193" s="1"/>
      <c r="B1193" s="3"/>
    </row>
    <row r="1194" spans="1:2">
      <c r="A1194" s="1"/>
      <c r="B1194" s="3"/>
    </row>
    <row r="1195" spans="1:2">
      <c r="A1195" s="1"/>
      <c r="B1195" s="3"/>
    </row>
    <row r="1196" spans="1:2">
      <c r="A1196" s="1"/>
      <c r="B1196" s="3"/>
    </row>
    <row r="1197" spans="1:2">
      <c r="A1197" s="1"/>
      <c r="B1197" s="3"/>
    </row>
    <row r="1198" spans="1:2">
      <c r="A1198" s="1"/>
      <c r="B1198" s="3"/>
    </row>
    <row r="1199" spans="1:2">
      <c r="A1199" s="1"/>
      <c r="B1199" s="3"/>
    </row>
    <row r="1200" spans="1:2">
      <c r="A1200" s="1"/>
      <c r="B1200" s="3"/>
    </row>
    <row r="1201" spans="1:2">
      <c r="A1201" s="1"/>
      <c r="B1201" s="3"/>
    </row>
    <row r="1202" spans="1:2">
      <c r="A1202" s="1"/>
      <c r="B1202" s="3"/>
    </row>
    <row r="1203" spans="1:2">
      <c r="A1203" s="1"/>
      <c r="B1203" s="3"/>
    </row>
    <row r="1204" spans="1:2">
      <c r="A1204" s="1"/>
      <c r="B1204" s="3"/>
    </row>
    <row r="1205" spans="1:2">
      <c r="A1205" s="1"/>
      <c r="B1205" s="3"/>
    </row>
    <row r="1206" spans="1:2">
      <c r="A1206" s="1"/>
      <c r="B1206" s="3"/>
    </row>
    <row r="1207" spans="1:2">
      <c r="A1207" s="1"/>
      <c r="B1207" s="3"/>
    </row>
    <row r="1208" spans="1:2">
      <c r="A1208" s="1"/>
      <c r="B1208" s="3"/>
    </row>
    <row r="1209" spans="1:2">
      <c r="A1209" s="1"/>
      <c r="B1209" s="3"/>
    </row>
    <row r="1210" spans="1:2">
      <c r="A1210" s="1"/>
      <c r="B1210" s="3"/>
    </row>
    <row r="1211" spans="1:2">
      <c r="A1211" s="1"/>
      <c r="B1211" s="3"/>
    </row>
    <row r="1212" spans="1:2">
      <c r="A1212" s="1"/>
      <c r="B1212" s="3"/>
    </row>
    <row r="1213" spans="1:2">
      <c r="A1213" s="1"/>
      <c r="B1213" s="3"/>
    </row>
    <row r="1214" spans="1:2">
      <c r="A1214" s="1"/>
      <c r="B1214" s="3"/>
    </row>
    <row r="1215" spans="1:2">
      <c r="A1215" s="1"/>
      <c r="B1215" s="3"/>
    </row>
    <row r="1216" spans="1:2">
      <c r="A1216" s="1"/>
      <c r="B1216" s="3"/>
    </row>
    <row r="1217" spans="1:2">
      <c r="A1217" s="1"/>
      <c r="B1217" s="3"/>
    </row>
    <row r="1218" spans="1:2">
      <c r="A1218" s="1"/>
      <c r="B1218" s="3"/>
    </row>
    <row r="1219" spans="1:2">
      <c r="A1219" s="1"/>
      <c r="B1219" s="3"/>
    </row>
    <row r="1220" spans="1:2">
      <c r="A1220" s="1"/>
      <c r="B1220" s="3"/>
    </row>
    <row r="1221" spans="1:2">
      <c r="A1221" s="1"/>
      <c r="B1221" s="3"/>
    </row>
    <row r="1222" spans="1:2">
      <c r="A1222" s="1"/>
      <c r="B1222" s="3"/>
    </row>
    <row r="1223" spans="1:2">
      <c r="A1223" s="1"/>
      <c r="B1223" s="3"/>
    </row>
    <row r="1224" spans="1:2">
      <c r="A1224" s="1"/>
      <c r="B1224" s="3"/>
    </row>
    <row r="1225" spans="1:2">
      <c r="A1225" s="1"/>
      <c r="B1225" s="3"/>
    </row>
    <row r="1226" spans="1:2">
      <c r="A1226" s="1"/>
      <c r="B1226" s="3"/>
    </row>
    <row r="1227" spans="1:2">
      <c r="A1227" s="1"/>
      <c r="B1227" s="3"/>
    </row>
    <row r="1228" spans="1:2">
      <c r="A1228" s="1"/>
      <c r="B1228" s="3"/>
    </row>
    <row r="1229" spans="1:2">
      <c r="A1229" s="1"/>
      <c r="B1229" s="3"/>
    </row>
    <row r="1230" spans="1:2">
      <c r="A1230" s="1"/>
      <c r="B1230" s="3"/>
    </row>
    <row r="1231" spans="1:2">
      <c r="A1231" s="1"/>
      <c r="B1231" s="3"/>
    </row>
    <row r="1232" spans="1:2">
      <c r="A1232" s="1"/>
      <c r="B1232" s="3"/>
    </row>
    <row r="1233" spans="1:2">
      <c r="A1233" s="1"/>
      <c r="B1233" s="3"/>
    </row>
    <row r="1234" spans="1:2">
      <c r="A1234" s="1"/>
      <c r="B1234" s="3"/>
    </row>
    <row r="1235" spans="1:2">
      <c r="A1235" s="1"/>
      <c r="B1235" s="3"/>
    </row>
    <row r="1236" spans="1:2">
      <c r="A1236" s="1"/>
      <c r="B1236" s="3"/>
    </row>
    <row r="1237" spans="1:2">
      <c r="A1237" s="1"/>
      <c r="B1237" s="3"/>
    </row>
    <row r="1238" spans="1:2">
      <c r="A1238" s="1"/>
      <c r="B1238" s="3"/>
    </row>
    <row r="1239" spans="1:2">
      <c r="A1239" s="1"/>
      <c r="B1239" s="3"/>
    </row>
    <row r="1240" spans="1:2">
      <c r="A1240" s="1"/>
      <c r="B1240" s="3"/>
    </row>
    <row r="1241" spans="1:2">
      <c r="A1241" s="1"/>
      <c r="B1241" s="3"/>
    </row>
    <row r="1242" spans="1:2">
      <c r="A1242" s="1"/>
      <c r="B1242" s="3"/>
    </row>
    <row r="1243" spans="1:2">
      <c r="A1243" s="1"/>
      <c r="B1243" s="3"/>
    </row>
    <row r="1244" spans="1:2">
      <c r="A1244" s="1"/>
      <c r="B1244" s="3"/>
    </row>
    <row r="1245" spans="1:2">
      <c r="A1245" s="1"/>
      <c r="B1245" s="3"/>
    </row>
    <row r="1246" spans="1:2">
      <c r="A1246" s="1"/>
      <c r="B1246" s="3"/>
    </row>
    <row r="1247" spans="1:2">
      <c r="A1247" s="1"/>
      <c r="B1247" s="3"/>
    </row>
    <row r="1248" spans="1:2">
      <c r="A1248" s="1"/>
      <c r="B1248" s="3"/>
    </row>
    <row r="1249" spans="1:2">
      <c r="A1249" s="1"/>
      <c r="B1249" s="3"/>
    </row>
    <row r="1250" spans="1:2">
      <c r="A1250" s="1"/>
      <c r="B1250" s="3"/>
    </row>
    <row r="1251" spans="1:2">
      <c r="A1251" s="1"/>
      <c r="B1251" s="3"/>
    </row>
    <row r="1252" spans="1:2">
      <c r="A1252" s="1"/>
      <c r="B1252" s="3"/>
    </row>
    <row r="1253" spans="1:2">
      <c r="A1253" s="1"/>
      <c r="B1253" s="3"/>
    </row>
    <row r="1254" spans="1:2">
      <c r="A1254" s="1"/>
      <c r="B1254" s="3"/>
    </row>
    <row r="1255" spans="1:2">
      <c r="A1255" s="1"/>
      <c r="B1255" s="3"/>
    </row>
    <row r="1256" spans="1:2">
      <c r="A1256" s="1"/>
      <c r="B1256" s="3"/>
    </row>
    <row r="1257" spans="1:2">
      <c r="A1257" s="1"/>
      <c r="B1257" s="3"/>
    </row>
    <row r="1258" spans="1:2">
      <c r="A1258" s="1"/>
      <c r="B1258" s="3"/>
    </row>
    <row r="1259" spans="1:2">
      <c r="A1259" s="1"/>
      <c r="B1259" s="3"/>
    </row>
    <row r="1260" spans="1:2">
      <c r="A1260" s="1"/>
      <c r="B1260" s="3"/>
    </row>
    <row r="1261" spans="1:2">
      <c r="A1261" s="1"/>
      <c r="B1261" s="3"/>
    </row>
    <row r="1262" spans="1:2">
      <c r="A1262" s="1"/>
      <c r="B1262" s="3"/>
    </row>
    <row r="1263" spans="1:2">
      <c r="A1263" s="1"/>
      <c r="B1263" s="3"/>
    </row>
    <row r="1264" spans="1:2">
      <c r="A1264" s="1"/>
      <c r="B1264" s="3"/>
    </row>
    <row r="1265" spans="1:2">
      <c r="A1265" s="1"/>
      <c r="B1265" s="3"/>
    </row>
    <row r="1266" spans="1:2">
      <c r="A1266" s="1"/>
      <c r="B1266" s="3"/>
    </row>
    <row r="1267" spans="1:2">
      <c r="A1267" s="1"/>
      <c r="B1267" s="3"/>
    </row>
    <row r="1268" spans="1:2">
      <c r="A1268" s="1"/>
      <c r="B1268" s="3"/>
    </row>
    <row r="1269" spans="1:2">
      <c r="A1269" s="1"/>
      <c r="B1269" s="3"/>
    </row>
    <row r="1270" spans="1:2">
      <c r="A1270" s="1"/>
      <c r="B1270" s="3"/>
    </row>
    <row r="1271" spans="1:2">
      <c r="A1271" s="1"/>
      <c r="B1271" s="3"/>
    </row>
    <row r="1272" spans="1:2">
      <c r="A1272" s="1"/>
      <c r="B1272" s="3"/>
    </row>
    <row r="1273" spans="1:2">
      <c r="A1273" s="1"/>
      <c r="B1273" s="3"/>
    </row>
    <row r="1274" spans="1:2">
      <c r="A1274" s="1"/>
      <c r="B1274" s="3"/>
    </row>
    <row r="1275" spans="1:2">
      <c r="A1275" s="1"/>
      <c r="B1275" s="3"/>
    </row>
    <row r="1276" spans="1:2">
      <c r="A1276" s="1"/>
      <c r="B1276" s="3"/>
    </row>
    <row r="1277" spans="1:2">
      <c r="A1277" s="1"/>
      <c r="B1277" s="3"/>
    </row>
    <row r="1278" spans="1:2">
      <c r="A1278" s="1"/>
      <c r="B1278" s="3"/>
    </row>
    <row r="1279" spans="1:2">
      <c r="A1279" s="1"/>
      <c r="B1279" s="3"/>
    </row>
    <row r="1280" spans="1:2">
      <c r="A1280" s="1"/>
      <c r="B1280" s="3"/>
    </row>
    <row r="1281" spans="1:2">
      <c r="A1281" s="1"/>
      <c r="B1281" s="3"/>
    </row>
    <row r="1282" spans="1:2">
      <c r="A1282" s="1"/>
      <c r="B1282" s="3"/>
    </row>
    <row r="1283" spans="1:2">
      <c r="A1283" s="1"/>
      <c r="B1283" s="3"/>
    </row>
    <row r="1284" spans="1:2">
      <c r="A1284" s="1"/>
      <c r="B1284" s="3"/>
    </row>
    <row r="1285" spans="1:2">
      <c r="A1285" s="1"/>
      <c r="B1285" s="3"/>
    </row>
    <row r="1286" spans="1:2">
      <c r="A1286" s="1"/>
      <c r="B1286" s="3"/>
    </row>
    <row r="1287" spans="1:2">
      <c r="A1287" s="1"/>
      <c r="B1287" s="3"/>
    </row>
    <row r="1288" spans="1:2">
      <c r="A1288" s="1"/>
      <c r="B1288" s="3"/>
    </row>
    <row r="1289" spans="1:2">
      <c r="A1289" s="1"/>
      <c r="B1289" s="3"/>
    </row>
    <row r="1290" spans="1:2">
      <c r="A1290" s="1"/>
      <c r="B1290" s="3"/>
    </row>
    <row r="1291" spans="1:2">
      <c r="A1291" s="1"/>
      <c r="B1291" s="3"/>
    </row>
    <row r="1292" spans="1:2">
      <c r="A1292" s="1"/>
      <c r="B1292" s="3"/>
    </row>
    <row r="1293" spans="1:2">
      <c r="A1293" s="1"/>
      <c r="B1293" s="3"/>
    </row>
    <row r="1294" spans="1:2">
      <c r="A1294" s="1"/>
      <c r="B1294" s="3"/>
    </row>
    <row r="1295" spans="1:2">
      <c r="A1295" s="1"/>
      <c r="B1295" s="3"/>
    </row>
    <row r="1296" spans="1:2">
      <c r="A1296" s="1"/>
      <c r="B1296" s="3"/>
    </row>
    <row r="1297" spans="1:2">
      <c r="A1297" s="1"/>
      <c r="B1297" s="3"/>
    </row>
    <row r="1298" spans="1:2">
      <c r="A1298" s="1"/>
      <c r="B1298" s="3"/>
    </row>
    <row r="1299" spans="1:2">
      <c r="A1299" s="1"/>
      <c r="B1299" s="3"/>
    </row>
    <row r="1300" spans="1:2">
      <c r="A1300" s="1"/>
      <c r="B1300" s="3"/>
    </row>
    <row r="1301" spans="1:2">
      <c r="A1301" s="1"/>
      <c r="B1301" s="3"/>
    </row>
    <row r="1302" spans="1:2">
      <c r="A1302" s="1"/>
      <c r="B1302" s="3"/>
    </row>
    <row r="1303" spans="1:2">
      <c r="A1303" s="1"/>
      <c r="B1303" s="3"/>
    </row>
    <row r="1304" spans="1:2">
      <c r="A1304" s="1"/>
      <c r="B1304" s="3"/>
    </row>
    <row r="1305" spans="1:2">
      <c r="A1305" s="1"/>
      <c r="B1305" s="3"/>
    </row>
    <row r="1306" spans="1:2">
      <c r="A1306" s="1"/>
      <c r="B1306" s="3"/>
    </row>
    <row r="1307" spans="1:2">
      <c r="A1307" s="1"/>
      <c r="B1307" s="3"/>
    </row>
    <row r="1308" spans="1:2">
      <c r="A1308" s="1"/>
      <c r="B1308" s="3"/>
    </row>
    <row r="1309" spans="1:2">
      <c r="A1309" s="1"/>
      <c r="B1309" s="3"/>
    </row>
    <row r="1310" spans="1:2">
      <c r="A1310" s="1"/>
      <c r="B1310" s="3"/>
    </row>
    <row r="1311" spans="1:2">
      <c r="A1311" s="1"/>
      <c r="B1311" s="3"/>
    </row>
    <row r="1312" spans="1:2">
      <c r="A1312" s="1"/>
      <c r="B1312" s="3"/>
    </row>
    <row r="1313" spans="1:2">
      <c r="A1313" s="1"/>
      <c r="B1313" s="3"/>
    </row>
    <row r="1314" spans="1:2">
      <c r="A1314" s="1"/>
      <c r="B1314" s="3"/>
    </row>
    <row r="1315" spans="1:2">
      <c r="A1315" s="1"/>
      <c r="B1315" s="3"/>
    </row>
    <row r="1316" spans="1:2">
      <c r="A1316" s="1"/>
      <c r="B1316" s="3"/>
    </row>
    <row r="1317" spans="1:2">
      <c r="A1317" s="1"/>
      <c r="B1317" s="3"/>
    </row>
    <row r="1318" spans="1:2">
      <c r="A1318" s="1"/>
      <c r="B1318" s="3"/>
    </row>
    <row r="1319" spans="1:2">
      <c r="A1319" s="1"/>
      <c r="B1319" s="3"/>
    </row>
    <row r="1320" spans="1:2">
      <c r="A1320" s="1"/>
      <c r="B1320" s="3"/>
    </row>
    <row r="1321" spans="1:2">
      <c r="A1321" s="1"/>
      <c r="B1321" s="3"/>
    </row>
    <row r="1322" spans="1:2">
      <c r="A1322" s="1"/>
      <c r="B1322" s="3"/>
    </row>
    <row r="1323" spans="1:2">
      <c r="A1323" s="1"/>
      <c r="B1323" s="3"/>
    </row>
    <row r="1324" spans="1:2">
      <c r="A1324" s="1"/>
      <c r="B1324" s="3"/>
    </row>
    <row r="1325" spans="1:2">
      <c r="A1325" s="1"/>
      <c r="B1325" s="3"/>
    </row>
    <row r="1326" spans="1:2">
      <c r="A1326" s="1"/>
      <c r="B1326" s="3"/>
    </row>
    <row r="1327" spans="1:2">
      <c r="A1327" s="1"/>
      <c r="B1327" s="3"/>
    </row>
    <row r="1328" spans="1:2">
      <c r="A1328" s="1"/>
      <c r="B1328" s="3"/>
    </row>
    <row r="1329" spans="1:2">
      <c r="A1329" s="1"/>
      <c r="B1329" s="3"/>
    </row>
    <row r="1330" spans="1:2">
      <c r="A1330" s="1"/>
      <c r="B1330" s="3"/>
    </row>
    <row r="1331" spans="1:2">
      <c r="A1331" s="1"/>
      <c r="B1331" s="3"/>
    </row>
    <row r="1332" spans="1:2">
      <c r="A1332" s="1"/>
      <c r="B1332" s="3"/>
    </row>
    <row r="1333" spans="1:2">
      <c r="A1333" s="1"/>
      <c r="B1333" s="3"/>
    </row>
    <row r="1334" spans="1:2">
      <c r="A1334" s="1"/>
      <c r="B1334" s="3"/>
    </row>
    <row r="1335" spans="1:2">
      <c r="A1335" s="1"/>
      <c r="B1335" s="3"/>
    </row>
    <row r="1336" spans="1:2">
      <c r="A1336" s="1"/>
      <c r="B1336" s="3"/>
    </row>
    <row r="1337" spans="1:2">
      <c r="A1337" s="1"/>
      <c r="B1337" s="3"/>
    </row>
    <row r="1338" spans="1:2">
      <c r="A1338" s="1"/>
      <c r="B1338" s="3"/>
    </row>
    <row r="1339" spans="1:2">
      <c r="A1339" s="1"/>
      <c r="B1339" s="3"/>
    </row>
    <row r="1340" spans="1:2">
      <c r="A1340" s="1"/>
      <c r="B1340" s="3"/>
    </row>
    <row r="1341" spans="1:2">
      <c r="A1341" s="1"/>
      <c r="B1341" s="3"/>
    </row>
    <row r="1342" spans="1:2">
      <c r="A1342" s="1"/>
      <c r="B1342" s="3"/>
    </row>
    <row r="1343" spans="1:2">
      <c r="A1343" s="1"/>
      <c r="B1343" s="3"/>
    </row>
    <row r="1344" spans="1:2">
      <c r="A1344" s="1"/>
      <c r="B1344" s="3"/>
    </row>
    <row r="1345" spans="1:2">
      <c r="A1345" s="1"/>
      <c r="B1345" s="3"/>
    </row>
    <row r="1346" spans="1:2">
      <c r="A1346" s="1"/>
      <c r="B1346" s="3"/>
    </row>
    <row r="1347" spans="1:2">
      <c r="A1347" s="1"/>
      <c r="B1347" s="3"/>
    </row>
    <row r="1348" spans="1:2">
      <c r="A1348" s="1"/>
      <c r="B1348" s="3"/>
    </row>
    <row r="1349" spans="1:2">
      <c r="A1349" s="1"/>
      <c r="B1349" s="3"/>
    </row>
    <row r="1350" spans="1:2">
      <c r="A1350" s="1"/>
      <c r="B1350" s="3"/>
    </row>
    <row r="1351" spans="1:2">
      <c r="A1351" s="1"/>
      <c r="B1351" s="3"/>
    </row>
    <row r="1352" spans="1:2">
      <c r="A1352" s="1"/>
      <c r="B1352" s="3"/>
    </row>
    <row r="1353" spans="1:2">
      <c r="A1353" s="1"/>
      <c r="B1353" s="3"/>
    </row>
    <row r="1354" spans="1:2">
      <c r="A1354" s="1"/>
      <c r="B1354" s="3"/>
    </row>
    <row r="1355" spans="1:2">
      <c r="A1355" s="1"/>
      <c r="B1355" s="3"/>
    </row>
    <row r="1356" spans="1:2">
      <c r="A1356" s="1"/>
      <c r="B1356" s="3"/>
    </row>
    <row r="1357" spans="1:2">
      <c r="A1357" s="1"/>
      <c r="B1357" s="3"/>
    </row>
    <row r="1358" spans="1:2">
      <c r="A1358" s="1"/>
      <c r="B1358" s="3"/>
    </row>
    <row r="1359" spans="1:2">
      <c r="A1359" s="1"/>
      <c r="B1359" s="3"/>
    </row>
    <row r="1360" spans="1:2">
      <c r="A1360" s="1"/>
      <c r="B1360" s="3"/>
    </row>
    <row r="1361" spans="1:2">
      <c r="A1361" s="1"/>
      <c r="B1361" s="3"/>
    </row>
    <row r="1362" spans="1:2">
      <c r="A1362" s="1"/>
      <c r="B1362" s="3"/>
    </row>
    <row r="1363" spans="1:2">
      <c r="A1363" s="1"/>
      <c r="B1363" s="3"/>
    </row>
    <row r="1364" spans="1:2">
      <c r="A1364" s="1"/>
      <c r="B1364" s="3"/>
    </row>
    <row r="1365" spans="1:2">
      <c r="A1365" s="1"/>
      <c r="B1365" s="3"/>
    </row>
    <row r="1366" spans="1:2">
      <c r="A1366" s="1"/>
      <c r="B1366" s="3"/>
    </row>
    <row r="1367" spans="1:2">
      <c r="A1367" s="1"/>
      <c r="B1367" s="3"/>
    </row>
    <row r="1368" spans="1:2">
      <c r="A1368" s="1"/>
      <c r="B1368" s="3"/>
    </row>
    <row r="1369" spans="1:2">
      <c r="A1369" s="1"/>
      <c r="B1369" s="3"/>
    </row>
    <row r="1370" spans="1:2">
      <c r="A1370" s="1"/>
      <c r="B1370" s="3"/>
    </row>
    <row r="1371" spans="1:2">
      <c r="A1371" s="1"/>
      <c r="B1371" s="3"/>
    </row>
    <row r="1372" spans="1:2">
      <c r="A1372" s="1"/>
      <c r="B1372" s="3"/>
    </row>
    <row r="1373" spans="1:2">
      <c r="A1373" s="1"/>
      <c r="B1373" s="3"/>
    </row>
    <row r="1374" spans="1:2">
      <c r="A1374" s="1"/>
      <c r="B1374" s="3"/>
    </row>
    <row r="1375" spans="1:2">
      <c r="A1375" s="1"/>
      <c r="B1375" s="3"/>
    </row>
    <row r="1376" spans="1:2">
      <c r="A1376" s="1"/>
      <c r="B1376" s="3"/>
    </row>
    <row r="1377" spans="1:2">
      <c r="A1377" s="1"/>
      <c r="B1377" s="3"/>
    </row>
    <row r="1378" spans="1:2">
      <c r="A1378" s="1"/>
      <c r="B1378" s="3"/>
    </row>
    <row r="1379" spans="1:2">
      <c r="A1379" s="1"/>
      <c r="B1379" s="3"/>
    </row>
    <row r="1380" spans="1:2">
      <c r="A1380" s="1"/>
      <c r="B1380" s="3"/>
    </row>
    <row r="1381" spans="1:2">
      <c r="A1381" s="1"/>
      <c r="B1381" s="3"/>
    </row>
    <row r="1382" spans="1:2">
      <c r="A1382" s="1"/>
      <c r="B1382" s="3"/>
    </row>
    <row r="1383" spans="1:2">
      <c r="A1383" s="1"/>
      <c r="B1383" s="3"/>
    </row>
    <row r="1384" spans="1:2">
      <c r="A1384" s="1"/>
      <c r="B1384" s="3"/>
    </row>
    <row r="1385" spans="1:2">
      <c r="A1385" s="1"/>
      <c r="B1385" s="3"/>
    </row>
    <row r="1386" spans="1:2">
      <c r="A1386" s="1"/>
      <c r="B1386" s="3"/>
    </row>
    <row r="1387" spans="1:2">
      <c r="A1387" s="1"/>
      <c r="B1387" s="3"/>
    </row>
    <row r="1388" spans="1:2">
      <c r="A1388" s="1"/>
      <c r="B1388" s="3"/>
    </row>
    <row r="1389" spans="1:2">
      <c r="A1389" s="1"/>
      <c r="B1389" s="3"/>
    </row>
    <row r="1390" spans="1:2">
      <c r="A1390" s="1"/>
      <c r="B1390" s="3"/>
    </row>
    <row r="1391" spans="1:2">
      <c r="A1391" s="1"/>
      <c r="B1391" s="3"/>
    </row>
    <row r="1392" spans="1:2">
      <c r="A1392" s="1"/>
      <c r="B1392" s="3"/>
    </row>
    <row r="1393" spans="1:2">
      <c r="A1393" s="1"/>
      <c r="B1393" s="3"/>
    </row>
    <row r="1394" spans="1:2">
      <c r="A1394" s="1"/>
      <c r="B1394" s="3"/>
    </row>
    <row r="1395" spans="1:2">
      <c r="A1395" s="1"/>
      <c r="B1395" s="3"/>
    </row>
    <row r="1396" spans="1:2">
      <c r="A1396" s="1"/>
      <c r="B1396" s="3"/>
    </row>
    <row r="1397" spans="1:2">
      <c r="A1397" s="1"/>
      <c r="B1397" s="3"/>
    </row>
    <row r="1398" spans="1:2">
      <c r="A1398" s="1"/>
      <c r="B1398" s="3"/>
    </row>
    <row r="1399" spans="1:2">
      <c r="A1399" s="1"/>
      <c r="B1399" s="3"/>
    </row>
    <row r="1400" spans="1:2">
      <c r="A1400" s="1"/>
      <c r="B1400" s="3"/>
    </row>
    <row r="1401" spans="1:2">
      <c r="A1401" s="1"/>
      <c r="B1401" s="3"/>
    </row>
    <row r="1402" spans="1:2">
      <c r="A1402" s="1"/>
      <c r="B1402" s="3"/>
    </row>
    <row r="1403" spans="1:2">
      <c r="A1403" s="1"/>
      <c r="B1403" s="3"/>
    </row>
    <row r="1404" spans="1:2">
      <c r="A1404" s="1"/>
      <c r="B1404" s="3"/>
    </row>
    <row r="1405" spans="1:2">
      <c r="A1405" s="1"/>
      <c r="B1405" s="3"/>
    </row>
    <row r="1406" spans="1:2">
      <c r="A1406" s="1"/>
      <c r="B1406" s="3"/>
    </row>
    <row r="1407" spans="1:2">
      <c r="A1407" s="1"/>
      <c r="B1407" s="3"/>
    </row>
    <row r="1408" spans="1:2">
      <c r="A1408" s="1"/>
      <c r="B1408" s="3"/>
    </row>
    <row r="1409" spans="1:2">
      <c r="A1409" s="1"/>
      <c r="B1409" s="3"/>
    </row>
    <row r="1410" spans="1:2">
      <c r="A1410" s="1"/>
      <c r="B1410" s="3"/>
    </row>
    <row r="1411" spans="1:2">
      <c r="A1411" s="1"/>
      <c r="B1411" s="3"/>
    </row>
    <row r="1412" spans="1:2">
      <c r="A1412" s="1"/>
      <c r="B1412" s="3"/>
    </row>
    <row r="1413" spans="1:2">
      <c r="A1413" s="1"/>
      <c r="B1413" s="3"/>
    </row>
    <row r="1414" spans="1:2">
      <c r="A1414" s="1"/>
      <c r="B1414" s="3"/>
    </row>
    <row r="1415" spans="1:2">
      <c r="A1415" s="1"/>
      <c r="B1415" s="3"/>
    </row>
    <row r="1416" spans="1:2">
      <c r="A1416" s="1"/>
      <c r="B1416" s="3"/>
    </row>
    <row r="1417" spans="1:2">
      <c r="A1417" s="1"/>
      <c r="B1417" s="3"/>
    </row>
    <row r="1418" spans="1:2">
      <c r="A1418" s="1"/>
      <c r="B1418" s="3"/>
    </row>
    <row r="1419" spans="1:2">
      <c r="A1419" s="1"/>
      <c r="B1419" s="3"/>
    </row>
    <row r="1420" spans="1:2">
      <c r="A1420" s="1"/>
      <c r="B1420" s="3"/>
    </row>
    <row r="1421" spans="1:2">
      <c r="A1421" s="1"/>
      <c r="B1421" s="3"/>
    </row>
    <row r="1422" spans="1:2">
      <c r="A1422" s="1"/>
      <c r="B1422" s="3"/>
    </row>
    <row r="1423" spans="1:2">
      <c r="A1423" s="1"/>
      <c r="B1423" s="3"/>
    </row>
    <row r="1424" spans="1:2">
      <c r="A1424" s="1"/>
      <c r="B1424" s="3"/>
    </row>
    <row r="1425" spans="1:2">
      <c r="A1425" s="1"/>
      <c r="B1425" s="3"/>
    </row>
    <row r="1426" spans="1:2">
      <c r="A1426" s="1"/>
      <c r="B1426" s="3"/>
    </row>
    <row r="1427" spans="1:2">
      <c r="A1427" s="1"/>
      <c r="B1427" s="3"/>
    </row>
    <row r="1428" spans="1:2">
      <c r="A1428" s="1"/>
      <c r="B1428" s="3"/>
    </row>
    <row r="1429" spans="1:2">
      <c r="A1429" s="1"/>
      <c r="B1429" s="3"/>
    </row>
    <row r="1430" spans="1:2">
      <c r="A1430" s="1"/>
      <c r="B1430" s="3"/>
    </row>
    <row r="1431" spans="1:2">
      <c r="A1431" s="1"/>
      <c r="B1431" s="3"/>
    </row>
    <row r="1432" spans="1:2">
      <c r="A1432" s="1"/>
      <c r="B1432" s="3"/>
    </row>
    <row r="1433" spans="1:2">
      <c r="A1433" s="1"/>
      <c r="B1433" s="3"/>
    </row>
    <row r="1434" spans="1:2">
      <c r="A1434" s="1"/>
      <c r="B1434" s="3"/>
    </row>
    <row r="1435" spans="1:2">
      <c r="A1435" s="1"/>
      <c r="B1435" s="3"/>
    </row>
    <row r="1436" spans="1:2">
      <c r="A1436" s="1"/>
      <c r="B1436" s="3"/>
    </row>
    <row r="1437" spans="1:2">
      <c r="A1437" s="1"/>
      <c r="B1437" s="3"/>
    </row>
    <row r="1438" spans="1:2">
      <c r="A1438" s="1"/>
      <c r="B1438" s="3"/>
    </row>
    <row r="1439" spans="1:2">
      <c r="A1439" s="1"/>
      <c r="B1439" s="3"/>
    </row>
    <row r="1440" spans="1:2">
      <c r="A1440" s="1"/>
      <c r="B1440" s="3"/>
    </row>
    <row r="1441" spans="1:2">
      <c r="A1441" s="1"/>
      <c r="B1441" s="3"/>
    </row>
    <row r="1442" spans="1:2">
      <c r="A1442" s="1"/>
      <c r="B1442" s="3"/>
    </row>
    <row r="1443" spans="1:2">
      <c r="A1443" s="1"/>
      <c r="B1443" s="3"/>
    </row>
    <row r="1444" spans="1:2">
      <c r="A1444" s="1"/>
      <c r="B1444" s="3"/>
    </row>
    <row r="1445" spans="1:2">
      <c r="A1445" s="1"/>
      <c r="B1445" s="3"/>
    </row>
    <row r="1446" spans="1:2">
      <c r="A1446" s="1"/>
      <c r="B1446" s="3"/>
    </row>
    <row r="1447" spans="1:2">
      <c r="A1447" s="1"/>
      <c r="B1447" s="3"/>
    </row>
    <row r="1448" spans="1:2">
      <c r="A1448" s="1"/>
      <c r="B1448" s="3"/>
    </row>
    <row r="1449" spans="1:2">
      <c r="A1449" s="1"/>
      <c r="B1449" s="3"/>
    </row>
    <row r="1450" spans="1:2">
      <c r="A1450" s="1"/>
      <c r="B1450" s="3"/>
    </row>
    <row r="1451" spans="1:2">
      <c r="A1451" s="1"/>
      <c r="B1451" s="3"/>
    </row>
    <row r="1452" spans="1:2">
      <c r="A1452" s="1"/>
      <c r="B1452" s="3"/>
    </row>
    <row r="1453" spans="1:2">
      <c r="A1453" s="1"/>
      <c r="B1453" s="3"/>
    </row>
    <row r="1454" spans="1:2">
      <c r="A1454" s="1"/>
      <c r="B1454" s="3"/>
    </row>
    <row r="1455" spans="1:2">
      <c r="A1455" s="1"/>
      <c r="B1455" s="3"/>
    </row>
    <row r="1456" spans="1:2">
      <c r="A1456" s="1"/>
      <c r="B1456" s="3"/>
    </row>
    <row r="1457" spans="1:2">
      <c r="A1457" s="1"/>
      <c r="B1457" s="3"/>
    </row>
    <row r="1458" spans="1:2">
      <c r="A1458" s="1"/>
      <c r="B1458" s="3"/>
    </row>
    <row r="1459" spans="1:2">
      <c r="A1459" s="1"/>
      <c r="B1459" s="3"/>
    </row>
    <row r="1460" spans="1:2">
      <c r="A1460" s="1"/>
      <c r="B1460" s="3"/>
    </row>
    <row r="1461" spans="1:2">
      <c r="A1461" s="1"/>
      <c r="B1461" s="3"/>
    </row>
    <row r="1462" spans="1:2">
      <c r="A1462" s="1"/>
      <c r="B1462" s="3"/>
    </row>
    <row r="1463" spans="1:2">
      <c r="A1463" s="1"/>
      <c r="B1463" s="3"/>
    </row>
    <row r="1464" spans="1:2">
      <c r="A1464" s="1"/>
      <c r="B1464" s="3"/>
    </row>
    <row r="1465" spans="1:2">
      <c r="A1465" s="1"/>
      <c r="B1465" s="3"/>
    </row>
    <row r="1466" spans="1:2">
      <c r="A1466" s="1"/>
      <c r="B1466" s="3"/>
    </row>
    <row r="1467" spans="1:2">
      <c r="A1467" s="1"/>
      <c r="B1467" s="3"/>
    </row>
    <row r="1468" spans="1:2">
      <c r="A1468" s="1"/>
      <c r="B1468" s="3"/>
    </row>
    <row r="1469" spans="1:2">
      <c r="A1469" s="1"/>
      <c r="B1469" s="3"/>
    </row>
    <row r="1470" spans="1:2">
      <c r="A1470" s="1"/>
      <c r="B1470" s="3"/>
    </row>
    <row r="1471" spans="1:2">
      <c r="A1471" s="1"/>
      <c r="B1471" s="3"/>
    </row>
    <row r="1472" spans="1:2">
      <c r="A1472" s="1"/>
      <c r="B1472" s="3"/>
    </row>
    <row r="1473" spans="1:2">
      <c r="A1473" s="1"/>
      <c r="B1473" s="3"/>
    </row>
    <row r="1474" spans="1:2">
      <c r="A1474" s="1"/>
      <c r="B1474" s="3"/>
    </row>
    <row r="1475" spans="1:2">
      <c r="A1475" s="1"/>
      <c r="B1475" s="3"/>
    </row>
    <row r="1476" spans="1:2">
      <c r="A1476" s="1"/>
      <c r="B1476" s="3"/>
    </row>
    <row r="1477" spans="1:2">
      <c r="A1477" s="1"/>
      <c r="B1477" s="3"/>
    </row>
    <row r="1478" spans="1:2">
      <c r="A1478" s="1"/>
      <c r="B1478" s="3"/>
    </row>
    <row r="1479" spans="1:2">
      <c r="A1479" s="1"/>
      <c r="B1479" s="3"/>
    </row>
    <row r="1480" spans="1:2">
      <c r="A1480" s="1"/>
      <c r="B1480" s="3"/>
    </row>
    <row r="1481" spans="1:2">
      <c r="A1481" s="1"/>
      <c r="B1481" s="3"/>
    </row>
    <row r="1482" spans="1:2">
      <c r="A1482" s="1"/>
      <c r="B1482" s="3"/>
    </row>
    <row r="1483" spans="1:2">
      <c r="A1483" s="1"/>
      <c r="B1483" s="3"/>
    </row>
    <row r="1484" spans="1:2">
      <c r="A1484" s="1"/>
      <c r="B1484" s="3"/>
    </row>
    <row r="1485" spans="1:2">
      <c r="A1485" s="1"/>
      <c r="B1485" s="3"/>
    </row>
    <row r="1486" spans="1:2">
      <c r="A1486" s="1"/>
      <c r="B1486" s="3"/>
    </row>
    <row r="1487" spans="1:2">
      <c r="A1487" s="1"/>
      <c r="B1487" s="3"/>
    </row>
    <row r="1488" spans="1:2">
      <c r="A1488" s="1"/>
      <c r="B1488" s="3"/>
    </row>
    <row r="1489" spans="1:2">
      <c r="A1489" s="1"/>
      <c r="B1489" s="3"/>
    </row>
    <row r="1490" spans="1:2">
      <c r="A1490" s="1"/>
      <c r="B1490" s="3"/>
    </row>
    <row r="1491" spans="1:2">
      <c r="A1491" s="1"/>
      <c r="B1491" s="3"/>
    </row>
    <row r="1492" spans="1:2">
      <c r="A1492" s="1"/>
      <c r="B1492" s="3"/>
    </row>
    <row r="1493" spans="1:2">
      <c r="A1493" s="1"/>
      <c r="B1493" s="3"/>
    </row>
    <row r="1494" spans="1:2">
      <c r="A1494" s="1"/>
      <c r="B1494" s="3"/>
    </row>
    <row r="1495" spans="1:2">
      <c r="A1495" s="1"/>
      <c r="B1495" s="3"/>
    </row>
    <row r="1496" spans="1:2">
      <c r="A1496" s="1"/>
      <c r="B1496" s="3"/>
    </row>
    <row r="1497" spans="1:2">
      <c r="A1497" s="1"/>
      <c r="B1497" s="3"/>
    </row>
    <row r="1498" spans="1:2">
      <c r="A1498" s="1"/>
      <c r="B1498" s="3"/>
    </row>
    <row r="1499" spans="1:2">
      <c r="A1499" s="1"/>
      <c r="B1499" s="3"/>
    </row>
    <row r="1500" spans="1:2">
      <c r="A1500" s="1"/>
      <c r="B1500" s="3"/>
    </row>
    <row r="1501" spans="1:2">
      <c r="A1501" s="1"/>
      <c r="B1501" s="3"/>
    </row>
    <row r="1502" spans="1:2">
      <c r="A1502" s="1"/>
      <c r="B1502" s="3"/>
    </row>
    <row r="1503" spans="1:2">
      <c r="A1503" s="1"/>
      <c r="B1503" s="3"/>
    </row>
    <row r="1504" spans="1:2">
      <c r="A1504" s="1"/>
      <c r="B1504" s="3"/>
    </row>
    <row r="1505" spans="1:2">
      <c r="A1505" s="1"/>
      <c r="B1505" s="3"/>
    </row>
    <row r="1506" spans="1:2">
      <c r="A1506" s="1"/>
      <c r="B1506" s="3"/>
    </row>
    <row r="1507" spans="1:2">
      <c r="A1507" s="1"/>
      <c r="B1507" s="3"/>
    </row>
    <row r="1508" spans="1:2">
      <c r="A1508" s="1"/>
      <c r="B1508" s="3"/>
    </row>
    <row r="1509" spans="1:2">
      <c r="A1509" s="1"/>
      <c r="B1509" s="3"/>
    </row>
    <row r="1510" spans="1:2">
      <c r="A1510" s="1"/>
      <c r="B1510" s="3"/>
    </row>
    <row r="1511" spans="1:2">
      <c r="A1511" s="1"/>
      <c r="B1511" s="3"/>
    </row>
    <row r="1512" spans="1:2">
      <c r="A1512" s="1"/>
      <c r="B1512" s="3"/>
    </row>
    <row r="1513" spans="1:2">
      <c r="A1513" s="1"/>
      <c r="B1513" s="3"/>
    </row>
    <row r="1514" spans="1:2">
      <c r="A1514" s="1"/>
      <c r="B1514" s="3"/>
    </row>
    <row r="1515" spans="1:2">
      <c r="A1515" s="1"/>
      <c r="B1515" s="3"/>
    </row>
    <row r="1516" spans="1:2">
      <c r="A1516" s="1"/>
      <c r="B1516" s="3"/>
    </row>
    <row r="1517" spans="1:2">
      <c r="A1517" s="1"/>
      <c r="B1517" s="3"/>
    </row>
    <row r="1518" spans="1:2">
      <c r="A1518" s="1"/>
      <c r="B1518" s="3"/>
    </row>
    <row r="1519" spans="1:2">
      <c r="A1519" s="1"/>
      <c r="B1519" s="3"/>
    </row>
    <row r="1520" spans="1:2">
      <c r="A1520" s="1"/>
      <c r="B1520" s="3"/>
    </row>
    <row r="1521" spans="1:2">
      <c r="A1521" s="1"/>
      <c r="B1521" s="3"/>
    </row>
    <row r="1522" spans="1:2">
      <c r="A1522" s="1"/>
      <c r="B1522" s="3"/>
    </row>
    <row r="1523" spans="1:2">
      <c r="A1523" s="1"/>
      <c r="B1523" s="3"/>
    </row>
    <row r="1524" spans="1:2">
      <c r="A1524" s="1"/>
      <c r="B1524" s="3"/>
    </row>
    <row r="1525" spans="1:2">
      <c r="A1525" s="1"/>
      <c r="B1525" s="3"/>
    </row>
    <row r="1526" spans="1:2">
      <c r="A1526" s="1"/>
      <c r="B1526" s="3"/>
    </row>
    <row r="1527" spans="1:2">
      <c r="A1527" s="1"/>
      <c r="B1527" s="3"/>
    </row>
    <row r="1528" spans="1:2">
      <c r="A1528" s="1"/>
      <c r="B1528" s="3"/>
    </row>
    <row r="1529" spans="1:2">
      <c r="A1529" s="1"/>
      <c r="B1529" s="3"/>
    </row>
    <row r="1530" spans="1:2">
      <c r="A1530" s="1"/>
      <c r="B1530" s="3"/>
    </row>
    <row r="1531" spans="1:2">
      <c r="A1531" s="1"/>
      <c r="B1531" s="3"/>
    </row>
    <row r="1532" spans="1:2">
      <c r="A1532" s="1"/>
      <c r="B1532" s="3"/>
    </row>
    <row r="1533" spans="1:2">
      <c r="A1533" s="1"/>
      <c r="B1533" s="3"/>
    </row>
    <row r="1534" spans="1:2">
      <c r="A1534" s="1"/>
      <c r="B1534" s="3"/>
    </row>
    <row r="1535" spans="1:2">
      <c r="A1535" s="1"/>
      <c r="B1535" s="3"/>
    </row>
    <row r="1536" spans="1:2">
      <c r="A1536" s="1"/>
      <c r="B1536" s="3"/>
    </row>
    <row r="1537" spans="1:2">
      <c r="A1537" s="1"/>
      <c r="B1537" s="3"/>
    </row>
    <row r="1538" spans="1:2">
      <c r="A1538" s="1"/>
      <c r="B1538" s="3"/>
    </row>
    <row r="1539" spans="1:2">
      <c r="A1539" s="1"/>
      <c r="B1539" s="3"/>
    </row>
    <row r="1540" spans="1:2">
      <c r="A1540" s="1"/>
      <c r="B1540" s="3"/>
    </row>
    <row r="1541" spans="1:2">
      <c r="A1541" s="1"/>
      <c r="B1541" s="3"/>
    </row>
    <row r="1542" spans="1:2">
      <c r="A1542" s="1"/>
      <c r="B1542" s="3"/>
    </row>
    <row r="1543" spans="1:2">
      <c r="A1543" s="1"/>
      <c r="B1543" s="3"/>
    </row>
    <row r="1544" spans="1:2">
      <c r="A1544" s="1"/>
      <c r="B1544" s="3"/>
    </row>
    <row r="1545" spans="1:2">
      <c r="A1545" s="1"/>
      <c r="B1545" s="3"/>
    </row>
    <row r="1546" spans="1:2">
      <c r="A1546" s="1"/>
      <c r="B1546" s="3"/>
    </row>
    <row r="1547" spans="1:2">
      <c r="A1547" s="1"/>
      <c r="B1547" s="3"/>
    </row>
    <row r="1548" spans="1:2">
      <c r="A1548" s="1"/>
      <c r="B1548" s="3"/>
    </row>
    <row r="1549" spans="1:2">
      <c r="A1549" s="1"/>
      <c r="B1549" s="3"/>
    </row>
    <row r="1550" spans="1:2">
      <c r="A1550" s="1"/>
      <c r="B1550" s="3"/>
    </row>
    <row r="1551" spans="1:2">
      <c r="A1551" s="1"/>
      <c r="B1551" s="3"/>
    </row>
    <row r="1552" spans="1:2">
      <c r="A1552" s="1"/>
      <c r="B1552" s="3"/>
    </row>
    <row r="1553" spans="1:2">
      <c r="A1553" s="1"/>
      <c r="B1553" s="3"/>
    </row>
    <row r="1554" spans="1:2">
      <c r="A1554" s="1"/>
      <c r="B1554" s="3"/>
    </row>
    <row r="1555" spans="1:2">
      <c r="A1555" s="1"/>
      <c r="B1555" s="3"/>
    </row>
    <row r="1556" spans="1:2">
      <c r="A1556" s="1"/>
      <c r="B1556" s="3"/>
    </row>
    <row r="1557" spans="1:2">
      <c r="A1557" s="1"/>
      <c r="B1557" s="3"/>
    </row>
    <row r="1558" spans="1:2">
      <c r="A1558" s="1"/>
      <c r="B1558" s="3"/>
    </row>
    <row r="1559" spans="1:2">
      <c r="A1559" s="1"/>
      <c r="B1559" s="3"/>
    </row>
    <row r="1560" spans="1:2">
      <c r="A1560" s="1"/>
      <c r="B1560" s="3"/>
    </row>
    <row r="1561" spans="1:2">
      <c r="A1561" s="1"/>
      <c r="B1561" s="3"/>
    </row>
    <row r="1562" spans="1:2">
      <c r="A1562" s="1"/>
      <c r="B1562" s="3"/>
    </row>
    <row r="1563" spans="1:2">
      <c r="A1563" s="1"/>
      <c r="B1563" s="3"/>
    </row>
    <row r="1564" spans="1:2">
      <c r="A1564" s="1"/>
      <c r="B1564" s="3"/>
    </row>
    <row r="1565" spans="1:2">
      <c r="A1565" s="1"/>
      <c r="B1565" s="3"/>
    </row>
    <row r="1566" spans="1:2">
      <c r="A1566" s="1"/>
      <c r="B1566" s="3"/>
    </row>
    <row r="1567" spans="1:2">
      <c r="A1567" s="1"/>
      <c r="B1567" s="3"/>
    </row>
    <row r="1568" spans="1:2">
      <c r="A1568" s="1"/>
      <c r="B1568" s="3"/>
    </row>
    <row r="1569" spans="1:2">
      <c r="A1569" s="1"/>
      <c r="B1569" s="3"/>
    </row>
    <row r="1570" spans="1:2">
      <c r="A1570" s="1"/>
      <c r="B1570" s="3"/>
    </row>
    <row r="1571" spans="1:2">
      <c r="A1571" s="1"/>
      <c r="B1571" s="3"/>
    </row>
    <row r="1572" spans="1:2">
      <c r="A1572" s="1"/>
      <c r="B1572" s="3"/>
    </row>
    <row r="1573" spans="1:2">
      <c r="A1573" s="1"/>
      <c r="B1573" s="3"/>
    </row>
    <row r="1574" spans="1:2">
      <c r="A1574" s="1"/>
      <c r="B1574" s="3"/>
    </row>
    <row r="1575" spans="1:2">
      <c r="A1575" s="1"/>
      <c r="B1575" s="3"/>
    </row>
    <row r="1576" spans="1:2">
      <c r="A1576" s="1"/>
      <c r="B1576" s="3"/>
    </row>
    <row r="1577" spans="1:2">
      <c r="A1577" s="1"/>
      <c r="B1577" s="3"/>
    </row>
    <row r="1578" spans="1:2">
      <c r="A1578" s="1"/>
      <c r="B1578" s="3"/>
    </row>
    <row r="1579" spans="1:2">
      <c r="A1579" s="1"/>
      <c r="B1579" s="3"/>
    </row>
    <row r="1580" spans="1:2">
      <c r="A1580" s="1"/>
      <c r="B1580" s="3"/>
    </row>
    <row r="1581" spans="1:2">
      <c r="A1581" s="1"/>
      <c r="B1581" s="3"/>
    </row>
    <row r="1582" spans="1:2">
      <c r="A1582" s="1"/>
      <c r="B1582" s="3"/>
    </row>
    <row r="1583" spans="1:2">
      <c r="A1583" s="1"/>
      <c r="B1583" s="3"/>
    </row>
    <row r="1584" spans="1:2">
      <c r="A1584" s="1"/>
      <c r="B1584" s="3"/>
    </row>
    <row r="1585" spans="1:2">
      <c r="A1585" s="1"/>
      <c r="B1585" s="3"/>
    </row>
    <row r="1586" spans="1:2">
      <c r="A1586" s="1"/>
      <c r="B1586" s="3"/>
    </row>
    <row r="1587" spans="1:2">
      <c r="A1587" s="1"/>
      <c r="B1587" s="3"/>
    </row>
    <row r="1588" spans="1:2">
      <c r="A1588" s="1"/>
      <c r="B1588" s="3"/>
    </row>
    <row r="1589" spans="1:2">
      <c r="A1589" s="1"/>
      <c r="B1589" s="3"/>
    </row>
    <row r="1590" spans="1:2">
      <c r="A1590" s="1"/>
      <c r="B1590" s="3"/>
    </row>
    <row r="1591" spans="1:2">
      <c r="A1591" s="1"/>
      <c r="B1591" s="3"/>
    </row>
    <row r="1592" spans="1:2">
      <c r="A1592" s="1"/>
      <c r="B1592" s="3"/>
    </row>
    <row r="1593" spans="1:2">
      <c r="A1593" s="1"/>
      <c r="B1593" s="3"/>
    </row>
    <row r="1594" spans="1:2">
      <c r="A1594" s="1"/>
      <c r="B1594" s="3"/>
    </row>
    <row r="1595" spans="1:2">
      <c r="A1595" s="1"/>
      <c r="B1595" s="3"/>
    </row>
    <row r="1596" spans="1:2">
      <c r="A1596" s="1"/>
      <c r="B1596" s="3"/>
    </row>
    <row r="1597" spans="1:2">
      <c r="A1597" s="1"/>
      <c r="B1597" s="3"/>
    </row>
    <row r="1598" spans="1:2">
      <c r="A1598" s="1"/>
      <c r="B1598" s="3"/>
    </row>
    <row r="1599" spans="1:2">
      <c r="A1599" s="1"/>
      <c r="B1599" s="3"/>
    </row>
    <row r="1600" spans="1:2">
      <c r="A1600" s="1"/>
      <c r="B1600" s="3"/>
    </row>
    <row r="1601" spans="1:2">
      <c r="A1601" s="1"/>
      <c r="B1601" s="3"/>
    </row>
    <row r="1602" spans="1:2">
      <c r="A1602" s="1"/>
      <c r="B1602" s="3"/>
    </row>
    <row r="1603" spans="1:2">
      <c r="A1603" s="1"/>
      <c r="B1603" s="3"/>
    </row>
    <row r="1604" spans="1:2">
      <c r="A1604" s="1"/>
      <c r="B1604" s="3"/>
    </row>
    <row r="1605" spans="1:2">
      <c r="A1605" s="1"/>
      <c r="B1605" s="3"/>
    </row>
    <row r="1606" spans="1:2">
      <c r="A1606" s="1"/>
      <c r="B1606" s="3"/>
    </row>
    <row r="1607" spans="1:2">
      <c r="A1607" s="1"/>
      <c r="B1607" s="3"/>
    </row>
    <row r="1608" spans="1:2">
      <c r="A1608" s="1"/>
      <c r="B1608" s="3"/>
    </row>
    <row r="1609" spans="1:2">
      <c r="A1609" s="1"/>
      <c r="B1609" s="3"/>
    </row>
    <row r="1610" spans="1:2">
      <c r="A1610" s="1"/>
      <c r="B1610" s="3"/>
    </row>
    <row r="1611" spans="1:2">
      <c r="A1611" s="1"/>
      <c r="B1611" s="3"/>
    </row>
    <row r="1612" spans="1:2">
      <c r="A1612" s="1"/>
      <c r="B1612" s="3"/>
    </row>
    <row r="1613" spans="1:2">
      <c r="A1613" s="1"/>
      <c r="B1613" s="3"/>
    </row>
    <row r="1614" spans="1:2">
      <c r="A1614" s="1"/>
      <c r="B1614" s="3"/>
    </row>
    <row r="1615" spans="1:2">
      <c r="A1615" s="1"/>
      <c r="B1615" s="3"/>
    </row>
    <row r="1616" spans="1:2">
      <c r="A1616" s="1"/>
      <c r="B1616" s="3"/>
    </row>
    <row r="1617" spans="1:2">
      <c r="A1617" s="1"/>
      <c r="B1617" s="3"/>
    </row>
    <row r="1618" spans="1:2">
      <c r="A1618" s="1"/>
      <c r="B1618" s="3"/>
    </row>
    <row r="1619" spans="1:2">
      <c r="A1619" s="1"/>
      <c r="B1619" s="3"/>
    </row>
    <row r="1620" spans="1:2">
      <c r="A1620" s="1"/>
      <c r="B1620" s="3"/>
    </row>
    <row r="1621" spans="1:2">
      <c r="A1621" s="1"/>
      <c r="B1621" s="3"/>
    </row>
    <row r="1622" spans="1:2">
      <c r="A1622" s="1"/>
      <c r="B1622" s="3"/>
    </row>
    <row r="1623" spans="1:2">
      <c r="A1623" s="1"/>
      <c r="B1623" s="3"/>
    </row>
    <row r="1624" spans="1:2">
      <c r="A1624" s="1"/>
      <c r="B1624" s="3"/>
    </row>
    <row r="1625" spans="1:2">
      <c r="A1625" s="1"/>
      <c r="B1625" s="3"/>
    </row>
    <row r="1626" spans="1:2">
      <c r="A1626" s="1"/>
      <c r="B1626" s="3"/>
    </row>
    <row r="1627" spans="1:2">
      <c r="A1627" s="1"/>
      <c r="B1627" s="3"/>
    </row>
    <row r="1628" spans="1:2">
      <c r="A1628" s="1"/>
      <c r="B1628" s="3"/>
    </row>
    <row r="1629" spans="1:2">
      <c r="A1629" s="1"/>
      <c r="B1629" s="3"/>
    </row>
    <row r="1630" spans="1:2">
      <c r="A1630" s="1"/>
      <c r="B1630" s="3"/>
    </row>
    <row r="1631" spans="1:2">
      <c r="A1631" s="1"/>
      <c r="B1631" s="3"/>
    </row>
    <row r="1632" spans="1:2">
      <c r="A1632" s="1"/>
      <c r="B1632" s="3"/>
    </row>
    <row r="1633" spans="1:2">
      <c r="A1633" s="1"/>
      <c r="B1633" s="3"/>
    </row>
    <row r="1634" spans="1:2">
      <c r="A1634" s="1"/>
      <c r="B1634" s="3"/>
    </row>
    <row r="1635" spans="1:2">
      <c r="A1635" s="1"/>
      <c r="B1635" s="3"/>
    </row>
    <row r="1636" spans="1:2">
      <c r="A1636" s="1"/>
      <c r="B1636" s="3"/>
    </row>
    <row r="1637" spans="1:2">
      <c r="A1637" s="1"/>
      <c r="B1637" s="3"/>
    </row>
    <row r="1638" spans="1:2">
      <c r="A1638" s="1"/>
      <c r="B1638" s="3"/>
    </row>
    <row r="1639" spans="1:2">
      <c r="A1639" s="1"/>
      <c r="B1639" s="3"/>
    </row>
    <row r="1640" spans="1:2">
      <c r="A1640" s="1"/>
      <c r="B1640" s="3"/>
    </row>
    <row r="1641" spans="1:2">
      <c r="A1641" s="1"/>
      <c r="B1641" s="3"/>
    </row>
    <row r="1642" spans="1:2">
      <c r="A1642" s="1"/>
      <c r="B1642" s="3"/>
    </row>
    <row r="1643" spans="1:2">
      <c r="A1643" s="1"/>
      <c r="B1643" s="3"/>
    </row>
    <row r="1644" spans="1:2">
      <c r="A1644" s="1"/>
      <c r="B1644" s="3"/>
    </row>
    <row r="1645" spans="1:2">
      <c r="A1645" s="1"/>
      <c r="B1645" s="3"/>
    </row>
    <row r="1646" spans="1:2">
      <c r="A1646" s="1"/>
      <c r="B1646" s="3"/>
    </row>
    <row r="1647" spans="1:2">
      <c r="A1647" s="1"/>
      <c r="B1647" s="3"/>
    </row>
    <row r="1648" spans="1:2">
      <c r="A1648" s="1"/>
      <c r="B1648" s="3"/>
    </row>
    <row r="1649" spans="1:2">
      <c r="A1649" s="1"/>
      <c r="B1649" s="3"/>
    </row>
    <row r="1650" spans="1:2">
      <c r="A1650" s="1"/>
      <c r="B1650" s="3"/>
    </row>
    <row r="1651" spans="1:2">
      <c r="A1651" s="1"/>
      <c r="B1651" s="3"/>
    </row>
    <row r="1652" spans="1:2">
      <c r="A1652" s="1"/>
      <c r="B1652" s="3"/>
    </row>
    <row r="1653" spans="1:2">
      <c r="A1653" s="1"/>
      <c r="B1653" s="3"/>
    </row>
    <row r="1654" spans="1:2">
      <c r="A1654" s="1"/>
      <c r="B1654" s="3"/>
    </row>
    <row r="1655" spans="1:2">
      <c r="A1655" s="1"/>
      <c r="B1655" s="3"/>
    </row>
    <row r="1656" spans="1:2">
      <c r="A1656" s="1"/>
      <c r="B1656" s="3"/>
    </row>
    <row r="1657" spans="1:2">
      <c r="A1657" s="1"/>
      <c r="B1657" s="3"/>
    </row>
    <row r="1658" spans="1:2">
      <c r="A1658" s="1"/>
      <c r="B1658" s="3"/>
    </row>
    <row r="1659" spans="1:2">
      <c r="A1659" s="1"/>
      <c r="B1659" s="3"/>
    </row>
    <row r="1660" spans="1:2">
      <c r="A1660" s="1"/>
      <c r="B1660" s="3"/>
    </row>
    <row r="1661" spans="1:2">
      <c r="A1661" s="1"/>
      <c r="B1661" s="3"/>
    </row>
    <row r="1662" spans="1:2">
      <c r="A1662" s="1"/>
      <c r="B1662" s="3"/>
    </row>
    <row r="1663" spans="1:2">
      <c r="A1663" s="1"/>
      <c r="B1663" s="3"/>
    </row>
    <row r="1664" spans="1:2">
      <c r="A1664" s="1"/>
      <c r="B1664" s="3"/>
    </row>
    <row r="1665" spans="1:2">
      <c r="A1665" s="1"/>
      <c r="B1665" s="3"/>
    </row>
    <row r="1666" spans="1:2">
      <c r="A1666" s="1"/>
      <c r="B1666" s="3"/>
    </row>
    <row r="1667" spans="1:2">
      <c r="A1667" s="1"/>
      <c r="B1667" s="3"/>
    </row>
    <row r="1668" spans="1:2">
      <c r="A1668" s="1"/>
      <c r="B1668" s="3"/>
    </row>
    <row r="1669" spans="1:2">
      <c r="A1669" s="1"/>
      <c r="B1669" s="3"/>
    </row>
    <row r="1670" spans="1:2">
      <c r="A1670" s="1"/>
      <c r="B1670" s="3"/>
    </row>
    <row r="1671" spans="1:2">
      <c r="A1671" s="1"/>
      <c r="B1671" s="3"/>
    </row>
    <row r="1672" spans="1:2">
      <c r="A1672" s="1"/>
      <c r="B1672" s="3"/>
    </row>
    <row r="1673" spans="1:2">
      <c r="A1673" s="1"/>
      <c r="B1673" s="3"/>
    </row>
    <row r="1674" spans="1:2">
      <c r="A1674" s="1"/>
      <c r="B1674" s="3"/>
    </row>
    <row r="1675" spans="1:2">
      <c r="A1675" s="1"/>
      <c r="B1675" s="3"/>
    </row>
    <row r="1676" spans="1:2">
      <c r="A1676" s="1"/>
      <c r="B1676" s="3"/>
    </row>
    <row r="1677" spans="1:2">
      <c r="A1677" s="1"/>
      <c r="B1677" s="3"/>
    </row>
    <row r="1678" spans="1:2">
      <c r="A1678" s="1"/>
      <c r="B1678" s="3"/>
    </row>
    <row r="1679" spans="1:2">
      <c r="A1679" s="1"/>
      <c r="B1679" s="3"/>
    </row>
    <row r="1680" spans="1:2">
      <c r="A1680" s="1"/>
      <c r="B1680" s="3"/>
    </row>
    <row r="1681" spans="1:2">
      <c r="A1681" s="1"/>
      <c r="B1681" s="3"/>
    </row>
    <row r="1682" spans="1:2">
      <c r="A1682" s="1"/>
      <c r="B1682" s="3"/>
    </row>
    <row r="1683" spans="1:2">
      <c r="A1683" s="1"/>
      <c r="B1683" s="3"/>
    </row>
    <row r="1684" spans="1:2">
      <c r="A1684" s="1"/>
      <c r="B1684" s="3"/>
    </row>
    <row r="1685" spans="1:2">
      <c r="A1685" s="1"/>
      <c r="B1685" s="3"/>
    </row>
    <row r="1686" spans="1:2">
      <c r="A1686" s="1"/>
      <c r="B1686" s="3"/>
    </row>
    <row r="1687" spans="1:2">
      <c r="A1687" s="1"/>
      <c r="B1687" s="3"/>
    </row>
    <row r="1688" spans="1:2">
      <c r="A1688" s="1"/>
      <c r="B1688" s="3"/>
    </row>
    <row r="1689" spans="1:2">
      <c r="A1689" s="1"/>
      <c r="B1689" s="3"/>
    </row>
    <row r="1690" spans="1:2">
      <c r="A1690" s="1"/>
      <c r="B1690" s="3"/>
    </row>
    <row r="1691" spans="1:2">
      <c r="A1691" s="1"/>
      <c r="B1691" s="3"/>
    </row>
    <row r="1692" spans="1:2">
      <c r="A1692" s="1"/>
      <c r="B1692" s="3"/>
    </row>
    <row r="1693" spans="1:2">
      <c r="A1693" s="1"/>
      <c r="B1693" s="3"/>
    </row>
    <row r="1694" spans="1:2">
      <c r="A1694" s="1"/>
      <c r="B1694" s="3"/>
    </row>
    <row r="1695" spans="1:2">
      <c r="A1695" s="1"/>
      <c r="B1695" s="3"/>
    </row>
    <row r="1696" spans="1:2">
      <c r="A1696" s="1"/>
      <c r="B1696" s="3"/>
    </row>
    <row r="1697" spans="1:2">
      <c r="A1697" s="1"/>
      <c r="B1697" s="3"/>
    </row>
    <row r="1698" spans="1:2">
      <c r="A1698" s="1"/>
      <c r="B1698" s="3"/>
    </row>
    <row r="1699" spans="1:2">
      <c r="A1699" s="1"/>
      <c r="B1699" s="3"/>
    </row>
    <row r="1700" spans="1:2">
      <c r="A1700" s="1"/>
      <c r="B1700" s="3"/>
    </row>
    <row r="1701" spans="1:2">
      <c r="A1701" s="1"/>
      <c r="B1701" s="3"/>
    </row>
    <row r="1702" spans="1:2">
      <c r="A1702" s="1"/>
      <c r="B1702" s="3"/>
    </row>
    <row r="1703" spans="1:2">
      <c r="A1703" s="1"/>
      <c r="B1703" s="3"/>
    </row>
    <row r="1704" spans="1:2">
      <c r="A1704" s="1"/>
      <c r="B1704" s="3"/>
    </row>
    <row r="1705" spans="1:2">
      <c r="A1705" s="1"/>
      <c r="B1705" s="3"/>
    </row>
    <row r="1706" spans="1:2">
      <c r="A1706" s="1"/>
      <c r="B1706" s="3"/>
    </row>
    <row r="1707" spans="1:2">
      <c r="A1707" s="1"/>
      <c r="B1707" s="3"/>
    </row>
    <row r="1708" spans="1:2">
      <c r="A1708" s="1"/>
      <c r="B1708" s="3"/>
    </row>
    <row r="1709" spans="1:2">
      <c r="A1709" s="1"/>
      <c r="B1709" s="3"/>
    </row>
    <row r="1710" spans="1:2">
      <c r="A1710" s="1"/>
      <c r="B1710" s="3"/>
    </row>
    <row r="1711" spans="1:2">
      <c r="A1711" s="1"/>
      <c r="B1711" s="3"/>
    </row>
    <row r="1712" spans="1:2">
      <c r="A1712" s="1"/>
      <c r="B1712" s="3"/>
    </row>
    <row r="1713" spans="1:2">
      <c r="A1713" s="1"/>
      <c r="B1713" s="3"/>
    </row>
    <row r="1714" spans="1:2">
      <c r="A1714" s="1"/>
      <c r="B1714" s="3"/>
    </row>
    <row r="1715" spans="1:2">
      <c r="A1715" s="1"/>
      <c r="B1715" s="3"/>
    </row>
    <row r="1716" spans="1:2">
      <c r="A1716" s="1"/>
      <c r="B1716" s="3"/>
    </row>
    <row r="1717" spans="1:2">
      <c r="A1717" s="1"/>
      <c r="B1717" s="3"/>
    </row>
    <row r="1718" spans="1:2">
      <c r="A1718" s="1"/>
      <c r="B1718" s="3"/>
    </row>
    <row r="1719" spans="1:2">
      <c r="A1719" s="1"/>
      <c r="B1719" s="3"/>
    </row>
    <row r="1720" spans="1:2">
      <c r="A1720" s="1"/>
      <c r="B1720" s="3"/>
    </row>
    <row r="1721" spans="1:2">
      <c r="A1721" s="1"/>
      <c r="B1721" s="3"/>
    </row>
    <row r="1722" spans="1:2">
      <c r="A1722" s="1"/>
      <c r="B1722" s="3"/>
    </row>
    <row r="1723" spans="1:2">
      <c r="A1723" s="1"/>
      <c r="B1723" s="3"/>
    </row>
    <row r="1724" spans="1:2">
      <c r="A1724" s="1"/>
      <c r="B1724" s="3"/>
    </row>
    <row r="1725" spans="1:2">
      <c r="A1725" s="1"/>
      <c r="B1725" s="3"/>
    </row>
    <row r="1726" spans="1:2">
      <c r="A1726" s="1"/>
      <c r="B1726" s="3"/>
    </row>
    <row r="1727" spans="1:2">
      <c r="A1727" s="1"/>
      <c r="B1727" s="3"/>
    </row>
    <row r="1728" spans="1:2">
      <c r="A1728" s="1"/>
      <c r="B1728" s="3"/>
    </row>
    <row r="1729" spans="1:2">
      <c r="A1729" s="1"/>
      <c r="B1729" s="3"/>
    </row>
    <row r="1730" spans="1:2">
      <c r="A1730" s="1"/>
      <c r="B1730" s="3"/>
    </row>
    <row r="1731" spans="1:2">
      <c r="A1731" s="1"/>
      <c r="B1731" s="3"/>
    </row>
    <row r="1732" spans="1:2">
      <c r="A1732" s="1"/>
      <c r="B1732" s="3"/>
    </row>
    <row r="1733" spans="1:2">
      <c r="A1733" s="1"/>
      <c r="B1733" s="3"/>
    </row>
    <row r="1734" spans="1:2">
      <c r="A1734" s="1"/>
      <c r="B1734" s="3"/>
    </row>
    <row r="1735" spans="1:2">
      <c r="A1735" s="1"/>
      <c r="B1735" s="3"/>
    </row>
    <row r="1736" spans="1:2">
      <c r="A1736" s="1"/>
      <c r="B1736" s="3"/>
    </row>
    <row r="1737" spans="1:2">
      <c r="A1737" s="1"/>
      <c r="B1737" s="3"/>
    </row>
    <row r="1738" spans="1:2">
      <c r="A1738" s="1"/>
      <c r="B1738" s="3"/>
    </row>
    <row r="1739" spans="1:2">
      <c r="A1739" s="1"/>
      <c r="B1739" s="3"/>
    </row>
    <row r="1740" spans="1:2">
      <c r="A1740" s="1"/>
      <c r="B1740" s="3"/>
    </row>
    <row r="1741" spans="1:2">
      <c r="A1741" s="1"/>
      <c r="B1741" s="3"/>
    </row>
    <row r="1742" spans="1:2">
      <c r="A1742" s="1"/>
      <c r="B1742" s="3"/>
    </row>
    <row r="1743" spans="1:2">
      <c r="A1743" s="1"/>
      <c r="B1743" s="3"/>
    </row>
    <row r="1744" spans="1:2">
      <c r="A1744" s="1"/>
      <c r="B1744" s="3"/>
    </row>
    <row r="1745" spans="1:2">
      <c r="A1745" s="1"/>
      <c r="B1745" s="3"/>
    </row>
    <row r="1746" spans="1:2">
      <c r="A1746" s="1"/>
      <c r="B1746" s="3"/>
    </row>
    <row r="1747" spans="1:2">
      <c r="A1747" s="1"/>
      <c r="B1747" s="3"/>
    </row>
    <row r="1748" spans="1:2">
      <c r="A1748" s="1"/>
      <c r="B1748" s="3"/>
    </row>
    <row r="1749" spans="1:2">
      <c r="A1749" s="1"/>
      <c r="B1749" s="3"/>
    </row>
    <row r="1750" spans="1:2">
      <c r="A1750" s="1"/>
      <c r="B1750" s="3"/>
    </row>
    <row r="1751" spans="1:2">
      <c r="A1751" s="1"/>
      <c r="B1751" s="3"/>
    </row>
    <row r="1752" spans="1:2">
      <c r="A1752" s="1"/>
      <c r="B1752" s="3"/>
    </row>
    <row r="1753" spans="1:2">
      <c r="A1753" s="1"/>
      <c r="B1753" s="3"/>
    </row>
    <row r="1754" spans="1:2">
      <c r="A1754" s="1"/>
      <c r="B1754" s="3"/>
    </row>
    <row r="1755" spans="1:2">
      <c r="A1755" s="1"/>
      <c r="B1755" s="3"/>
    </row>
    <row r="1756" spans="1:2">
      <c r="A1756" s="1"/>
      <c r="B1756" s="3"/>
    </row>
    <row r="1757" spans="1:2">
      <c r="A1757" s="1"/>
      <c r="B1757" s="3"/>
    </row>
    <row r="1758" spans="1:2">
      <c r="A1758" s="1"/>
      <c r="B1758" s="3"/>
    </row>
    <row r="1759" spans="1:2">
      <c r="A1759" s="1"/>
      <c r="B1759" s="3"/>
    </row>
    <row r="1760" spans="1:2">
      <c r="A1760" s="1"/>
      <c r="B1760" s="3"/>
    </row>
    <row r="1761" spans="1:2">
      <c r="A1761" s="1"/>
      <c r="B1761" s="3"/>
    </row>
    <row r="1762" spans="1:2">
      <c r="A1762" s="1"/>
      <c r="B1762" s="3"/>
    </row>
    <row r="1763" spans="1:2">
      <c r="A1763" s="1"/>
      <c r="B1763" s="3"/>
    </row>
    <row r="1764" spans="1:2">
      <c r="A1764" s="1"/>
      <c r="B1764" s="3"/>
    </row>
    <row r="1765" spans="1:2">
      <c r="A1765" s="1"/>
      <c r="B1765" s="3"/>
    </row>
    <row r="1766" spans="1:2">
      <c r="A1766" s="1"/>
      <c r="B1766" s="3"/>
    </row>
    <row r="1767" spans="1:2">
      <c r="A1767" s="1"/>
      <c r="B1767" s="3"/>
    </row>
    <row r="1768" spans="1:2">
      <c r="A1768" s="1"/>
      <c r="B1768" s="3"/>
    </row>
    <row r="1769" spans="1:2">
      <c r="A1769" s="1"/>
      <c r="B1769" s="3"/>
    </row>
    <row r="1770" spans="1:2">
      <c r="A1770" s="1"/>
      <c r="B1770" s="3"/>
    </row>
    <row r="1771" spans="1:2">
      <c r="A1771" s="1"/>
      <c r="B1771" s="3"/>
    </row>
    <row r="1772" spans="1:2">
      <c r="A1772" s="1"/>
      <c r="B1772" s="3"/>
    </row>
    <row r="1773" spans="1:2">
      <c r="A1773" s="1"/>
      <c r="B1773" s="3"/>
    </row>
    <row r="1774" spans="1:2">
      <c r="A1774" s="1"/>
      <c r="B1774" s="3"/>
    </row>
    <row r="1775" spans="1:2">
      <c r="A1775" s="1"/>
      <c r="B1775" s="3"/>
    </row>
    <row r="1776" spans="1:2">
      <c r="A1776" s="1"/>
      <c r="B1776" s="3"/>
    </row>
    <row r="1777" spans="1:2">
      <c r="A1777" s="1"/>
      <c r="B1777" s="3"/>
    </row>
    <row r="1778" spans="1:2">
      <c r="A1778" s="1"/>
      <c r="B1778" s="3"/>
    </row>
    <row r="1779" spans="1:2">
      <c r="A1779" s="1"/>
      <c r="B1779" s="3"/>
    </row>
    <row r="1780" spans="1:2">
      <c r="A1780" s="1"/>
      <c r="B1780" s="3"/>
    </row>
    <row r="1781" spans="1:2">
      <c r="A1781" s="1"/>
      <c r="B1781" s="3"/>
    </row>
    <row r="1782" spans="1:2">
      <c r="A1782" s="1"/>
      <c r="B1782" s="3"/>
    </row>
    <row r="1783" spans="1:2">
      <c r="A1783" s="1"/>
      <c r="B1783" s="3"/>
    </row>
    <row r="1784" spans="1:2">
      <c r="A1784" s="1"/>
      <c r="B1784" s="3"/>
    </row>
    <row r="1785" spans="1:2">
      <c r="A1785" s="1"/>
      <c r="B1785" s="3"/>
    </row>
    <row r="1786" spans="1:2">
      <c r="A1786" s="1"/>
      <c r="B1786" s="3"/>
    </row>
    <row r="1787" spans="1:2">
      <c r="A1787" s="1"/>
      <c r="B1787" s="3"/>
    </row>
    <row r="1788" spans="1:2">
      <c r="A1788" s="1"/>
      <c r="B1788" s="3"/>
    </row>
    <row r="1789" spans="1:2">
      <c r="A1789" s="1"/>
      <c r="B1789" s="3"/>
    </row>
    <row r="1790" spans="1:2">
      <c r="A1790" s="1"/>
      <c r="B1790" s="3"/>
    </row>
    <row r="1791" spans="1:2">
      <c r="A1791" s="1"/>
      <c r="B1791" s="3"/>
    </row>
    <row r="1792" spans="1:2">
      <c r="A1792" s="1"/>
      <c r="B1792" s="3"/>
    </row>
    <row r="1793" spans="1:2">
      <c r="A1793" s="1"/>
      <c r="B1793" s="3"/>
    </row>
    <row r="1794" spans="1:2">
      <c r="A1794" s="1"/>
      <c r="B1794" s="3"/>
    </row>
    <row r="1795" spans="1:2">
      <c r="A1795" s="1"/>
      <c r="B1795" s="3"/>
    </row>
    <row r="1796" spans="1:2">
      <c r="A1796" s="1"/>
      <c r="B1796" s="3"/>
    </row>
    <row r="1797" spans="1:2">
      <c r="A1797" s="1"/>
      <c r="B1797" s="3"/>
    </row>
    <row r="1798" spans="1:2">
      <c r="A1798" s="1"/>
      <c r="B1798" s="3"/>
    </row>
    <row r="1799" spans="1:2">
      <c r="A1799" s="1"/>
      <c r="B1799" s="3"/>
    </row>
    <row r="1800" spans="1:2">
      <c r="A1800" s="1"/>
      <c r="B1800" s="3"/>
    </row>
    <row r="1801" spans="1:2">
      <c r="A1801" s="1"/>
      <c r="B1801" s="3"/>
    </row>
    <row r="1802" spans="1:2">
      <c r="A1802" s="1"/>
      <c r="B1802" s="3"/>
    </row>
    <row r="1803" spans="1:2">
      <c r="A1803" s="1"/>
      <c r="B1803" s="3"/>
    </row>
    <row r="1804" spans="1:2">
      <c r="A1804" s="1"/>
      <c r="B1804" s="3"/>
    </row>
    <row r="1805" spans="1:2">
      <c r="A1805" s="1"/>
      <c r="B1805" s="3"/>
    </row>
    <row r="1806" spans="1:2">
      <c r="A1806" s="1"/>
      <c r="B1806" s="3"/>
    </row>
    <row r="1807" spans="1:2">
      <c r="A1807" s="1"/>
      <c r="B1807" s="3"/>
    </row>
    <row r="1808" spans="1:2">
      <c r="A1808" s="1"/>
      <c r="B1808" s="3"/>
    </row>
    <row r="1809" spans="1:2">
      <c r="A1809" s="1"/>
      <c r="B1809" s="3"/>
    </row>
    <row r="1810" spans="1:2">
      <c r="A1810" s="1"/>
      <c r="B1810" s="3"/>
    </row>
    <row r="1811" spans="1:2">
      <c r="A1811" s="1"/>
      <c r="B1811" s="3"/>
    </row>
    <row r="1812" spans="1:2">
      <c r="A1812" s="1"/>
      <c r="B1812" s="3"/>
    </row>
    <row r="1813" spans="1:2">
      <c r="A1813" s="1"/>
      <c r="B1813" s="3"/>
    </row>
    <row r="1814" spans="1:2">
      <c r="A1814" s="1"/>
      <c r="B1814" s="3"/>
    </row>
    <row r="1815" spans="1:2">
      <c r="A1815" s="1"/>
      <c r="B1815" s="3"/>
    </row>
    <row r="1816" spans="1:2">
      <c r="A1816" s="1"/>
      <c r="B1816" s="3"/>
    </row>
    <row r="1817" spans="1:2">
      <c r="A1817" s="1"/>
      <c r="B1817" s="3"/>
    </row>
    <row r="1818" spans="1:2">
      <c r="A1818" s="1"/>
      <c r="B1818" s="3"/>
    </row>
    <row r="1819" spans="1:2">
      <c r="A1819" s="1"/>
      <c r="B1819" s="3"/>
    </row>
    <row r="1820" spans="1:2">
      <c r="A1820" s="1"/>
      <c r="B1820" s="3"/>
    </row>
    <row r="1821" spans="1:2">
      <c r="A1821" s="1"/>
      <c r="B1821" s="3"/>
    </row>
    <row r="1822" spans="1:2">
      <c r="A1822" s="1"/>
      <c r="B1822" s="3"/>
    </row>
    <row r="1823" spans="1:2">
      <c r="A1823" s="1"/>
      <c r="B1823" s="3"/>
    </row>
    <row r="1824" spans="1:2">
      <c r="A1824" s="1"/>
      <c r="B1824" s="3"/>
    </row>
    <row r="1825" spans="1:2">
      <c r="A1825" s="1"/>
      <c r="B1825" s="3"/>
    </row>
    <row r="1826" spans="1:2">
      <c r="A1826" s="1"/>
      <c r="B1826" s="3"/>
    </row>
    <row r="1827" spans="1:2">
      <c r="A1827" s="1"/>
      <c r="B1827" s="3"/>
    </row>
    <row r="1828" spans="1:2">
      <c r="A1828" s="1"/>
      <c r="B1828" s="3"/>
    </row>
    <row r="1829" spans="1:2">
      <c r="A1829" s="1"/>
      <c r="B1829" s="3"/>
    </row>
    <row r="1830" spans="1:2">
      <c r="A1830" s="1"/>
      <c r="B1830" s="3"/>
    </row>
    <row r="1831" spans="1:2">
      <c r="A1831" s="1"/>
      <c r="B1831" s="3"/>
    </row>
    <row r="1832" spans="1:2">
      <c r="A1832" s="1"/>
      <c r="B1832" s="3"/>
    </row>
    <row r="1833" spans="1:2">
      <c r="A1833" s="1"/>
      <c r="B1833" s="3"/>
    </row>
    <row r="1834" spans="1:2">
      <c r="A1834" s="1"/>
      <c r="B1834" s="3"/>
    </row>
    <row r="1835" spans="1:2">
      <c r="A1835" s="1"/>
      <c r="B1835" s="3"/>
    </row>
    <row r="1836" spans="1:2">
      <c r="A1836" s="1"/>
      <c r="B1836" s="3"/>
    </row>
    <row r="1837" spans="1:2">
      <c r="A1837" s="1"/>
      <c r="B1837" s="3"/>
    </row>
    <row r="1838" spans="1:2">
      <c r="A1838" s="1"/>
      <c r="B1838" s="3"/>
    </row>
    <row r="1839" spans="1:2">
      <c r="A1839" s="1"/>
      <c r="B1839" s="3"/>
    </row>
    <row r="1840" spans="1:2">
      <c r="A1840" s="1"/>
      <c r="B1840" s="3"/>
    </row>
    <row r="1841" spans="1:2">
      <c r="A1841" s="1"/>
      <c r="B1841" s="3"/>
    </row>
    <row r="1842" spans="1:2">
      <c r="A1842" s="1"/>
      <c r="B1842" s="3"/>
    </row>
    <row r="1843" spans="1:2">
      <c r="A1843" s="1"/>
      <c r="B1843" s="3"/>
    </row>
    <row r="1844" spans="1:2">
      <c r="A1844" s="1"/>
      <c r="B1844" s="3"/>
    </row>
    <row r="1845" spans="1:2">
      <c r="A1845" s="1"/>
      <c r="B1845" s="3"/>
    </row>
    <row r="1846" spans="1:2">
      <c r="A1846" s="1"/>
      <c r="B1846" s="3"/>
    </row>
    <row r="1847" spans="1:2">
      <c r="A1847" s="1"/>
      <c r="B1847" s="3"/>
    </row>
    <row r="1848" spans="1:2">
      <c r="A1848" s="1"/>
      <c r="B1848" s="3"/>
    </row>
    <row r="1849" spans="1:2">
      <c r="A1849" s="1"/>
      <c r="B1849" s="3"/>
    </row>
    <row r="1850" spans="1:2">
      <c r="A1850" s="1"/>
      <c r="B1850" s="3"/>
    </row>
    <row r="1851" spans="1:2">
      <c r="A1851" s="1"/>
      <c r="B1851" s="3"/>
    </row>
    <row r="1852" spans="1:2">
      <c r="A1852" s="1"/>
      <c r="B1852" s="3"/>
    </row>
    <row r="1853" spans="1:2">
      <c r="A1853" s="1"/>
      <c r="B1853" s="3"/>
    </row>
    <row r="1854" spans="1:2">
      <c r="A1854" s="1"/>
      <c r="B1854" s="3"/>
    </row>
    <row r="1855" spans="1:2">
      <c r="A1855" s="1"/>
      <c r="B1855" s="3"/>
    </row>
    <row r="1856" spans="1:2">
      <c r="A1856" s="1"/>
      <c r="B1856" s="3"/>
    </row>
    <row r="1857" spans="1:2">
      <c r="A1857" s="1"/>
      <c r="B1857" s="3"/>
    </row>
    <row r="1858" spans="1:2">
      <c r="A1858" s="1"/>
      <c r="B1858" s="3"/>
    </row>
    <row r="1859" spans="1:2">
      <c r="A1859" s="1"/>
      <c r="B1859" s="3"/>
    </row>
    <row r="1860" spans="1:2">
      <c r="A1860" s="1"/>
      <c r="B1860" s="3"/>
    </row>
    <row r="1861" spans="1:2">
      <c r="A1861" s="1"/>
      <c r="B1861" s="3"/>
    </row>
    <row r="1862" spans="1:2">
      <c r="A1862" s="1"/>
      <c r="B1862" s="3"/>
    </row>
    <row r="1863" spans="1:2">
      <c r="A1863" s="1"/>
      <c r="B1863" s="3"/>
    </row>
    <row r="1864" spans="1:2">
      <c r="A1864" s="1"/>
      <c r="B1864" s="3"/>
    </row>
    <row r="1865" spans="1:2">
      <c r="A1865" s="1"/>
      <c r="B1865" s="3"/>
    </row>
    <row r="1866" spans="1:2">
      <c r="A1866" s="1"/>
      <c r="B1866" s="3"/>
    </row>
    <row r="1867" spans="1:2">
      <c r="A1867" s="1"/>
      <c r="B1867" s="3"/>
    </row>
    <row r="1868" spans="1:2">
      <c r="A1868" s="1"/>
      <c r="B1868" s="3"/>
    </row>
    <row r="1869" spans="1:2">
      <c r="A1869" s="1"/>
      <c r="B1869" s="3"/>
    </row>
    <row r="1870" spans="1:2">
      <c r="A1870" s="1"/>
      <c r="B1870" s="3"/>
    </row>
    <row r="1871" spans="1:2">
      <c r="A1871" s="1"/>
      <c r="B1871" s="3"/>
    </row>
    <row r="1872" spans="1:2">
      <c r="A1872" s="1"/>
      <c r="B1872" s="3"/>
    </row>
    <row r="1873" spans="1:2">
      <c r="A1873" s="1"/>
      <c r="B1873" s="3"/>
    </row>
    <row r="1874" spans="1:2">
      <c r="A1874" s="1"/>
      <c r="B1874" s="3"/>
    </row>
    <row r="1875" spans="1:2">
      <c r="A1875" s="1"/>
      <c r="B1875" s="3"/>
    </row>
    <row r="1876" spans="1:2">
      <c r="A1876" s="1"/>
      <c r="B1876" s="3"/>
    </row>
    <row r="1877" spans="1:2">
      <c r="A1877" s="1"/>
      <c r="B1877" s="3"/>
    </row>
    <row r="1878" spans="1:2">
      <c r="A1878" s="1"/>
      <c r="B1878" s="3"/>
    </row>
    <row r="1879" spans="1:2">
      <c r="A1879" s="1"/>
      <c r="B1879" s="3"/>
    </row>
    <row r="1880" spans="1:2">
      <c r="A1880" s="1"/>
      <c r="B1880" s="3"/>
    </row>
    <row r="1881" spans="1:2">
      <c r="A1881" s="1"/>
      <c r="B1881" s="3"/>
    </row>
    <row r="1882" spans="1:2">
      <c r="A1882" s="1"/>
      <c r="B1882" s="3"/>
    </row>
    <row r="1883" spans="1:2">
      <c r="A1883" s="1"/>
      <c r="B1883" s="3"/>
    </row>
    <row r="1884" spans="1:2">
      <c r="A1884" s="1"/>
      <c r="B1884" s="3"/>
    </row>
    <row r="1885" spans="1:2">
      <c r="A1885" s="1"/>
      <c r="B1885" s="3"/>
    </row>
    <row r="1886" spans="1:2">
      <c r="A1886" s="1"/>
      <c r="B1886" s="3"/>
    </row>
    <row r="1887" spans="1:2">
      <c r="A1887" s="1"/>
      <c r="B1887" s="3"/>
    </row>
    <row r="1888" spans="1:2">
      <c r="A1888" s="1"/>
      <c r="B1888" s="3"/>
    </row>
    <row r="1889" spans="1:2">
      <c r="A1889" s="1"/>
      <c r="B1889" s="3"/>
    </row>
    <row r="1890" spans="1:2">
      <c r="A1890" s="1"/>
      <c r="B1890" s="3"/>
    </row>
    <row r="1891" spans="1:2">
      <c r="A1891" s="1"/>
      <c r="B1891" s="3"/>
    </row>
    <row r="1892" spans="1:2">
      <c r="A1892" s="1"/>
      <c r="B1892" s="3"/>
    </row>
    <row r="1893" spans="1:2">
      <c r="A1893" s="1"/>
      <c r="B1893" s="3"/>
    </row>
    <row r="1894" spans="1:2">
      <c r="A1894" s="1"/>
      <c r="B1894" s="3"/>
    </row>
    <row r="1895" spans="1:2">
      <c r="A1895" s="1"/>
      <c r="B1895" s="3"/>
    </row>
    <row r="1896" spans="1:2">
      <c r="A1896" s="1"/>
      <c r="B1896" s="3"/>
    </row>
    <row r="1897" spans="1:2">
      <c r="A1897" s="1"/>
      <c r="B1897" s="3"/>
    </row>
    <row r="1898" spans="1:2">
      <c r="A1898" s="1"/>
      <c r="B1898" s="3"/>
    </row>
    <row r="1899" spans="1:2">
      <c r="A1899" s="1"/>
      <c r="B1899" s="3"/>
    </row>
    <row r="1900" spans="1:2">
      <c r="A1900" s="1"/>
      <c r="B1900" s="3"/>
    </row>
    <row r="1901" spans="1:2">
      <c r="A1901" s="1"/>
      <c r="B1901" s="3"/>
    </row>
    <row r="1902" spans="1:2">
      <c r="A1902" s="1"/>
      <c r="B1902" s="3"/>
    </row>
    <row r="1903" spans="1:2">
      <c r="A1903" s="1"/>
      <c r="B1903" s="3"/>
    </row>
    <row r="1904" spans="1:2">
      <c r="A1904" s="1"/>
      <c r="B1904" s="3"/>
    </row>
    <row r="1905" spans="1:2">
      <c r="A1905" s="1"/>
      <c r="B1905" s="3"/>
    </row>
    <row r="1906" spans="1:2">
      <c r="A1906" s="1"/>
      <c r="B1906" s="3"/>
    </row>
    <row r="1907" spans="1:2">
      <c r="A1907" s="1"/>
      <c r="B1907" s="3"/>
    </row>
    <row r="1908" spans="1:2">
      <c r="A1908" s="1"/>
      <c r="B1908" s="3"/>
    </row>
    <row r="1909" spans="1:2">
      <c r="A1909" s="1"/>
      <c r="B1909" s="3"/>
    </row>
    <row r="1910" spans="1:2">
      <c r="A1910" s="1"/>
      <c r="B1910" s="3"/>
    </row>
    <row r="1911" spans="1:2">
      <c r="A1911" s="1"/>
      <c r="B1911" s="3"/>
    </row>
    <row r="1912" spans="1:2">
      <c r="A1912" s="1"/>
      <c r="B1912" s="3"/>
    </row>
    <row r="1913" spans="1:2">
      <c r="A1913" s="1"/>
      <c r="B1913" s="3"/>
    </row>
    <row r="1914" spans="1:2">
      <c r="A1914" s="1"/>
      <c r="B1914" s="3"/>
    </row>
    <row r="1915" spans="1:2">
      <c r="A1915" s="1"/>
      <c r="B1915" s="3"/>
    </row>
    <row r="1916" spans="1:2">
      <c r="A1916" s="1"/>
      <c r="B1916" s="3"/>
    </row>
    <row r="1917" spans="1:2">
      <c r="A1917" s="1"/>
      <c r="B1917" s="3"/>
    </row>
    <row r="1918" spans="1:2">
      <c r="A1918" s="1"/>
      <c r="B1918" s="3"/>
    </row>
    <row r="1919" spans="1:2">
      <c r="A1919" s="1"/>
      <c r="B1919" s="3"/>
    </row>
    <row r="1920" spans="1:2">
      <c r="A1920" s="1"/>
      <c r="B1920" s="3"/>
    </row>
    <row r="1921" spans="1:2">
      <c r="A1921" s="1"/>
      <c r="B1921" s="3"/>
    </row>
    <row r="1922" spans="1:2">
      <c r="A1922" s="1"/>
      <c r="B1922" s="3"/>
    </row>
    <row r="1923" spans="1:2">
      <c r="A1923" s="1"/>
      <c r="B1923" s="3"/>
    </row>
    <row r="1924" spans="1:2">
      <c r="A1924" s="1"/>
      <c r="B1924" s="3"/>
    </row>
    <row r="1925" spans="1:2">
      <c r="A1925" s="1"/>
      <c r="B1925" s="3"/>
    </row>
    <row r="1926" spans="1:2">
      <c r="A1926" s="1"/>
      <c r="B1926" s="3"/>
    </row>
    <row r="1927" spans="1:2">
      <c r="A1927" s="1"/>
      <c r="B1927" s="3"/>
    </row>
    <row r="1928" spans="1:2">
      <c r="A1928" s="1"/>
      <c r="B1928" s="3"/>
    </row>
    <row r="1929" spans="1:2">
      <c r="A1929" s="1"/>
      <c r="B1929" s="3"/>
    </row>
    <row r="1930" spans="1:2">
      <c r="A1930" s="1"/>
      <c r="B1930" s="3"/>
    </row>
    <row r="1931" spans="1:2">
      <c r="A1931" s="1"/>
      <c r="B1931" s="3"/>
    </row>
    <row r="1932" spans="1:2">
      <c r="A1932" s="1"/>
      <c r="B1932" s="3"/>
    </row>
    <row r="1933" spans="1:2">
      <c r="A1933" s="1"/>
      <c r="B1933" s="3"/>
    </row>
    <row r="1934" spans="1:2">
      <c r="A1934" s="1"/>
      <c r="B1934" s="3"/>
    </row>
    <row r="1935" spans="1:2">
      <c r="A1935" s="1"/>
      <c r="B1935" s="3"/>
    </row>
    <row r="1936" spans="1:2">
      <c r="A1936" s="1"/>
      <c r="B1936" s="3"/>
    </row>
    <row r="1937" spans="1:2">
      <c r="A1937" s="1"/>
      <c r="B1937" s="3"/>
    </row>
    <row r="1938" spans="1:2">
      <c r="A1938" s="1"/>
      <c r="B1938" s="3"/>
    </row>
    <row r="1939" spans="1:2">
      <c r="A1939" s="1"/>
      <c r="B1939" s="3"/>
    </row>
    <row r="1940" spans="1:2">
      <c r="A1940" s="1"/>
      <c r="B1940" s="3"/>
    </row>
    <row r="1941" spans="1:2">
      <c r="A1941" s="1"/>
      <c r="B1941" s="3"/>
    </row>
    <row r="1942" spans="1:2">
      <c r="A1942" s="1"/>
      <c r="B1942" s="3"/>
    </row>
    <row r="1943" spans="1:2">
      <c r="A1943" s="1"/>
      <c r="B1943" s="3"/>
    </row>
    <row r="1944" spans="1:2">
      <c r="A1944" s="1"/>
      <c r="B1944" s="3"/>
    </row>
    <row r="1945" spans="1:2">
      <c r="A1945" s="1"/>
      <c r="B1945" s="3"/>
    </row>
    <row r="1946" spans="1:2">
      <c r="A1946" s="1"/>
      <c r="B1946" s="3"/>
    </row>
    <row r="1947" spans="1:2">
      <c r="A1947" s="1"/>
      <c r="B1947" s="3"/>
    </row>
    <row r="1948" spans="1:2">
      <c r="A1948" s="1"/>
      <c r="B1948" s="3"/>
    </row>
    <row r="1949" spans="1:2">
      <c r="A1949" s="1"/>
      <c r="B1949" s="3"/>
    </row>
    <row r="1950" spans="1:2">
      <c r="A1950" s="1"/>
      <c r="B1950" s="3"/>
    </row>
    <row r="1951" spans="1:2">
      <c r="A1951" s="1"/>
      <c r="B1951" s="3"/>
    </row>
    <row r="1952" spans="1:2">
      <c r="A1952" s="1"/>
      <c r="B1952" s="3"/>
    </row>
    <row r="1953" spans="1:2">
      <c r="A1953" s="1"/>
      <c r="B1953" s="3"/>
    </row>
    <row r="1954" spans="1:2">
      <c r="A1954" s="1"/>
      <c r="B1954" s="3"/>
    </row>
    <row r="1955" spans="1:2">
      <c r="A1955" s="1"/>
      <c r="B1955" s="3"/>
    </row>
    <row r="1956" spans="1:2">
      <c r="A1956" s="1"/>
      <c r="B1956" s="3"/>
    </row>
    <row r="1957" spans="1:2">
      <c r="A1957" s="1"/>
      <c r="B1957" s="3"/>
    </row>
    <row r="1958" spans="1:2">
      <c r="A1958" s="1"/>
      <c r="B1958" s="3"/>
    </row>
    <row r="1959" spans="1:2">
      <c r="A1959" s="1"/>
      <c r="B1959" s="3"/>
    </row>
    <row r="1960" spans="1:2">
      <c r="A1960" s="1"/>
      <c r="B1960" s="3"/>
    </row>
    <row r="1961" spans="1:2">
      <c r="A1961" s="1"/>
      <c r="B1961" s="3"/>
    </row>
    <row r="1962" spans="1:2">
      <c r="A1962" s="1"/>
      <c r="B1962" s="3"/>
    </row>
    <row r="1963" spans="1:2">
      <c r="A1963" s="1"/>
      <c r="B1963" s="3"/>
    </row>
    <row r="1964" spans="1:2">
      <c r="A1964" s="1"/>
      <c r="B1964" s="3"/>
    </row>
    <row r="1965" spans="1:2">
      <c r="A1965" s="1"/>
      <c r="B1965" s="3"/>
    </row>
    <row r="1966" spans="1:2">
      <c r="A1966" s="1"/>
      <c r="B1966" s="3"/>
    </row>
    <row r="1967" spans="1:2">
      <c r="A1967" s="1"/>
      <c r="B1967" s="3"/>
    </row>
    <row r="1968" spans="1:2">
      <c r="A1968" s="1"/>
      <c r="B1968" s="3"/>
    </row>
    <row r="1969" spans="1:2">
      <c r="A1969" s="1"/>
      <c r="B1969" s="3"/>
    </row>
    <row r="1970" spans="1:2">
      <c r="A1970" s="1"/>
      <c r="B1970" s="3"/>
    </row>
    <row r="1971" spans="1:2">
      <c r="A1971" s="1"/>
      <c r="B1971" s="3"/>
    </row>
    <row r="1972" spans="1:2">
      <c r="A1972" s="1"/>
      <c r="B1972" s="3"/>
    </row>
    <row r="1973" spans="1:2">
      <c r="A1973" s="1"/>
      <c r="B1973" s="3"/>
    </row>
    <row r="1974" spans="1:2">
      <c r="A1974" s="1"/>
      <c r="B1974" s="3"/>
    </row>
    <row r="1975" spans="1:2">
      <c r="A1975" s="1"/>
      <c r="B1975" s="3"/>
    </row>
    <row r="1976" spans="1:2">
      <c r="A1976" s="1"/>
      <c r="B1976" s="3"/>
    </row>
    <row r="1977" spans="1:2">
      <c r="A1977" s="1"/>
      <c r="B1977" s="3"/>
    </row>
    <row r="1978" spans="1:2">
      <c r="A1978" s="1"/>
      <c r="B1978" s="3"/>
    </row>
    <row r="1979" spans="1:2">
      <c r="A1979" s="1"/>
      <c r="B1979" s="3"/>
    </row>
    <row r="1980" spans="1:2">
      <c r="A1980" s="1"/>
      <c r="B1980" s="3"/>
    </row>
    <row r="1981" spans="1:2">
      <c r="A1981" s="1"/>
      <c r="B1981" s="3"/>
    </row>
    <row r="1982" spans="1:2">
      <c r="A1982" s="1"/>
      <c r="B1982" s="3"/>
    </row>
    <row r="1983" spans="1:2">
      <c r="A1983" s="1"/>
      <c r="B1983" s="3"/>
    </row>
    <row r="1984" spans="1:2">
      <c r="A1984" s="1"/>
      <c r="B1984" s="3"/>
    </row>
    <row r="1985" spans="1:2">
      <c r="A1985" s="1"/>
      <c r="B1985" s="3"/>
    </row>
    <row r="1986" spans="1:2">
      <c r="A1986" s="1"/>
      <c r="B1986" s="3"/>
    </row>
    <row r="1987" spans="1:2">
      <c r="A1987" s="1"/>
      <c r="B1987" s="3"/>
    </row>
    <row r="1988" spans="1:2">
      <c r="A1988" s="1"/>
      <c r="B1988" s="3"/>
    </row>
    <row r="1989" spans="1:2">
      <c r="A1989" s="1"/>
      <c r="B1989" s="3"/>
    </row>
    <row r="1990" spans="1:2">
      <c r="A1990" s="1"/>
      <c r="B1990" s="3"/>
    </row>
    <row r="1991" spans="1:2">
      <c r="A1991" s="1"/>
      <c r="B1991" s="3"/>
    </row>
    <row r="1992" spans="1:2">
      <c r="A1992" s="1"/>
      <c r="B1992" s="3"/>
    </row>
    <row r="1993" spans="1:2">
      <c r="A1993" s="1"/>
      <c r="B1993" s="3"/>
    </row>
    <row r="1994" spans="1:2">
      <c r="A1994" s="1"/>
      <c r="B1994" s="3"/>
    </row>
    <row r="1995" spans="1:2">
      <c r="A1995" s="1"/>
      <c r="B1995" s="3"/>
    </row>
    <row r="1996" spans="1:2">
      <c r="A1996" s="1"/>
      <c r="B1996" s="3"/>
    </row>
    <row r="1997" spans="1:2">
      <c r="A1997" s="1"/>
      <c r="B1997" s="3"/>
    </row>
    <row r="1998" spans="1:2">
      <c r="A1998" s="1"/>
      <c r="B1998" s="3"/>
    </row>
    <row r="1999" spans="1:2">
      <c r="A1999" s="1"/>
      <c r="B1999" s="3"/>
    </row>
    <row r="2000" spans="1:2">
      <c r="A2000" s="1"/>
      <c r="B2000" s="3"/>
    </row>
    <row r="2001" spans="1:2">
      <c r="A2001" s="1"/>
      <c r="B2001" s="3"/>
    </row>
    <row r="2002" spans="1:2">
      <c r="A2002" s="1"/>
      <c r="B2002" s="3"/>
    </row>
    <row r="2003" spans="1:2">
      <c r="A2003" s="1"/>
      <c r="B2003" s="3"/>
    </row>
    <row r="2004" spans="1:2">
      <c r="A2004" s="1"/>
      <c r="B2004" s="3"/>
    </row>
    <row r="2005" spans="1:2">
      <c r="A2005" s="1"/>
      <c r="B2005" s="3"/>
    </row>
    <row r="2006" spans="1:2">
      <c r="A2006" s="1"/>
      <c r="B2006" s="3"/>
    </row>
    <row r="2007" spans="1:2">
      <c r="A2007" s="1"/>
      <c r="B2007" s="3"/>
    </row>
    <row r="2008" spans="1:2">
      <c r="A2008" s="1"/>
      <c r="B2008" s="3"/>
    </row>
    <row r="2009" spans="1:2">
      <c r="A2009" s="1"/>
      <c r="B2009" s="3"/>
    </row>
    <row r="2010" spans="1:2">
      <c r="A2010" s="1"/>
      <c r="B2010" s="3"/>
    </row>
    <row r="2011" spans="1:2">
      <c r="A2011" s="1"/>
      <c r="B2011" s="3"/>
    </row>
    <row r="2012" spans="1:2">
      <c r="A2012" s="1"/>
      <c r="B2012" s="3"/>
    </row>
    <row r="2013" spans="1:2">
      <c r="A2013" s="1"/>
      <c r="B2013" s="3"/>
    </row>
    <row r="2014" spans="1:2">
      <c r="A2014" s="1"/>
      <c r="B2014" s="3"/>
    </row>
    <row r="2015" spans="1:2">
      <c r="A2015" s="1"/>
      <c r="B2015" s="3"/>
    </row>
    <row r="2016" spans="1:2">
      <c r="A2016" s="1"/>
      <c r="B2016" s="3"/>
    </row>
    <row r="2017" spans="1:2">
      <c r="A2017" s="1"/>
      <c r="B2017" s="3"/>
    </row>
    <row r="2018" spans="1:2">
      <c r="A2018" s="1"/>
      <c r="B2018" s="3"/>
    </row>
    <row r="2019" spans="1:2">
      <c r="A2019" s="1"/>
      <c r="B2019" s="3"/>
    </row>
    <row r="2020" spans="1:2">
      <c r="A2020" s="1"/>
      <c r="B2020" s="3"/>
    </row>
    <row r="2021" spans="1:2">
      <c r="A2021" s="1"/>
      <c r="B2021" s="3"/>
    </row>
    <row r="2022" spans="1:2">
      <c r="A2022" s="1"/>
      <c r="B2022" s="3"/>
    </row>
    <row r="2023" spans="1:2">
      <c r="A2023" s="1"/>
      <c r="B2023" s="3"/>
    </row>
    <row r="2024" spans="1:2">
      <c r="A2024" s="1"/>
      <c r="B2024" s="3"/>
    </row>
    <row r="2025" spans="1:2">
      <c r="A2025" s="1"/>
      <c r="B2025" s="3"/>
    </row>
    <row r="2026" spans="1:2">
      <c r="A2026" s="1"/>
      <c r="B2026" s="3"/>
    </row>
    <row r="2027" spans="1:2">
      <c r="A2027" s="1"/>
      <c r="B2027" s="3"/>
    </row>
    <row r="2028" spans="1:2">
      <c r="A2028" s="1"/>
      <c r="B2028" s="3"/>
    </row>
    <row r="2029" spans="1:2">
      <c r="A2029" s="1"/>
      <c r="B2029" s="3"/>
    </row>
    <row r="2030" spans="1:2">
      <c r="A2030" s="1"/>
      <c r="B2030" s="3"/>
    </row>
    <row r="2031" spans="1:2">
      <c r="A2031" s="1"/>
      <c r="B2031" s="3"/>
    </row>
    <row r="2032" spans="1:2">
      <c r="A2032" s="1"/>
      <c r="B2032" s="3"/>
    </row>
    <row r="2033" spans="1:2">
      <c r="A2033" s="1"/>
      <c r="B2033" s="3"/>
    </row>
    <row r="2034" spans="1:2">
      <c r="A2034" s="1"/>
      <c r="B2034" s="3"/>
    </row>
    <row r="2035" spans="1:2">
      <c r="A2035" s="1"/>
      <c r="B2035" s="3"/>
    </row>
    <row r="2036" spans="1:2">
      <c r="A2036" s="1"/>
      <c r="B2036" s="3"/>
    </row>
    <row r="2037" spans="1:2">
      <c r="A2037" s="1"/>
      <c r="B2037" s="3"/>
    </row>
    <row r="2038" spans="1:2">
      <c r="A2038" s="1"/>
      <c r="B2038" s="3"/>
    </row>
    <row r="2039" spans="1:2">
      <c r="A2039" s="1"/>
      <c r="B2039" s="3"/>
    </row>
    <row r="2040" spans="1:2">
      <c r="A2040" s="1"/>
      <c r="B2040" s="3"/>
    </row>
    <row r="2041" spans="1:2">
      <c r="A2041" s="1"/>
      <c r="B2041" s="3"/>
    </row>
    <row r="2042" spans="1:2">
      <c r="A2042" s="1"/>
      <c r="B2042" s="3"/>
    </row>
    <row r="2043" spans="1:2">
      <c r="A2043" s="1"/>
      <c r="B2043" s="3"/>
    </row>
    <row r="2044" spans="1:2">
      <c r="A2044" s="1"/>
      <c r="B2044" s="3"/>
    </row>
    <row r="2045" spans="1:2">
      <c r="A2045" s="1"/>
      <c r="B2045" s="3"/>
    </row>
    <row r="2046" spans="1:2">
      <c r="A2046" s="1"/>
      <c r="B2046" s="3"/>
    </row>
    <row r="2047" spans="1:2">
      <c r="A2047" s="1"/>
      <c r="B2047" s="3"/>
    </row>
    <row r="2048" spans="1:2">
      <c r="A2048" s="1"/>
      <c r="B2048" s="3"/>
    </row>
    <row r="2049" spans="1:2">
      <c r="A2049" s="1"/>
      <c r="B2049" s="3"/>
    </row>
    <row r="2050" spans="1:2">
      <c r="A2050" s="1"/>
      <c r="B2050" s="3"/>
    </row>
    <row r="2051" spans="1:2">
      <c r="A2051" s="1"/>
      <c r="B2051" s="3"/>
    </row>
    <row r="2052" spans="1:2">
      <c r="A2052" s="1"/>
      <c r="B2052" s="3"/>
    </row>
    <row r="2053" spans="1:2">
      <c r="A2053" s="1"/>
      <c r="B2053" s="3"/>
    </row>
    <row r="2054" spans="1:2">
      <c r="A2054" s="1"/>
      <c r="B2054" s="3"/>
    </row>
    <row r="2055" spans="1:2">
      <c r="A2055" s="1"/>
      <c r="B2055" s="3"/>
    </row>
    <row r="2056" spans="1:2">
      <c r="A2056" s="1"/>
      <c r="B2056" s="3"/>
    </row>
    <row r="2057" spans="1:2">
      <c r="A2057" s="1"/>
      <c r="B2057" s="3"/>
    </row>
    <row r="2058" spans="1:2">
      <c r="A2058" s="1"/>
      <c r="B2058" s="3"/>
    </row>
    <row r="2059" spans="1:2">
      <c r="A2059" s="1"/>
      <c r="B2059" s="3"/>
    </row>
    <row r="2060" spans="1:2">
      <c r="A2060" s="1"/>
      <c r="B2060" s="3"/>
    </row>
    <row r="2061" spans="1:2">
      <c r="A2061" s="1"/>
      <c r="B2061" s="3"/>
    </row>
    <row r="2062" spans="1:2">
      <c r="A2062" s="1"/>
      <c r="B2062" s="3"/>
    </row>
    <row r="2063" spans="1:2">
      <c r="A2063" s="1"/>
      <c r="B2063" s="3"/>
    </row>
    <row r="2064" spans="1:2">
      <c r="A2064" s="1"/>
      <c r="B2064" s="3"/>
    </row>
    <row r="2065" spans="1:2">
      <c r="A2065" s="1"/>
      <c r="B2065" s="3"/>
    </row>
    <row r="2066" spans="1:2">
      <c r="A2066" s="1"/>
      <c r="B2066" s="3"/>
    </row>
    <row r="2067" spans="1:2">
      <c r="A2067" s="1"/>
      <c r="B2067" s="3"/>
    </row>
    <row r="2068" spans="1:2">
      <c r="A2068" s="1"/>
      <c r="B2068" s="3"/>
    </row>
    <row r="2069" spans="1:2">
      <c r="A2069" s="1"/>
      <c r="B2069" s="3"/>
    </row>
    <row r="2070" spans="1:2">
      <c r="A2070" s="1"/>
      <c r="B2070" s="3"/>
    </row>
    <row r="2071" spans="1:2">
      <c r="A2071" s="1"/>
      <c r="B2071" s="3"/>
    </row>
    <row r="2072" spans="1:2">
      <c r="A2072" s="1"/>
      <c r="B2072" s="3"/>
    </row>
    <row r="2073" spans="1:2">
      <c r="A2073" s="1"/>
      <c r="B2073" s="3"/>
    </row>
    <row r="2074" spans="1:2">
      <c r="A2074" s="1"/>
      <c r="B2074" s="3"/>
    </row>
    <row r="2075" spans="1:2">
      <c r="A2075" s="1"/>
      <c r="B2075" s="3"/>
    </row>
    <row r="2076" spans="1:2">
      <c r="A2076" s="1"/>
      <c r="B2076" s="3"/>
    </row>
    <row r="2077" spans="1:2">
      <c r="A2077" s="1"/>
      <c r="B2077" s="3"/>
    </row>
    <row r="2078" spans="1:2">
      <c r="A2078" s="1"/>
      <c r="B2078" s="3"/>
    </row>
    <row r="2079" spans="1:2">
      <c r="A2079" s="1"/>
      <c r="B2079" s="3"/>
    </row>
    <row r="2080" spans="1:2">
      <c r="A2080" s="1"/>
      <c r="B2080" s="3"/>
    </row>
    <row r="2081" spans="1:2">
      <c r="A2081" s="1"/>
      <c r="B2081" s="3"/>
    </row>
    <row r="2082" spans="1:2">
      <c r="A2082" s="1"/>
      <c r="B2082" s="3"/>
    </row>
    <row r="2083" spans="1:2">
      <c r="A2083" s="1"/>
      <c r="B2083" s="3"/>
    </row>
    <row r="2084" spans="1:2">
      <c r="A2084" s="1"/>
      <c r="B2084" s="3"/>
    </row>
    <row r="2085" spans="1:2">
      <c r="A2085" s="1"/>
      <c r="B2085" s="3"/>
    </row>
    <row r="2086" spans="1:2">
      <c r="A2086" s="1"/>
      <c r="B2086" s="3"/>
    </row>
    <row r="2087" spans="1:2">
      <c r="A2087" s="1"/>
      <c r="B2087" s="3"/>
    </row>
    <row r="2088" spans="1:2">
      <c r="A2088" s="1"/>
      <c r="B2088" s="3"/>
    </row>
    <row r="2089" spans="1:2">
      <c r="A2089" s="1"/>
      <c r="B2089" s="3"/>
    </row>
    <row r="2090" spans="1:2">
      <c r="A2090" s="1"/>
      <c r="B2090" s="3"/>
    </row>
    <row r="2091" spans="1:2">
      <c r="A2091" s="1"/>
      <c r="B2091" s="3"/>
    </row>
    <row r="2092" spans="1:2">
      <c r="A2092" s="1"/>
      <c r="B2092" s="3"/>
    </row>
    <row r="2093" spans="1:2">
      <c r="A2093" s="1"/>
      <c r="B2093" s="3"/>
    </row>
    <row r="2094" spans="1:2">
      <c r="A2094" s="1"/>
      <c r="B2094" s="3"/>
    </row>
    <row r="2095" spans="1:2">
      <c r="A2095" s="1"/>
      <c r="B2095" s="3"/>
    </row>
    <row r="2096" spans="1:2">
      <c r="A2096" s="1"/>
      <c r="B2096" s="3"/>
    </row>
    <row r="2097" spans="1:2">
      <c r="A2097" s="1"/>
      <c r="B2097" s="3"/>
    </row>
    <row r="2098" spans="1:2">
      <c r="A2098" s="1"/>
      <c r="B2098" s="3"/>
    </row>
    <row r="2099" spans="1:2">
      <c r="A2099" s="1"/>
      <c r="B2099" s="3"/>
    </row>
    <row r="2100" spans="1:2">
      <c r="A2100" s="1"/>
      <c r="B2100" s="3"/>
    </row>
    <row r="2101" spans="1:2">
      <c r="A2101" s="1"/>
      <c r="B2101" s="3"/>
    </row>
    <row r="2102" spans="1:2">
      <c r="A2102" s="1"/>
      <c r="B2102" s="3"/>
    </row>
    <row r="2103" spans="1:2">
      <c r="A2103" s="1"/>
      <c r="B2103" s="3"/>
    </row>
    <row r="2104" spans="1:2">
      <c r="A2104" s="1"/>
      <c r="B2104" s="3"/>
    </row>
    <row r="2105" spans="1:2">
      <c r="A2105" s="1"/>
      <c r="B2105" s="3"/>
    </row>
    <row r="2106" spans="1:2">
      <c r="A2106" s="1"/>
      <c r="B2106" s="3"/>
    </row>
    <row r="2107" spans="1:2">
      <c r="A2107" s="1"/>
      <c r="B2107" s="3"/>
    </row>
    <row r="2108" spans="1:2">
      <c r="A2108" s="1"/>
      <c r="B2108" s="3"/>
    </row>
    <row r="2109" spans="1:2">
      <c r="A2109" s="1"/>
      <c r="B2109" s="3"/>
    </row>
    <row r="2110" spans="1:2">
      <c r="A2110" s="1"/>
      <c r="B2110" s="3"/>
    </row>
    <row r="2111" spans="1:2">
      <c r="A2111" s="1"/>
      <c r="B2111" s="3"/>
    </row>
    <row r="2112" spans="1:2">
      <c r="A2112" s="1"/>
      <c r="B2112" s="3"/>
    </row>
    <row r="2113" spans="1:2">
      <c r="A2113" s="1"/>
      <c r="B2113" s="3"/>
    </row>
    <row r="2114" spans="1:2">
      <c r="A2114" s="1"/>
      <c r="B2114" s="3"/>
    </row>
    <row r="2115" spans="1:2">
      <c r="A2115" s="1"/>
      <c r="B2115" s="3"/>
    </row>
    <row r="2116" spans="1:2">
      <c r="A2116" s="1"/>
      <c r="B2116" s="3"/>
    </row>
    <row r="2117" spans="1:2">
      <c r="A2117" s="1"/>
      <c r="B2117" s="3"/>
    </row>
    <row r="2118" spans="1:2">
      <c r="A2118" s="1"/>
      <c r="B2118" s="3"/>
    </row>
    <row r="2119" spans="1:2">
      <c r="A2119" s="1"/>
      <c r="B2119" s="3"/>
    </row>
    <row r="2120" spans="1:2">
      <c r="A2120" s="1"/>
      <c r="B2120" s="3"/>
    </row>
    <row r="2121" spans="1:2">
      <c r="A2121" s="1"/>
      <c r="B2121" s="3"/>
    </row>
    <row r="2122" spans="1:2">
      <c r="A2122" s="1"/>
      <c r="B2122" s="3"/>
    </row>
    <row r="2123" spans="1:2">
      <c r="A2123" s="1"/>
      <c r="B2123" s="3"/>
    </row>
    <row r="2124" spans="1:2">
      <c r="A2124" s="1"/>
      <c r="B2124" s="3"/>
    </row>
    <row r="2125" spans="1:2">
      <c r="A2125" s="1"/>
      <c r="B2125" s="3"/>
    </row>
    <row r="2126" spans="1:2">
      <c r="A2126" s="1"/>
      <c r="B2126" s="3"/>
    </row>
    <row r="2127" spans="1:2">
      <c r="A2127" s="1"/>
      <c r="B2127" s="3"/>
    </row>
    <row r="2128" spans="1:2">
      <c r="A2128" s="1"/>
      <c r="B2128" s="3"/>
    </row>
    <row r="2129" spans="1:2">
      <c r="A2129" s="1"/>
      <c r="B2129" s="3"/>
    </row>
    <row r="2130" spans="1:2">
      <c r="A2130" s="1"/>
      <c r="B2130" s="3"/>
    </row>
    <row r="2131" spans="1:2">
      <c r="A2131" s="1"/>
      <c r="B2131" s="3"/>
    </row>
    <row r="2132" spans="1:2">
      <c r="A2132" s="1"/>
      <c r="B2132" s="3"/>
    </row>
    <row r="2133" spans="1:2">
      <c r="A2133" s="1"/>
      <c r="B2133" s="3"/>
    </row>
    <row r="2134" spans="1:2">
      <c r="A2134" s="1"/>
      <c r="B2134" s="3"/>
    </row>
    <row r="2135" spans="1:2">
      <c r="A2135" s="1"/>
      <c r="B2135" s="3"/>
    </row>
    <row r="2136" spans="1:2">
      <c r="A2136" s="1"/>
      <c r="B2136" s="3"/>
    </row>
    <row r="2137" spans="1:2">
      <c r="A2137" s="1"/>
      <c r="B2137" s="3"/>
    </row>
    <row r="2138" spans="1:2">
      <c r="A2138" s="1"/>
      <c r="B2138" s="3"/>
    </row>
    <row r="2139" spans="1:2">
      <c r="A2139" s="1"/>
      <c r="B2139" s="3"/>
    </row>
    <row r="2140" spans="1:2">
      <c r="A2140" s="1"/>
      <c r="B2140" s="3"/>
    </row>
    <row r="2141" spans="1:2">
      <c r="A2141" s="1"/>
      <c r="B2141" s="3"/>
    </row>
    <row r="2142" spans="1:2">
      <c r="A2142" s="1"/>
      <c r="B2142" s="3"/>
    </row>
    <row r="2143" spans="1:2">
      <c r="A2143" s="1"/>
      <c r="B2143" s="3"/>
    </row>
    <row r="2144" spans="1:2">
      <c r="A2144" s="1"/>
      <c r="B2144" s="3"/>
    </row>
    <row r="2145" spans="1:2">
      <c r="A2145" s="1"/>
      <c r="B2145" s="3"/>
    </row>
    <row r="2146" spans="1:2">
      <c r="A2146" s="1"/>
      <c r="B2146" s="3"/>
    </row>
    <row r="2147" spans="1:2">
      <c r="A2147" s="1"/>
      <c r="B2147" s="3"/>
    </row>
    <row r="2148" spans="1:2">
      <c r="A2148" s="1"/>
      <c r="B2148" s="3"/>
    </row>
    <row r="2149" spans="1:2">
      <c r="A2149" s="1"/>
      <c r="B2149" s="3"/>
    </row>
    <row r="2150" spans="1:2">
      <c r="A2150" s="1"/>
      <c r="B2150" s="3"/>
    </row>
    <row r="2151" spans="1:2">
      <c r="A2151" s="1"/>
      <c r="B2151" s="3"/>
    </row>
    <row r="2152" spans="1:2">
      <c r="A2152" s="1"/>
      <c r="B2152" s="3"/>
    </row>
    <row r="2153" spans="1:2">
      <c r="A2153" s="1"/>
      <c r="B2153" s="3"/>
    </row>
    <row r="2154" spans="1:2">
      <c r="A2154" s="1"/>
      <c r="B2154" s="3"/>
    </row>
    <row r="2155" spans="1:2">
      <c r="A2155" s="1"/>
      <c r="B2155" s="3"/>
    </row>
    <row r="2156" spans="1:2">
      <c r="A2156" s="1"/>
      <c r="B2156" s="3"/>
    </row>
    <row r="2157" spans="1:2">
      <c r="A2157" s="1"/>
      <c r="B2157" s="3"/>
    </row>
    <row r="2158" spans="1:2">
      <c r="A2158" s="1"/>
      <c r="B2158" s="3"/>
    </row>
    <row r="2159" spans="1:2">
      <c r="A2159" s="1"/>
      <c r="B2159" s="3"/>
    </row>
    <row r="2160" spans="1:2">
      <c r="A2160" s="1"/>
      <c r="B2160" s="3"/>
    </row>
    <row r="2161" spans="1:2">
      <c r="A2161" s="1"/>
      <c r="B2161" s="3"/>
    </row>
    <row r="2162" spans="1:2">
      <c r="A2162" s="1"/>
      <c r="B2162" s="3"/>
    </row>
    <row r="2163" spans="1:2">
      <c r="A2163" s="1"/>
      <c r="B2163" s="3"/>
    </row>
    <row r="2164" spans="1:2">
      <c r="A2164" s="1"/>
      <c r="B2164" s="3"/>
    </row>
    <row r="2165" spans="1:2">
      <c r="A2165" s="1"/>
      <c r="B2165" s="3"/>
    </row>
    <row r="2166" spans="1:2">
      <c r="A2166" s="1"/>
      <c r="B2166" s="3"/>
    </row>
    <row r="2167" spans="1:2">
      <c r="A2167" s="1"/>
      <c r="B2167" s="3"/>
    </row>
    <row r="2168" spans="1:2">
      <c r="A2168" s="1"/>
      <c r="B2168" s="3"/>
    </row>
    <row r="2169" spans="1:2">
      <c r="A2169" s="1"/>
      <c r="B2169" s="3"/>
    </row>
    <row r="2170" spans="1:2">
      <c r="A2170" s="1"/>
      <c r="B2170" s="3"/>
    </row>
    <row r="2171" spans="1:2">
      <c r="A2171" s="1"/>
      <c r="B2171" s="3"/>
    </row>
    <row r="2172" spans="1:2">
      <c r="A2172" s="1"/>
      <c r="B2172" s="3"/>
    </row>
    <row r="2173" spans="1:2">
      <c r="A2173" s="1"/>
      <c r="B2173" s="3"/>
    </row>
    <row r="2174" spans="1:2">
      <c r="A2174" s="1"/>
      <c r="B2174" s="3"/>
    </row>
    <row r="2175" spans="1:2">
      <c r="A2175" s="1"/>
      <c r="B2175" s="3"/>
    </row>
    <row r="2176" spans="1:2">
      <c r="A2176" s="1"/>
      <c r="B2176" s="3"/>
    </row>
    <row r="2177" spans="1:2">
      <c r="A2177" s="1"/>
      <c r="B2177" s="3"/>
    </row>
    <row r="2178" spans="1:2">
      <c r="A2178" s="1"/>
      <c r="B2178" s="3"/>
    </row>
    <row r="2179" spans="1:2">
      <c r="A2179" s="1"/>
      <c r="B2179" s="3"/>
    </row>
    <row r="2180" spans="1:2">
      <c r="A2180" s="1"/>
      <c r="B2180" s="3"/>
    </row>
    <row r="2181" spans="1:2">
      <c r="A2181" s="1"/>
      <c r="B2181" s="3"/>
    </row>
    <row r="2182" spans="1:2">
      <c r="A2182" s="1"/>
      <c r="B2182" s="3"/>
    </row>
    <row r="2183" spans="1:2">
      <c r="A2183" s="1"/>
      <c r="B2183" s="3"/>
    </row>
    <row r="2184" spans="1:2">
      <c r="A2184" s="1"/>
      <c r="B2184" s="3"/>
    </row>
    <row r="2185" spans="1:2">
      <c r="A2185" s="1"/>
      <c r="B2185" s="3"/>
    </row>
    <row r="2186" spans="1:2">
      <c r="A2186" s="1"/>
      <c r="B2186" s="3"/>
    </row>
    <row r="2187" spans="1:2">
      <c r="A2187" s="1"/>
      <c r="B2187" s="3"/>
    </row>
    <row r="2188" spans="1:2">
      <c r="A2188" s="1"/>
      <c r="B2188" s="3"/>
    </row>
    <row r="2189" spans="1:2">
      <c r="A2189" s="1"/>
      <c r="B2189" s="3"/>
    </row>
    <row r="2190" spans="1:2">
      <c r="A2190" s="1"/>
      <c r="B2190" s="3"/>
    </row>
    <row r="2191" spans="1:2">
      <c r="A2191" s="1"/>
      <c r="B2191" s="3"/>
    </row>
    <row r="2192" spans="1:2">
      <c r="A2192" s="1"/>
      <c r="B2192" s="3"/>
    </row>
    <row r="2193" spans="1:2">
      <c r="A2193" s="1"/>
      <c r="B2193" s="3"/>
    </row>
    <row r="2194" spans="1:2">
      <c r="A2194" s="1"/>
      <c r="B2194" s="3"/>
    </row>
    <row r="2195" spans="1:2">
      <c r="A2195" s="1"/>
      <c r="B2195" s="3"/>
    </row>
    <row r="2196" spans="1:2">
      <c r="A2196" s="1"/>
      <c r="B2196" s="3"/>
    </row>
    <row r="2197" spans="1:2">
      <c r="A2197" s="1"/>
      <c r="B2197" s="3"/>
    </row>
    <row r="2198" spans="1:2">
      <c r="A2198" s="1"/>
      <c r="B2198" s="3"/>
    </row>
    <row r="2199" spans="1:2">
      <c r="A2199" s="1"/>
      <c r="B2199" s="3"/>
    </row>
    <row r="2200" spans="1:2">
      <c r="A2200" s="1"/>
      <c r="B2200" s="3"/>
    </row>
    <row r="2201" spans="1:2">
      <c r="A2201" s="1"/>
      <c r="B2201" s="3"/>
    </row>
    <row r="2202" spans="1:2">
      <c r="A2202" s="1"/>
      <c r="B2202" s="3"/>
    </row>
    <row r="2203" spans="1:2">
      <c r="A2203" s="1"/>
      <c r="B2203" s="3"/>
    </row>
    <row r="2204" spans="1:2">
      <c r="A2204" s="1"/>
      <c r="B2204" s="3"/>
    </row>
    <row r="2205" spans="1:2">
      <c r="A2205" s="1"/>
      <c r="B2205" s="3"/>
    </row>
    <row r="2206" spans="1:2">
      <c r="A2206" s="1"/>
      <c r="B2206" s="3"/>
    </row>
    <row r="2207" spans="1:2">
      <c r="A2207" s="1"/>
      <c r="B2207" s="3"/>
    </row>
    <row r="2208" spans="1:2">
      <c r="A2208" s="1"/>
      <c r="B2208" s="3"/>
    </row>
    <row r="2209" spans="1:2">
      <c r="A2209" s="1"/>
      <c r="B2209" s="3"/>
    </row>
    <row r="2210" spans="1:2">
      <c r="A2210" s="1"/>
      <c r="B2210" s="3"/>
    </row>
    <row r="2211" spans="1:2">
      <c r="A2211" s="1"/>
      <c r="B2211" s="3"/>
    </row>
    <row r="2212" spans="1:2">
      <c r="A2212" s="1"/>
      <c r="B2212" s="3"/>
    </row>
    <row r="2213" spans="1:2">
      <c r="A2213" s="1"/>
      <c r="B2213" s="3"/>
    </row>
    <row r="2214" spans="1:2">
      <c r="A2214" s="1"/>
      <c r="B2214" s="3"/>
    </row>
    <row r="2215" spans="1:2">
      <c r="A2215" s="1"/>
      <c r="B2215" s="3"/>
    </row>
    <row r="2216" spans="1:2">
      <c r="A2216" s="1"/>
      <c r="B2216" s="3"/>
    </row>
    <row r="2217" spans="1:2">
      <c r="A2217" s="1"/>
      <c r="B2217" s="3"/>
    </row>
    <row r="2218" spans="1:2">
      <c r="A2218" s="1"/>
      <c r="B2218" s="3"/>
    </row>
    <row r="2219" spans="1:2">
      <c r="A2219" s="1"/>
      <c r="B2219" s="3"/>
    </row>
    <row r="2220" spans="1:2">
      <c r="A2220" s="1"/>
      <c r="B2220" s="3"/>
    </row>
    <row r="2221" spans="1:2">
      <c r="A2221" s="1"/>
      <c r="B2221" s="3"/>
    </row>
    <row r="2222" spans="1:2">
      <c r="A2222" s="1"/>
      <c r="B2222" s="3"/>
    </row>
    <row r="2223" spans="1:2">
      <c r="A2223" s="1"/>
      <c r="B2223" s="3"/>
    </row>
    <row r="2224" spans="1:2">
      <c r="A2224" s="1"/>
      <c r="B2224" s="3"/>
    </row>
    <row r="2225" spans="1:2">
      <c r="A2225" s="1"/>
      <c r="B2225" s="3"/>
    </row>
    <row r="2226" spans="1:2">
      <c r="A2226" s="1"/>
      <c r="B2226" s="3"/>
    </row>
    <row r="2227" spans="1:2">
      <c r="A2227" s="1"/>
      <c r="B2227" s="3"/>
    </row>
    <row r="2228" spans="1:2">
      <c r="A2228" s="1"/>
      <c r="B2228" s="3"/>
    </row>
    <row r="2229" spans="1:2">
      <c r="A2229" s="1"/>
      <c r="B2229" s="3"/>
    </row>
    <row r="2230" spans="1:2">
      <c r="A2230" s="1"/>
      <c r="B2230" s="3"/>
    </row>
    <row r="2231" spans="1:2">
      <c r="A2231" s="1"/>
      <c r="B2231" s="3"/>
    </row>
    <row r="2232" spans="1:2">
      <c r="A2232" s="1"/>
      <c r="B2232" s="3"/>
    </row>
    <row r="2233" spans="1:2">
      <c r="A2233" s="1"/>
      <c r="B2233" s="3"/>
    </row>
    <row r="2234" spans="1:2">
      <c r="A2234" s="1"/>
      <c r="B2234" s="3"/>
    </row>
    <row r="2235" spans="1:2">
      <c r="A2235" s="1"/>
      <c r="B2235" s="3"/>
    </row>
    <row r="2236" spans="1:2">
      <c r="A2236" s="1"/>
      <c r="B2236" s="3"/>
    </row>
    <row r="2237" spans="1:2">
      <c r="A2237" s="1"/>
      <c r="B2237" s="3"/>
    </row>
    <row r="2238" spans="1:2">
      <c r="A2238" s="1"/>
      <c r="B2238" s="3"/>
    </row>
    <row r="2239" spans="1:2">
      <c r="A2239" s="1"/>
      <c r="B2239" s="3"/>
    </row>
    <row r="2240" spans="1:2">
      <c r="A2240" s="1"/>
      <c r="B2240" s="3"/>
    </row>
    <row r="2241" spans="1:2">
      <c r="A2241" s="1"/>
      <c r="B2241" s="3"/>
    </row>
    <row r="2242" spans="1:2">
      <c r="A2242" s="1"/>
      <c r="B2242" s="3"/>
    </row>
    <row r="2243" spans="1:2">
      <c r="A2243" s="1"/>
      <c r="B2243" s="3"/>
    </row>
    <row r="2244" spans="1:2">
      <c r="A2244" s="1"/>
      <c r="B2244" s="3"/>
    </row>
    <row r="2245" spans="1:2">
      <c r="A2245" s="1"/>
      <c r="B2245" s="3"/>
    </row>
    <row r="2246" spans="1:2">
      <c r="A2246" s="1"/>
      <c r="B2246" s="3"/>
    </row>
    <row r="2247" spans="1:2">
      <c r="A2247" s="1"/>
      <c r="B2247" s="3"/>
    </row>
    <row r="2248" spans="1:2">
      <c r="A2248" s="1"/>
      <c r="B2248" s="3"/>
    </row>
    <row r="2249" spans="1:2">
      <c r="A2249" s="1"/>
      <c r="B2249" s="3"/>
    </row>
    <row r="2250" spans="1:2">
      <c r="A2250" s="1"/>
      <c r="B2250" s="3"/>
    </row>
    <row r="2251" spans="1:2">
      <c r="A2251" s="1"/>
      <c r="B2251" s="3"/>
    </row>
    <row r="2252" spans="1:2">
      <c r="A2252" s="1"/>
      <c r="B2252" s="3"/>
    </row>
    <row r="2253" spans="1:2">
      <c r="A2253" s="1"/>
      <c r="B2253" s="3"/>
    </row>
    <row r="2254" spans="1:2">
      <c r="A2254" s="1"/>
      <c r="B2254" s="3"/>
    </row>
    <row r="2255" spans="1:2">
      <c r="A2255" s="1"/>
      <c r="B2255" s="3"/>
    </row>
    <row r="2256" spans="1:2">
      <c r="A2256" s="1"/>
      <c r="B2256" s="3"/>
    </row>
    <row r="2257" spans="1:2">
      <c r="A2257" s="1"/>
      <c r="B2257" s="3"/>
    </row>
    <row r="2258" spans="1:2">
      <c r="A2258" s="1"/>
      <c r="B2258" s="3"/>
    </row>
    <row r="2259" spans="1:2">
      <c r="A2259" s="1"/>
      <c r="B2259" s="3"/>
    </row>
    <row r="2260" spans="1:2">
      <c r="A2260" s="1"/>
      <c r="B2260" s="3"/>
    </row>
    <row r="2261" spans="1:2">
      <c r="A2261" s="1"/>
      <c r="B2261" s="3"/>
    </row>
    <row r="2262" spans="1:2">
      <c r="A2262" s="1"/>
      <c r="B2262" s="3"/>
    </row>
    <row r="2263" spans="1:2">
      <c r="A2263" s="1"/>
      <c r="B2263" s="3"/>
    </row>
    <row r="2264" spans="1:2">
      <c r="A2264" s="1"/>
      <c r="B2264" s="3"/>
    </row>
    <row r="2265" spans="1:2">
      <c r="A2265" s="1"/>
      <c r="B2265" s="3"/>
    </row>
    <row r="2266" spans="1:2">
      <c r="A2266" s="1"/>
      <c r="B2266" s="3"/>
    </row>
    <row r="2267" spans="1:2">
      <c r="A2267" s="1"/>
      <c r="B2267" s="3"/>
    </row>
    <row r="2268" spans="1:2">
      <c r="A2268" s="1"/>
      <c r="B2268" s="3"/>
    </row>
    <row r="2269" spans="1:2">
      <c r="A2269" s="1"/>
      <c r="B2269" s="3"/>
    </row>
    <row r="2270" spans="1:2">
      <c r="A2270" s="1"/>
      <c r="B2270" s="3"/>
    </row>
    <row r="2271" spans="1:2">
      <c r="A2271" s="1"/>
      <c r="B2271" s="3"/>
    </row>
    <row r="2272" spans="1:2">
      <c r="A2272" s="1"/>
      <c r="B2272" s="3"/>
    </row>
    <row r="2273" spans="1:2">
      <c r="A2273" s="1"/>
      <c r="B2273" s="3"/>
    </row>
    <row r="2274" spans="1:2">
      <c r="A2274" s="1"/>
      <c r="B2274" s="3"/>
    </row>
    <row r="2275" spans="1:2">
      <c r="A2275" s="1"/>
      <c r="B2275" s="3"/>
    </row>
    <row r="2276" spans="1:2">
      <c r="A2276" s="1"/>
      <c r="B2276" s="3"/>
    </row>
    <row r="2277" spans="1:2">
      <c r="A2277" s="1"/>
      <c r="B2277" s="3"/>
    </row>
    <row r="2278" spans="1:2">
      <c r="A2278" s="1"/>
      <c r="B2278" s="3"/>
    </row>
    <row r="2279" spans="1:2">
      <c r="A2279" s="1"/>
      <c r="B2279" s="3"/>
    </row>
    <row r="2280" spans="1:2">
      <c r="A2280" s="1"/>
      <c r="B2280" s="3"/>
    </row>
    <row r="2281" spans="1:2">
      <c r="A2281" s="1"/>
      <c r="B2281" s="3"/>
    </row>
    <row r="2282" spans="1:2">
      <c r="A2282" s="1"/>
      <c r="B2282" s="3"/>
    </row>
    <row r="2283" spans="1:2">
      <c r="A2283" s="1"/>
      <c r="B2283" s="3"/>
    </row>
    <row r="2284" spans="1:2">
      <c r="A2284" s="1"/>
      <c r="B2284" s="3"/>
    </row>
    <row r="2285" spans="1:2">
      <c r="A2285" s="1"/>
      <c r="B2285" s="3"/>
    </row>
    <row r="2286" spans="1:2">
      <c r="A2286" s="1"/>
      <c r="B2286" s="3"/>
    </row>
    <row r="2287" spans="1:2">
      <c r="A2287" s="1"/>
      <c r="B2287" s="3"/>
    </row>
    <row r="2288" spans="1:2">
      <c r="A2288" s="1"/>
      <c r="B2288" s="3"/>
    </row>
    <row r="2289" spans="1:2">
      <c r="A2289" s="1"/>
      <c r="B2289" s="3"/>
    </row>
    <row r="2290" spans="1:2">
      <c r="A2290" s="1"/>
      <c r="B2290" s="3"/>
    </row>
    <row r="2291" spans="1:2">
      <c r="A2291" s="1"/>
      <c r="B2291" s="3"/>
    </row>
    <row r="2292" spans="1:2">
      <c r="A2292" s="1"/>
      <c r="B2292" s="3"/>
    </row>
    <row r="2293" spans="1:2">
      <c r="A2293" s="1"/>
      <c r="B2293" s="3"/>
    </row>
    <row r="2294" spans="1:2">
      <c r="A2294" s="1"/>
      <c r="B2294" s="3"/>
    </row>
    <row r="2295" spans="1:2">
      <c r="A2295" s="1"/>
      <c r="B2295" s="3"/>
    </row>
    <row r="2296" spans="1:2">
      <c r="A2296" s="1"/>
      <c r="B2296" s="3"/>
    </row>
    <row r="2297" spans="1:2">
      <c r="A2297" s="1"/>
      <c r="B2297" s="3"/>
    </row>
    <row r="2298" spans="1:2">
      <c r="A2298" s="1"/>
      <c r="B2298" s="3"/>
    </row>
    <row r="2299" spans="1:2">
      <c r="A2299" s="1"/>
      <c r="B2299" s="3"/>
    </row>
    <row r="2300" spans="1:2">
      <c r="A2300" s="1"/>
      <c r="B2300" s="3"/>
    </row>
    <row r="2301" spans="1:2">
      <c r="A2301" s="1"/>
      <c r="B2301" s="3"/>
    </row>
    <row r="2302" spans="1:2">
      <c r="A2302" s="1"/>
      <c r="B2302" s="3"/>
    </row>
    <row r="2303" spans="1:2">
      <c r="A2303" s="1"/>
      <c r="B2303" s="3"/>
    </row>
    <row r="2304" spans="1:2">
      <c r="A2304" s="1"/>
      <c r="B2304" s="3"/>
    </row>
    <row r="2305" spans="1:2">
      <c r="A2305" s="1"/>
      <c r="B2305" s="3"/>
    </row>
    <row r="2306" spans="1:2">
      <c r="A2306" s="1"/>
      <c r="B2306" s="3"/>
    </row>
    <row r="2307" spans="1:2">
      <c r="A2307" s="1"/>
      <c r="B2307" s="3"/>
    </row>
    <row r="2308" spans="1:2">
      <c r="A2308" s="1"/>
      <c r="B2308" s="3"/>
    </row>
    <row r="2309" spans="1:2">
      <c r="A2309" s="1"/>
      <c r="B2309" s="3"/>
    </row>
    <row r="2310" spans="1:2">
      <c r="A2310" s="1"/>
      <c r="B2310" s="3"/>
    </row>
    <row r="2311" spans="1:2">
      <c r="A2311" s="1"/>
      <c r="B2311" s="3"/>
    </row>
    <row r="2312" spans="1:2">
      <c r="A2312" s="1"/>
      <c r="B2312" s="3"/>
    </row>
    <row r="2313" spans="1:2">
      <c r="A2313" s="1"/>
      <c r="B2313" s="3"/>
    </row>
    <row r="2314" spans="1:2">
      <c r="A2314" s="1"/>
      <c r="B2314" s="3"/>
    </row>
    <row r="2315" spans="1:2">
      <c r="A2315" s="1"/>
      <c r="B2315" s="3"/>
    </row>
    <row r="2316" spans="1:2">
      <c r="A2316" s="1"/>
      <c r="B2316" s="3"/>
    </row>
    <row r="2317" spans="1:2">
      <c r="A2317" s="1"/>
      <c r="B2317" s="3"/>
    </row>
    <row r="2318" spans="1:2">
      <c r="A2318" s="1"/>
      <c r="B2318" s="3"/>
    </row>
    <row r="2319" spans="1:2">
      <c r="A2319" s="1"/>
      <c r="B2319" s="3"/>
    </row>
    <row r="2320" spans="1:2">
      <c r="A2320" s="1"/>
      <c r="B2320" s="3"/>
    </row>
    <row r="2321" spans="1:2">
      <c r="A2321" s="1"/>
      <c r="B2321" s="3"/>
    </row>
    <row r="2322" spans="1:2">
      <c r="A2322" s="1"/>
      <c r="B2322" s="3"/>
    </row>
    <row r="2323" spans="1:2">
      <c r="A2323" s="1"/>
      <c r="B2323" s="3"/>
    </row>
    <row r="2324" spans="1:2">
      <c r="A2324" s="1"/>
      <c r="B2324" s="3"/>
    </row>
    <row r="2325" spans="1:2">
      <c r="A2325" s="1"/>
      <c r="B2325" s="3"/>
    </row>
    <row r="2326" spans="1:2">
      <c r="A2326" s="1"/>
      <c r="B2326" s="3"/>
    </row>
    <row r="2327" spans="1:2">
      <c r="A2327" s="1"/>
      <c r="B2327" s="3"/>
    </row>
    <row r="2328" spans="1:2">
      <c r="A2328" s="1"/>
      <c r="B2328" s="3"/>
    </row>
    <row r="2329" spans="1:2">
      <c r="A2329" s="1"/>
      <c r="B2329" s="3"/>
    </row>
    <row r="2330" spans="1:2">
      <c r="A2330" s="1"/>
      <c r="B2330" s="3"/>
    </row>
    <row r="2331" spans="1:2">
      <c r="A2331" s="1"/>
      <c r="B2331" s="3"/>
    </row>
    <row r="2332" spans="1:2">
      <c r="A2332" s="1"/>
      <c r="B2332" s="3"/>
    </row>
    <row r="2333" spans="1:2">
      <c r="A2333" s="1"/>
      <c r="B2333" s="3"/>
    </row>
    <row r="2334" spans="1:2">
      <c r="A2334" s="1"/>
      <c r="B2334" s="3"/>
    </row>
    <row r="2335" spans="1:2">
      <c r="A2335" s="1"/>
      <c r="B2335" s="3"/>
    </row>
    <row r="2336" spans="1:2">
      <c r="A2336" s="1"/>
      <c r="B2336" s="3"/>
    </row>
    <row r="2337" spans="1:2">
      <c r="A2337" s="1"/>
      <c r="B2337" s="3"/>
    </row>
    <row r="2338" spans="1:2">
      <c r="A2338" s="1"/>
      <c r="B2338" s="3"/>
    </row>
    <row r="2339" spans="1:2">
      <c r="A2339" s="1"/>
      <c r="B2339" s="3"/>
    </row>
    <row r="2340" spans="1:2">
      <c r="A2340" s="1"/>
      <c r="B2340" s="3"/>
    </row>
    <row r="2341" spans="1:2">
      <c r="A2341" s="1"/>
      <c r="B2341" s="3"/>
    </row>
    <row r="2342" spans="1:2">
      <c r="A2342" s="1"/>
      <c r="B2342" s="3"/>
    </row>
    <row r="2343" spans="1:2">
      <c r="A2343" s="1"/>
      <c r="B2343" s="3"/>
    </row>
    <row r="2344" spans="1:2">
      <c r="A2344" s="1"/>
      <c r="B2344" s="3"/>
    </row>
    <row r="2345" spans="1:2">
      <c r="A2345" s="1"/>
      <c r="B2345" s="3"/>
    </row>
    <row r="2346" spans="1:2">
      <c r="A2346" s="1"/>
      <c r="B2346" s="3"/>
    </row>
    <row r="2347" spans="1:2">
      <c r="A2347" s="1"/>
      <c r="B2347" s="3"/>
    </row>
    <row r="2348" spans="1:2">
      <c r="A2348" s="1"/>
      <c r="B2348" s="3"/>
    </row>
    <row r="2349" spans="1:2">
      <c r="A2349" s="1"/>
      <c r="B2349" s="3"/>
    </row>
    <row r="2350" spans="1:2">
      <c r="A2350" s="1"/>
      <c r="B2350" s="3"/>
    </row>
    <row r="2351" spans="1:2">
      <c r="A2351" s="1"/>
      <c r="B2351" s="3"/>
    </row>
    <row r="2352" spans="1:2">
      <c r="A2352" s="1"/>
      <c r="B2352" s="3"/>
    </row>
    <row r="2353" spans="1:2">
      <c r="A2353" s="1"/>
      <c r="B2353" s="3"/>
    </row>
    <row r="2354" spans="1:2">
      <c r="A2354" s="1"/>
      <c r="B2354" s="3"/>
    </row>
    <row r="2355" spans="1:2">
      <c r="A2355" s="1"/>
      <c r="B2355" s="3"/>
    </row>
    <row r="2356" spans="1:2">
      <c r="A2356" s="1"/>
      <c r="B2356" s="3"/>
    </row>
    <row r="2357" spans="1:2">
      <c r="A2357" s="1"/>
      <c r="B2357" s="3"/>
    </row>
    <row r="2358" spans="1:2">
      <c r="A2358" s="1"/>
      <c r="B2358" s="3"/>
    </row>
    <row r="2359" spans="1:2">
      <c r="A2359" s="1"/>
      <c r="B2359" s="3"/>
    </row>
    <row r="2360" spans="1:2">
      <c r="A2360" s="1"/>
      <c r="B2360" s="3"/>
    </row>
    <row r="2361" spans="1:2">
      <c r="A2361" s="1"/>
      <c r="B2361" s="3"/>
    </row>
    <row r="2362" spans="1:2">
      <c r="A2362" s="1"/>
      <c r="B2362" s="3"/>
    </row>
    <row r="2363" spans="1:2">
      <c r="A2363" s="1"/>
      <c r="B2363" s="3"/>
    </row>
    <row r="2364" spans="1:2">
      <c r="A2364" s="1"/>
      <c r="B2364" s="3"/>
    </row>
    <row r="2365" spans="1:2">
      <c r="A2365" s="1"/>
      <c r="B2365" s="3"/>
    </row>
    <row r="2366" spans="1:2">
      <c r="A2366" s="1"/>
      <c r="B2366" s="3"/>
    </row>
    <row r="2367" spans="1:2">
      <c r="A2367" s="1"/>
      <c r="B2367" s="3"/>
    </row>
    <row r="2368" spans="1:2">
      <c r="A2368" s="1"/>
      <c r="B2368" s="3"/>
    </row>
    <row r="2369" spans="1:2">
      <c r="A2369" s="1"/>
      <c r="B2369" s="3"/>
    </row>
    <row r="2370" spans="1:2">
      <c r="A2370" s="1"/>
      <c r="B2370" s="3"/>
    </row>
    <row r="2371" spans="1:2">
      <c r="A2371" s="1"/>
      <c r="B2371" s="3"/>
    </row>
    <row r="2372" spans="1:2">
      <c r="A2372" s="1"/>
      <c r="B2372" s="3"/>
    </row>
    <row r="2373" spans="1:2">
      <c r="A2373" s="1"/>
      <c r="B2373" s="3"/>
    </row>
    <row r="2374" spans="1:2">
      <c r="A2374" s="1"/>
      <c r="B2374" s="3"/>
    </row>
    <row r="2375" spans="1:2">
      <c r="A2375" s="1"/>
      <c r="B2375" s="3"/>
    </row>
    <row r="2376" spans="1:2">
      <c r="A2376" s="1"/>
      <c r="B2376" s="3"/>
    </row>
    <row r="2377" spans="1:2">
      <c r="A2377" s="1"/>
      <c r="B2377" s="3"/>
    </row>
    <row r="2378" spans="1:2">
      <c r="A2378" s="1"/>
      <c r="B2378" s="3"/>
    </row>
    <row r="2379" spans="1:2">
      <c r="A2379" s="1"/>
      <c r="B2379" s="3"/>
    </row>
    <row r="2380" spans="1:2">
      <c r="A2380" s="1"/>
      <c r="B2380" s="3"/>
    </row>
    <row r="2381" spans="1:2">
      <c r="A2381" s="1"/>
      <c r="B2381" s="3"/>
    </row>
    <row r="2382" spans="1:2">
      <c r="A2382" s="1"/>
      <c r="B2382" s="3"/>
    </row>
    <row r="2383" spans="1:2">
      <c r="A2383" s="1"/>
      <c r="B2383" s="3"/>
    </row>
    <row r="2384" spans="1:2">
      <c r="A2384" s="1"/>
      <c r="B2384" s="3"/>
    </row>
    <row r="2385" spans="1:2">
      <c r="A2385" s="1"/>
      <c r="B2385" s="3"/>
    </row>
    <row r="2386" spans="1:2">
      <c r="A2386" s="1"/>
      <c r="B2386" s="3"/>
    </row>
    <row r="2387" spans="1:2">
      <c r="A2387" s="1"/>
      <c r="B2387" s="3"/>
    </row>
    <row r="2388" spans="1:2">
      <c r="A2388" s="1"/>
      <c r="B2388" s="3"/>
    </row>
    <row r="2389" spans="1:2">
      <c r="A2389" s="1"/>
      <c r="B2389" s="3"/>
    </row>
    <row r="2390" spans="1:2">
      <c r="A2390" s="1"/>
      <c r="B2390" s="3"/>
    </row>
    <row r="2391" spans="1:2">
      <c r="A2391" s="1"/>
      <c r="B2391" s="3"/>
    </row>
    <row r="2392" spans="1:2">
      <c r="A2392" s="1"/>
      <c r="B2392" s="3"/>
    </row>
    <row r="2393" spans="1:2">
      <c r="A2393" s="1"/>
      <c r="B2393" s="3"/>
    </row>
    <row r="2394" spans="1:2">
      <c r="A2394" s="1"/>
      <c r="B2394" s="3"/>
    </row>
    <row r="2395" spans="1:2">
      <c r="A2395" s="1"/>
      <c r="B2395" s="3"/>
    </row>
    <row r="2396" spans="1:2">
      <c r="A2396" s="1"/>
      <c r="B2396" s="3"/>
    </row>
    <row r="2397" spans="1:2">
      <c r="A2397" s="1"/>
      <c r="B2397" s="3"/>
    </row>
    <row r="2398" spans="1:2">
      <c r="A2398" s="1"/>
      <c r="B2398" s="3"/>
    </row>
    <row r="2399" spans="1:2">
      <c r="A2399" s="1"/>
      <c r="B2399" s="3"/>
    </row>
    <row r="2400" spans="1:2">
      <c r="A2400" s="1"/>
      <c r="B2400" s="3"/>
    </row>
    <row r="2401" spans="1:2">
      <c r="A2401" s="1"/>
      <c r="B2401" s="3"/>
    </row>
    <row r="2402" spans="1:2">
      <c r="A2402" s="1"/>
      <c r="B2402" s="3"/>
    </row>
    <row r="2403" spans="1:2">
      <c r="A2403" s="1"/>
      <c r="B2403" s="3"/>
    </row>
    <row r="2404" spans="1:2">
      <c r="A2404" s="1"/>
      <c r="B2404" s="3"/>
    </row>
    <row r="2405" spans="1:2">
      <c r="A2405" s="1"/>
      <c r="B2405" s="3"/>
    </row>
    <row r="2406" spans="1:2">
      <c r="A2406" s="1"/>
      <c r="B2406" s="3"/>
    </row>
    <row r="2407" spans="1:2">
      <c r="A2407" s="1"/>
      <c r="B2407" s="3"/>
    </row>
    <row r="2408" spans="1:2">
      <c r="A2408" s="1"/>
      <c r="B2408" s="3"/>
    </row>
    <row r="2409" spans="1:2">
      <c r="A2409" s="1"/>
      <c r="B2409" s="3"/>
    </row>
    <row r="2410" spans="1:2">
      <c r="A2410" s="1"/>
      <c r="B2410" s="3"/>
    </row>
    <row r="2411" spans="1:2">
      <c r="A2411" s="1"/>
      <c r="B2411" s="3"/>
    </row>
    <row r="2412" spans="1:2">
      <c r="A2412" s="1"/>
      <c r="B2412" s="3"/>
    </row>
    <row r="2413" spans="1:2">
      <c r="A2413" s="1"/>
      <c r="B2413" s="3"/>
    </row>
    <row r="2414" spans="1:2">
      <c r="A2414" s="1"/>
      <c r="B2414" s="3"/>
    </row>
    <row r="2415" spans="1:2">
      <c r="A2415" s="1"/>
      <c r="B2415" s="3"/>
    </row>
    <row r="2416" spans="1:2">
      <c r="A2416" s="1"/>
      <c r="B2416" s="3"/>
    </row>
    <row r="2417" spans="1:2">
      <c r="A2417" s="1"/>
      <c r="B2417" s="3"/>
    </row>
    <row r="2418" spans="1:2">
      <c r="A2418" s="1"/>
      <c r="B2418" s="3"/>
    </row>
    <row r="2419" spans="1:2">
      <c r="A2419" s="1"/>
      <c r="B2419" s="3"/>
    </row>
    <row r="2420" spans="1:2">
      <c r="A2420" s="1"/>
      <c r="B2420" s="3"/>
    </row>
    <row r="2421" spans="1:2">
      <c r="A2421" s="1"/>
      <c r="B2421" s="3"/>
    </row>
    <row r="2422" spans="1:2">
      <c r="A2422" s="1"/>
      <c r="B2422" s="3"/>
    </row>
    <row r="2423" spans="1:2">
      <c r="A2423" s="1"/>
      <c r="B2423" s="3"/>
    </row>
    <row r="2424" spans="1:2">
      <c r="A2424" s="1"/>
      <c r="B2424" s="3"/>
    </row>
    <row r="2425" spans="1:2">
      <c r="A2425" s="1"/>
      <c r="B2425" s="3"/>
    </row>
    <row r="2426" spans="1:2">
      <c r="A2426" s="1"/>
      <c r="B2426" s="3"/>
    </row>
    <row r="2427" spans="1:2">
      <c r="A2427" s="1"/>
      <c r="B2427" s="3"/>
    </row>
    <row r="2428" spans="1:2">
      <c r="A2428" s="1"/>
      <c r="B2428" s="3"/>
    </row>
    <row r="2429" spans="1:2">
      <c r="A2429" s="1"/>
      <c r="B2429" s="3"/>
    </row>
    <row r="2430" spans="1:2">
      <c r="A2430" s="1"/>
      <c r="B2430" s="3"/>
    </row>
    <row r="2431" spans="1:2">
      <c r="A2431" s="1"/>
      <c r="B2431" s="3"/>
    </row>
    <row r="2432" spans="1:2">
      <c r="A2432" s="1"/>
      <c r="B2432" s="3"/>
    </row>
    <row r="2433" spans="1:2">
      <c r="A2433" s="1"/>
      <c r="B2433" s="3"/>
    </row>
    <row r="2434" spans="1:2">
      <c r="A2434" s="1"/>
      <c r="B2434" s="3"/>
    </row>
    <row r="2435" spans="1:2">
      <c r="A2435" s="1"/>
      <c r="B2435" s="3"/>
    </row>
    <row r="2436" spans="1:2">
      <c r="A2436" s="1"/>
      <c r="B2436" s="3"/>
    </row>
    <row r="2437" spans="1:2">
      <c r="A2437" s="1"/>
      <c r="B2437" s="3"/>
    </row>
    <row r="2438" spans="1:2">
      <c r="A2438" s="1"/>
      <c r="B2438" s="3"/>
    </row>
    <row r="2439" spans="1:2">
      <c r="A2439" s="1"/>
      <c r="B2439" s="3"/>
    </row>
    <row r="2440" spans="1:2">
      <c r="A2440" s="1"/>
      <c r="B2440" s="3"/>
    </row>
    <row r="2441" spans="1:2">
      <c r="A2441" s="1"/>
      <c r="B2441" s="3"/>
    </row>
    <row r="2442" spans="1:2">
      <c r="A2442" s="1"/>
      <c r="B2442" s="3"/>
    </row>
    <row r="2443" spans="1:2">
      <c r="A2443" s="1"/>
      <c r="B2443" s="3"/>
    </row>
    <row r="2444" spans="1:2">
      <c r="A2444" s="1"/>
      <c r="B2444" s="3"/>
    </row>
    <row r="2445" spans="1:2">
      <c r="A2445" s="1"/>
      <c r="B2445" s="3"/>
    </row>
    <row r="2446" spans="1:2">
      <c r="A2446" s="1"/>
      <c r="B2446" s="3"/>
    </row>
    <row r="2447" spans="1:2">
      <c r="A2447" s="1"/>
      <c r="B2447" s="3"/>
    </row>
    <row r="2448" spans="1:2">
      <c r="A2448" s="1"/>
      <c r="B2448" s="3"/>
    </row>
    <row r="2449" spans="1:2">
      <c r="A2449" s="1"/>
      <c r="B2449" s="3"/>
    </row>
    <row r="2450" spans="1:2">
      <c r="A2450" s="1"/>
      <c r="B2450" s="3"/>
    </row>
    <row r="2451" spans="1:2">
      <c r="A2451" s="1"/>
      <c r="B2451" s="3"/>
    </row>
    <row r="2452" spans="1:2">
      <c r="A2452" s="1"/>
      <c r="B2452" s="3"/>
    </row>
    <row r="2453" spans="1:2">
      <c r="A2453" s="1"/>
      <c r="B2453" s="3"/>
    </row>
    <row r="2454" spans="1:2">
      <c r="A2454" s="1"/>
      <c r="B2454" s="3"/>
    </row>
    <row r="2455" spans="1:2">
      <c r="A2455" s="1"/>
      <c r="B2455" s="3"/>
    </row>
    <row r="2456" spans="1:2">
      <c r="A2456" s="1"/>
      <c r="B2456" s="3"/>
    </row>
    <row r="2457" spans="1:2">
      <c r="A2457" s="1"/>
      <c r="B2457" s="3"/>
    </row>
    <row r="2458" spans="1:2">
      <c r="A2458" s="1"/>
      <c r="B2458" s="3"/>
    </row>
    <row r="2459" spans="1:2">
      <c r="A2459" s="1"/>
      <c r="B2459" s="3"/>
    </row>
    <row r="2460" spans="1:2">
      <c r="A2460" s="1"/>
      <c r="B2460" s="3"/>
    </row>
    <row r="2461" spans="1:2">
      <c r="A2461" s="1"/>
      <c r="B2461" s="3"/>
    </row>
    <row r="2462" spans="1:2">
      <c r="A2462" s="1"/>
      <c r="B2462" s="3"/>
    </row>
    <row r="2463" spans="1:2">
      <c r="A2463" s="1"/>
      <c r="B2463" s="3"/>
    </row>
    <row r="2464" spans="1:2">
      <c r="A2464" s="1"/>
      <c r="B2464" s="3"/>
    </row>
    <row r="2465" spans="1:2">
      <c r="A2465" s="1"/>
      <c r="B2465" s="3"/>
    </row>
    <row r="2466" spans="1:2">
      <c r="A2466" s="1"/>
      <c r="B2466" s="3"/>
    </row>
    <row r="2467" spans="1:2">
      <c r="A2467" s="1"/>
      <c r="B2467" s="3"/>
    </row>
    <row r="2468" spans="1:2">
      <c r="A2468" s="1"/>
      <c r="B2468" s="3"/>
    </row>
    <row r="2469" spans="1:2">
      <c r="A2469" s="1"/>
      <c r="B2469" s="3"/>
    </row>
    <row r="2470" spans="1:2">
      <c r="A2470" s="1"/>
      <c r="B2470" s="3"/>
    </row>
    <row r="2471" spans="1:2">
      <c r="A2471" s="1"/>
      <c r="B2471" s="3"/>
    </row>
    <row r="2472" spans="1:2">
      <c r="A2472" s="1"/>
      <c r="B2472" s="3"/>
    </row>
    <row r="2473" spans="1:2">
      <c r="A2473" s="1"/>
      <c r="B2473" s="3"/>
    </row>
    <row r="2474" spans="1:2">
      <c r="A2474" s="1"/>
      <c r="B2474" s="3"/>
    </row>
    <row r="2475" spans="1:2">
      <c r="A2475" s="1"/>
      <c r="B2475" s="3"/>
    </row>
    <row r="2476" spans="1:2">
      <c r="A2476" s="1"/>
      <c r="B2476" s="3"/>
    </row>
    <row r="2477" spans="1:2">
      <c r="A2477" s="1"/>
      <c r="B2477" s="3"/>
    </row>
    <row r="2478" spans="1:2">
      <c r="A2478" s="1"/>
      <c r="B2478" s="3"/>
    </row>
    <row r="2479" spans="1:2">
      <c r="A2479" s="1"/>
      <c r="B2479" s="3"/>
    </row>
    <row r="2480" spans="1:2">
      <c r="A2480" s="1"/>
      <c r="B2480" s="3"/>
    </row>
    <row r="2481" spans="1:2">
      <c r="A2481" s="1"/>
      <c r="B2481" s="3"/>
    </row>
    <row r="2482" spans="1:2">
      <c r="A2482" s="1"/>
      <c r="B2482" s="3"/>
    </row>
    <row r="2483" spans="1:2">
      <c r="A2483" s="1"/>
      <c r="B2483" s="3"/>
    </row>
    <row r="2484" spans="1:2">
      <c r="A2484" s="1"/>
      <c r="B2484" s="3"/>
    </row>
    <row r="2485" spans="1:2">
      <c r="A2485" s="1"/>
      <c r="B2485" s="3"/>
    </row>
    <row r="2486" spans="1:2">
      <c r="A2486" s="1"/>
      <c r="B2486" s="3"/>
    </row>
    <row r="2487" spans="1:2">
      <c r="A2487" s="1"/>
      <c r="B2487" s="3"/>
    </row>
    <row r="2488" spans="1:2">
      <c r="A2488" s="1"/>
      <c r="B2488" s="3"/>
    </row>
    <row r="2489" spans="1:2">
      <c r="A2489" s="1"/>
      <c r="B2489" s="3"/>
    </row>
    <row r="2490" spans="1:2">
      <c r="A2490" s="1"/>
      <c r="B2490" s="3"/>
    </row>
    <row r="2491" spans="1:2">
      <c r="A2491" s="1"/>
      <c r="B2491" s="3"/>
    </row>
    <row r="2492" spans="1:2">
      <c r="A2492" s="1"/>
      <c r="B2492" s="3"/>
    </row>
    <row r="2493" spans="1:2">
      <c r="A2493" s="1"/>
      <c r="B2493" s="3"/>
    </row>
    <row r="2494" spans="1:2">
      <c r="A2494" s="1"/>
      <c r="B2494" s="3"/>
    </row>
    <row r="2495" spans="1:2">
      <c r="A2495" s="1"/>
      <c r="B2495" s="3"/>
    </row>
    <row r="2496" spans="1:2">
      <c r="A2496" s="1"/>
      <c r="B2496" s="3"/>
    </row>
    <row r="2497" spans="1:2">
      <c r="A2497" s="1"/>
      <c r="B2497" s="3"/>
    </row>
    <row r="2498" spans="1:2">
      <c r="A2498" s="1"/>
      <c r="B2498" s="3"/>
    </row>
    <row r="2499" spans="1:2">
      <c r="A2499" s="1"/>
      <c r="B2499" s="3"/>
    </row>
    <row r="2500" spans="1:2">
      <c r="A2500" s="1"/>
      <c r="B2500" s="3"/>
    </row>
    <row r="2501" spans="1:2">
      <c r="A2501" s="1"/>
      <c r="B2501" s="3"/>
    </row>
    <row r="2502" spans="1:2">
      <c r="A2502" s="1"/>
      <c r="B2502" s="3"/>
    </row>
    <row r="2503" spans="1:2">
      <c r="A2503" s="1"/>
      <c r="B2503" s="3"/>
    </row>
    <row r="2504" spans="1:2">
      <c r="A2504" s="1"/>
      <c r="B2504" s="3"/>
    </row>
    <row r="2505" spans="1:2">
      <c r="A2505" s="1"/>
      <c r="B2505" s="3"/>
    </row>
    <row r="2506" spans="1:2">
      <c r="A2506" s="1"/>
      <c r="B2506" s="3"/>
    </row>
    <row r="2507" spans="1:2">
      <c r="A2507" s="1"/>
      <c r="B2507" s="3"/>
    </row>
    <row r="2508" spans="1:2">
      <c r="A2508" s="1"/>
      <c r="B2508" s="3"/>
    </row>
    <row r="2509" spans="1:2">
      <c r="A2509" s="1"/>
      <c r="B2509" s="3"/>
    </row>
    <row r="2510" spans="1:2">
      <c r="A2510" s="1"/>
      <c r="B2510" s="3"/>
    </row>
    <row r="2511" spans="1:2">
      <c r="A2511" s="1"/>
      <c r="B2511" s="3"/>
    </row>
    <row r="2512" spans="1:2">
      <c r="A2512" s="1"/>
      <c r="B2512" s="3"/>
    </row>
    <row r="2513" spans="1:2">
      <c r="A2513" s="1"/>
      <c r="B2513" s="3"/>
    </row>
    <row r="2514" spans="1:2">
      <c r="A2514" s="1"/>
      <c r="B2514" s="3"/>
    </row>
    <row r="2515" spans="1:2">
      <c r="A2515" s="1"/>
      <c r="B2515" s="3"/>
    </row>
    <row r="2516" spans="1:2">
      <c r="A2516" s="1"/>
      <c r="B2516" s="3"/>
    </row>
    <row r="2517" spans="1:2">
      <c r="A2517" s="1"/>
      <c r="B2517" s="3"/>
    </row>
    <row r="2518" spans="1:2">
      <c r="A2518" s="1"/>
      <c r="B2518" s="3"/>
    </row>
    <row r="2519" spans="1:2">
      <c r="A2519" s="1"/>
      <c r="B2519" s="3"/>
    </row>
    <row r="2520" spans="1:2">
      <c r="A2520" s="1"/>
      <c r="B2520" s="3"/>
    </row>
    <row r="2521" spans="1:2">
      <c r="A2521" s="1"/>
      <c r="B2521" s="3"/>
    </row>
    <row r="2522" spans="1:2">
      <c r="A2522" s="1"/>
      <c r="B2522" s="3"/>
    </row>
    <row r="2523" spans="1:2">
      <c r="A2523" s="1"/>
      <c r="B2523" s="3"/>
    </row>
    <row r="2524" spans="1:2">
      <c r="A2524" s="1"/>
      <c r="B2524" s="3"/>
    </row>
    <row r="2525" spans="1:2">
      <c r="A2525" s="1"/>
      <c r="B2525" s="3"/>
    </row>
    <row r="2526" spans="1:2">
      <c r="A2526" s="1"/>
      <c r="B2526" s="3"/>
    </row>
    <row r="2527" spans="1:2">
      <c r="A2527" s="1"/>
      <c r="B2527" s="3"/>
    </row>
    <row r="2528" spans="1:2">
      <c r="A2528" s="1"/>
      <c r="B2528" s="3"/>
    </row>
    <row r="2529" spans="1:2">
      <c r="A2529" s="1"/>
      <c r="B2529" s="3"/>
    </row>
    <row r="2530" spans="1:2">
      <c r="A2530" s="1"/>
      <c r="B2530" s="3"/>
    </row>
    <row r="2531" spans="1:2">
      <c r="A2531" s="1"/>
      <c r="B2531" s="3"/>
    </row>
    <row r="2532" spans="1:2">
      <c r="A2532" s="1"/>
      <c r="B2532" s="3"/>
    </row>
    <row r="2533" spans="1:2">
      <c r="A2533" s="1"/>
      <c r="B2533" s="3"/>
    </row>
    <row r="2534" spans="1:2">
      <c r="A2534" s="1"/>
      <c r="B2534" s="3"/>
    </row>
    <row r="2535" spans="1:2">
      <c r="A2535" s="1"/>
      <c r="B2535" s="3"/>
    </row>
    <row r="2536" spans="1:2">
      <c r="A2536" s="1"/>
      <c r="B2536" s="3"/>
    </row>
    <row r="2537" spans="1:2">
      <c r="A2537" s="1"/>
      <c r="B2537" s="3"/>
    </row>
    <row r="2538" spans="1:2">
      <c r="A2538" s="1"/>
      <c r="B2538" s="3"/>
    </row>
    <row r="2539" spans="1:2">
      <c r="A2539" s="1"/>
      <c r="B2539" s="3"/>
    </row>
    <row r="2540" spans="1:2">
      <c r="A2540" s="1"/>
      <c r="B2540" s="3"/>
    </row>
    <row r="2541" spans="1:2">
      <c r="A2541" s="1"/>
      <c r="B2541" s="3"/>
    </row>
    <row r="2542" spans="1:2">
      <c r="A2542" s="1"/>
      <c r="B2542" s="3"/>
    </row>
    <row r="2543" spans="1:2">
      <c r="A2543" s="1"/>
      <c r="B2543" s="3"/>
    </row>
    <row r="2544" spans="1:2">
      <c r="A2544" s="1"/>
      <c r="B2544" s="3"/>
    </row>
    <row r="2545" spans="1:2">
      <c r="A2545" s="1"/>
      <c r="B2545" s="3"/>
    </row>
    <row r="2546" spans="1:2">
      <c r="A2546" s="1"/>
      <c r="B2546" s="3"/>
    </row>
    <row r="2547" spans="1:2">
      <c r="A2547" s="1"/>
      <c r="B2547" s="3"/>
    </row>
    <row r="2548" spans="1:2">
      <c r="A2548" s="1"/>
      <c r="B2548" s="3"/>
    </row>
    <row r="2549" spans="1:2">
      <c r="A2549" s="1"/>
      <c r="B2549" s="3"/>
    </row>
    <row r="2550" spans="1:2">
      <c r="A2550" s="1"/>
      <c r="B2550" s="3"/>
    </row>
    <row r="2551" spans="1:2">
      <c r="A2551" s="1"/>
      <c r="B2551" s="3"/>
    </row>
    <row r="2552" spans="1:2">
      <c r="A2552" s="1"/>
      <c r="B2552" s="3"/>
    </row>
    <row r="2553" spans="1:2">
      <c r="A2553" s="1"/>
      <c r="B2553" s="3"/>
    </row>
    <row r="2554" spans="1:2">
      <c r="A2554" s="1"/>
      <c r="B2554" s="3"/>
    </row>
    <row r="2555" spans="1:2">
      <c r="A2555" s="1"/>
      <c r="B2555" s="3"/>
    </row>
    <row r="2556" spans="1:2">
      <c r="A2556" s="1"/>
      <c r="B2556" s="3"/>
    </row>
    <row r="2557" spans="1:2">
      <c r="A2557" s="1"/>
      <c r="B2557" s="3"/>
    </row>
    <row r="2558" spans="1:2">
      <c r="A2558" s="1"/>
      <c r="B2558" s="3"/>
    </row>
    <row r="2559" spans="1:2">
      <c r="A2559" s="1"/>
      <c r="B2559" s="3"/>
    </row>
    <row r="2560" spans="1:2">
      <c r="A2560" s="1"/>
      <c r="B2560" s="3"/>
    </row>
    <row r="2561" spans="1:2">
      <c r="A2561" s="1"/>
      <c r="B2561" s="3"/>
    </row>
    <row r="2562" spans="1:2">
      <c r="A2562" s="1"/>
      <c r="B2562" s="3"/>
    </row>
    <row r="2563" spans="1:2">
      <c r="A2563" s="1"/>
      <c r="B2563" s="3"/>
    </row>
    <row r="2564" spans="1:2">
      <c r="A2564" s="1"/>
      <c r="B2564" s="3"/>
    </row>
    <row r="2565" spans="1:2">
      <c r="A2565" s="1"/>
      <c r="B2565" s="3"/>
    </row>
    <row r="2566" spans="1:2">
      <c r="A2566" s="1"/>
      <c r="B2566" s="3"/>
    </row>
    <row r="2567" spans="1:2">
      <c r="A2567" s="1"/>
      <c r="B2567" s="3"/>
    </row>
    <row r="2568" spans="1:2">
      <c r="A2568" s="1"/>
      <c r="B2568" s="3"/>
    </row>
    <row r="2569" spans="1:2">
      <c r="A2569" s="1"/>
      <c r="B2569" s="3"/>
    </row>
    <row r="2570" spans="1:2">
      <c r="A2570" s="1"/>
      <c r="B2570" s="3"/>
    </row>
    <row r="2571" spans="1:2">
      <c r="A2571" s="1"/>
      <c r="B2571" s="3"/>
    </row>
    <row r="2572" spans="1:2">
      <c r="A2572" s="1"/>
      <c r="B2572" s="3"/>
    </row>
    <row r="2573" spans="1:2">
      <c r="A2573" s="1"/>
      <c r="B2573" s="3"/>
    </row>
    <row r="2574" spans="1:2">
      <c r="A2574" s="1"/>
      <c r="B2574" s="3"/>
    </row>
    <row r="2575" spans="1:2">
      <c r="A2575" s="1"/>
      <c r="B2575" s="3"/>
    </row>
    <row r="2576" spans="1:2">
      <c r="A2576" s="1"/>
      <c r="B2576" s="3"/>
    </row>
    <row r="2577" spans="1:2">
      <c r="A2577" s="1"/>
      <c r="B2577" s="3"/>
    </row>
    <row r="2578" spans="1:2">
      <c r="A2578" s="1"/>
      <c r="B2578" s="3"/>
    </row>
    <row r="2579" spans="1:2">
      <c r="A2579" s="1"/>
      <c r="B2579" s="3"/>
    </row>
    <row r="2580" spans="1:2">
      <c r="A2580" s="1"/>
      <c r="B2580" s="3"/>
    </row>
    <row r="2581" spans="1:2">
      <c r="A2581" s="1"/>
      <c r="B2581" s="3"/>
    </row>
    <row r="2582" spans="1:2">
      <c r="A2582" s="1"/>
      <c r="B2582" s="3"/>
    </row>
    <row r="2583" spans="1:2">
      <c r="A2583" s="1"/>
      <c r="B2583" s="3"/>
    </row>
    <row r="2584" spans="1:2">
      <c r="A2584" s="1"/>
      <c r="B2584" s="3"/>
    </row>
    <row r="2585" spans="1:2">
      <c r="A2585" s="1"/>
      <c r="B2585" s="3"/>
    </row>
    <row r="2586" spans="1:2">
      <c r="A2586" s="1"/>
      <c r="B2586" s="3"/>
    </row>
    <row r="2587" spans="1:2">
      <c r="A2587" s="1"/>
      <c r="B2587" s="3"/>
    </row>
    <row r="2588" spans="1:2">
      <c r="A2588" s="1"/>
      <c r="B2588" s="3"/>
    </row>
    <row r="2589" spans="1:2">
      <c r="A2589" s="1"/>
      <c r="B2589" s="3"/>
    </row>
    <row r="2590" spans="1:2">
      <c r="A2590" s="1"/>
      <c r="B2590" s="3"/>
    </row>
    <row r="2591" spans="1:2">
      <c r="A2591" s="1"/>
      <c r="B2591" s="3"/>
    </row>
    <row r="2592" spans="1:2">
      <c r="A2592" s="1"/>
      <c r="B2592" s="3"/>
    </row>
    <row r="2593" spans="1:2">
      <c r="A2593" s="1"/>
      <c r="B2593" s="3"/>
    </row>
    <row r="2594" spans="1:2">
      <c r="A2594" s="1"/>
      <c r="B2594" s="3"/>
    </row>
    <row r="2595" spans="1:2">
      <c r="A2595" s="1"/>
      <c r="B2595" s="3"/>
    </row>
    <row r="2596" spans="1:2">
      <c r="A2596" s="1"/>
      <c r="B2596" s="3"/>
    </row>
    <row r="2597" spans="1:2">
      <c r="A2597" s="1"/>
      <c r="B2597" s="3"/>
    </row>
    <row r="2598" spans="1:2">
      <c r="A2598" s="1"/>
      <c r="B2598" s="3"/>
    </row>
    <row r="2599" spans="1:2">
      <c r="A2599" s="1"/>
      <c r="B2599" s="3"/>
    </row>
    <row r="2600" spans="1:2">
      <c r="A2600" s="1"/>
      <c r="B2600" s="3"/>
    </row>
    <row r="2601" spans="1:2">
      <c r="A2601" s="1"/>
      <c r="B2601" s="3"/>
    </row>
    <row r="2602" spans="1:2">
      <c r="A2602" s="1"/>
      <c r="B2602" s="3"/>
    </row>
    <row r="2603" spans="1:2">
      <c r="A2603" s="1"/>
      <c r="B2603" s="3"/>
    </row>
    <row r="2604" spans="1:2">
      <c r="A2604" s="1"/>
      <c r="B2604" s="3"/>
    </row>
    <row r="2605" spans="1:2">
      <c r="A2605" s="1"/>
      <c r="B2605" s="3"/>
    </row>
    <row r="2606" spans="1:2">
      <c r="A2606" s="1"/>
      <c r="B2606" s="3"/>
    </row>
    <row r="2607" spans="1:2">
      <c r="A2607" s="1"/>
      <c r="B2607" s="3"/>
    </row>
    <row r="2608" spans="1:2">
      <c r="A2608" s="1"/>
      <c r="B2608" s="3"/>
    </row>
    <row r="2609" spans="1:2">
      <c r="A2609" s="1"/>
      <c r="B2609" s="3"/>
    </row>
    <row r="2610" spans="1:2">
      <c r="A2610" s="1"/>
      <c r="B2610" s="3"/>
    </row>
    <row r="2611" spans="1:2">
      <c r="A2611" s="1"/>
      <c r="B2611" s="3"/>
    </row>
    <row r="2612" spans="1:2">
      <c r="A2612" s="1"/>
      <c r="B2612" s="3"/>
    </row>
    <row r="2613" spans="1:2">
      <c r="A2613" s="1"/>
      <c r="B2613" s="3"/>
    </row>
    <row r="2614" spans="1:2">
      <c r="A2614" s="1"/>
      <c r="B2614" s="3"/>
    </row>
    <row r="2615" spans="1:2">
      <c r="A2615" s="1"/>
      <c r="B2615" s="3"/>
    </row>
    <row r="2616" spans="1:2">
      <c r="A2616" s="1"/>
      <c r="B2616" s="3"/>
    </row>
    <row r="2617" spans="1:2">
      <c r="A2617" s="1"/>
      <c r="B2617" s="3"/>
    </row>
    <row r="2618" spans="1:2">
      <c r="A2618" s="1"/>
      <c r="B2618" s="3"/>
    </row>
    <row r="2619" spans="1:2">
      <c r="A2619" s="1"/>
      <c r="B2619" s="3"/>
    </row>
    <row r="2620" spans="1:2">
      <c r="A2620" s="1"/>
      <c r="B2620" s="3"/>
    </row>
    <row r="2621" spans="1:2">
      <c r="A2621" s="1"/>
      <c r="B2621" s="3"/>
    </row>
    <row r="2622" spans="1:2">
      <c r="A2622" s="1"/>
      <c r="B2622" s="3"/>
    </row>
    <row r="2623" spans="1:2">
      <c r="A2623" s="1"/>
      <c r="B2623" s="3"/>
    </row>
    <row r="2624" spans="1:2">
      <c r="A2624" s="1"/>
      <c r="B2624" s="3"/>
    </row>
    <row r="2625" spans="1:2">
      <c r="A2625" s="1"/>
      <c r="B2625" s="3"/>
    </row>
    <row r="2626" spans="1:2">
      <c r="A2626" s="1"/>
      <c r="B2626" s="3"/>
    </row>
    <row r="2627" spans="1:2">
      <c r="A2627" s="1"/>
      <c r="B2627" s="3"/>
    </row>
    <row r="2628" spans="1:2">
      <c r="A2628" s="1"/>
      <c r="B2628" s="3"/>
    </row>
    <row r="2629" spans="1:2">
      <c r="A2629" s="1"/>
      <c r="B2629" s="3"/>
    </row>
    <row r="2630" spans="1:2">
      <c r="A2630" s="1"/>
      <c r="B2630" s="3"/>
    </row>
    <row r="2631" spans="1:2">
      <c r="A2631" s="1"/>
      <c r="B2631" s="3"/>
    </row>
    <row r="2632" spans="1:2">
      <c r="A2632" s="1"/>
      <c r="B2632" s="3"/>
    </row>
    <row r="2633" spans="1:2">
      <c r="A2633" s="1"/>
      <c r="B2633" s="3"/>
    </row>
    <row r="2634" spans="1:2">
      <c r="A2634" s="1"/>
      <c r="B2634" s="3"/>
    </row>
    <row r="2635" spans="1:2">
      <c r="A2635" s="1"/>
      <c r="B2635" s="3"/>
    </row>
    <row r="2636" spans="1:2">
      <c r="A2636" s="1"/>
      <c r="B2636" s="3"/>
    </row>
    <row r="2637" spans="1:2">
      <c r="A2637" s="1"/>
      <c r="B2637" s="3"/>
    </row>
    <row r="2638" spans="1:2">
      <c r="A2638" s="1"/>
      <c r="B2638" s="3"/>
    </row>
    <row r="2639" spans="1:2">
      <c r="A2639" s="1"/>
      <c r="B2639" s="3"/>
    </row>
    <row r="2640" spans="1:2">
      <c r="A2640" s="1"/>
      <c r="B2640" s="3"/>
    </row>
    <row r="2641" spans="1:2">
      <c r="A2641" s="1"/>
      <c r="B2641" s="3"/>
    </row>
    <row r="2642" spans="1:2">
      <c r="A2642" s="1"/>
      <c r="B2642" s="3"/>
    </row>
    <row r="2643" spans="1:2">
      <c r="A2643" s="1"/>
      <c r="B2643" s="3"/>
    </row>
    <row r="2644" spans="1:2">
      <c r="A2644" s="1"/>
      <c r="B2644" s="3"/>
    </row>
    <row r="2645" spans="1:2">
      <c r="A2645" s="1"/>
      <c r="B2645" s="3"/>
    </row>
    <row r="2646" spans="1:2">
      <c r="A2646" s="1"/>
      <c r="B2646" s="3"/>
    </row>
    <row r="2647" spans="1:2">
      <c r="A2647" s="1"/>
      <c r="B2647" s="3"/>
    </row>
    <row r="2648" spans="1:2">
      <c r="A2648" s="1"/>
      <c r="B2648" s="3"/>
    </row>
    <row r="2649" spans="1:2">
      <c r="A2649" s="1"/>
      <c r="B2649" s="3"/>
    </row>
    <row r="2650" spans="1:2">
      <c r="A2650" s="1"/>
      <c r="B2650" s="3"/>
    </row>
    <row r="2651" spans="1:2">
      <c r="A2651" s="1"/>
      <c r="B2651" s="3"/>
    </row>
    <row r="2652" spans="1:2">
      <c r="A2652" s="1"/>
      <c r="B2652" s="3"/>
    </row>
    <row r="2653" spans="1:2">
      <c r="A2653" s="1"/>
      <c r="B2653" s="3"/>
    </row>
    <row r="2654" spans="1:2">
      <c r="A2654" s="1"/>
      <c r="B2654" s="3"/>
    </row>
    <row r="2655" spans="1:2">
      <c r="A2655" s="1"/>
      <c r="B2655" s="3"/>
    </row>
    <row r="2656" spans="1:2">
      <c r="A2656" s="1"/>
      <c r="B2656" s="3"/>
    </row>
    <row r="2657" spans="1:2">
      <c r="A2657" s="1"/>
      <c r="B2657" s="3"/>
    </row>
    <row r="2658" spans="1:2">
      <c r="A2658" s="1"/>
      <c r="B2658" s="3"/>
    </row>
    <row r="2659" spans="1:2">
      <c r="A2659" s="1"/>
      <c r="B2659" s="3"/>
    </row>
    <row r="2660" spans="1:2">
      <c r="A2660" s="1"/>
      <c r="B2660" s="3"/>
    </row>
    <row r="2661" spans="1:2">
      <c r="A2661" s="1"/>
      <c r="B2661" s="3"/>
    </row>
    <row r="2662" spans="1:2">
      <c r="A2662" s="1"/>
      <c r="B2662" s="3"/>
    </row>
    <row r="2663" spans="1:2">
      <c r="A2663" s="1"/>
      <c r="B2663" s="3"/>
    </row>
    <row r="2664" spans="1:2">
      <c r="A2664" s="1"/>
      <c r="B2664" s="3"/>
    </row>
    <row r="2665" spans="1:2">
      <c r="A2665" s="1"/>
      <c r="B2665" s="3"/>
    </row>
    <row r="2666" spans="1:2">
      <c r="A2666" s="1"/>
      <c r="B2666" s="3"/>
    </row>
    <row r="2667" spans="1:2">
      <c r="A2667" s="1"/>
      <c r="B2667" s="3"/>
    </row>
    <row r="2668" spans="1:2">
      <c r="A2668" s="1"/>
      <c r="B2668" s="3"/>
    </row>
    <row r="2669" spans="1:2">
      <c r="A2669" s="1"/>
      <c r="B2669" s="3"/>
    </row>
    <row r="2670" spans="1:2">
      <c r="A2670" s="1"/>
      <c r="B2670" s="3"/>
    </row>
    <row r="2671" spans="1:2">
      <c r="A2671" s="1"/>
      <c r="B2671" s="3"/>
    </row>
    <row r="2672" spans="1:2">
      <c r="A2672" s="1"/>
      <c r="B2672" s="3"/>
    </row>
    <row r="2673" spans="1:2">
      <c r="A2673" s="1"/>
      <c r="B2673" s="3"/>
    </row>
    <row r="2674" spans="1:2">
      <c r="A2674" s="1"/>
      <c r="B2674" s="3"/>
    </row>
    <row r="2675" spans="1:2">
      <c r="A2675" s="1"/>
      <c r="B2675" s="3"/>
    </row>
    <row r="2676" spans="1:2">
      <c r="A2676" s="1"/>
      <c r="B2676" s="3"/>
    </row>
    <row r="2677" spans="1:2">
      <c r="A2677" s="1"/>
      <c r="B2677" s="3"/>
    </row>
    <row r="2678" spans="1:2">
      <c r="A2678" s="1"/>
      <c r="B2678" s="3"/>
    </row>
    <row r="2679" spans="1:2">
      <c r="A2679" s="1"/>
      <c r="B2679" s="3"/>
    </row>
    <row r="2680" spans="1:2">
      <c r="A2680" s="1"/>
      <c r="B2680" s="3"/>
    </row>
    <row r="2681" spans="1:2">
      <c r="A2681" s="1"/>
      <c r="B2681" s="3"/>
    </row>
    <row r="2682" spans="1:2">
      <c r="A2682" s="1"/>
      <c r="B2682" s="3"/>
    </row>
    <row r="2683" spans="1:2">
      <c r="A2683" s="1"/>
      <c r="B2683" s="3"/>
    </row>
    <row r="2684" spans="1:2">
      <c r="A2684" s="1"/>
      <c r="B2684" s="3"/>
    </row>
    <row r="2685" spans="1:2">
      <c r="A2685" s="1"/>
      <c r="B2685" s="3"/>
    </row>
    <row r="2686" spans="1:2">
      <c r="A2686" s="1"/>
      <c r="B2686" s="3"/>
    </row>
    <row r="2687" spans="1:2">
      <c r="A2687" s="1"/>
      <c r="B2687" s="3"/>
    </row>
    <row r="2688" spans="1:2">
      <c r="A2688" s="1"/>
      <c r="B2688" s="3"/>
    </row>
    <row r="2689" spans="1:2">
      <c r="A2689" s="1"/>
      <c r="B2689" s="3"/>
    </row>
    <row r="2690" spans="1:2">
      <c r="A2690" s="1"/>
      <c r="B2690" s="3"/>
    </row>
    <row r="2691" spans="1:2">
      <c r="A2691" s="1"/>
      <c r="B2691" s="3"/>
    </row>
    <row r="2692" spans="1:2">
      <c r="A2692" s="1"/>
      <c r="B2692" s="3"/>
    </row>
    <row r="2693" spans="1:2">
      <c r="A2693" s="1"/>
      <c r="B2693" s="3"/>
    </row>
    <row r="2694" spans="1:2">
      <c r="A2694" s="1"/>
      <c r="B2694" s="3"/>
    </row>
    <row r="2695" spans="1:2">
      <c r="A2695" s="1"/>
      <c r="B2695" s="3"/>
    </row>
    <row r="2696" spans="1:2">
      <c r="A2696" s="1"/>
      <c r="B2696" s="3"/>
    </row>
    <row r="2697" spans="1:2">
      <c r="A2697" s="1"/>
      <c r="B2697" s="3"/>
    </row>
    <row r="2698" spans="1:2">
      <c r="A2698" s="1"/>
      <c r="B2698" s="3"/>
    </row>
    <row r="2699" spans="1:2">
      <c r="A2699" s="1"/>
      <c r="B2699" s="3"/>
    </row>
    <row r="2700" spans="1:2">
      <c r="A2700" s="1"/>
      <c r="B2700" s="3"/>
    </row>
    <row r="2701" spans="1:2">
      <c r="A2701" s="1"/>
      <c r="B2701" s="3"/>
    </row>
    <row r="2702" spans="1:2">
      <c r="A2702" s="1"/>
      <c r="B2702" s="3"/>
    </row>
    <row r="2703" spans="1:2">
      <c r="A2703" s="1"/>
      <c r="B2703" s="3"/>
    </row>
    <row r="2704" spans="1:2">
      <c r="A2704" s="1"/>
      <c r="B2704" s="3"/>
    </row>
    <row r="2705" spans="1:2">
      <c r="A2705" s="1"/>
      <c r="B2705" s="3"/>
    </row>
    <row r="2706" spans="1:2">
      <c r="A2706" s="1"/>
      <c r="B2706" s="3"/>
    </row>
    <row r="2707" spans="1:2">
      <c r="A2707" s="1"/>
      <c r="B2707" s="3"/>
    </row>
    <row r="2708" spans="1:2">
      <c r="A2708" s="1"/>
      <c r="B2708" s="3"/>
    </row>
    <row r="2709" spans="1:2">
      <c r="A2709" s="1"/>
      <c r="B2709" s="3"/>
    </row>
    <row r="2710" spans="1:2">
      <c r="A2710" s="1"/>
      <c r="B2710" s="3"/>
    </row>
    <row r="2711" spans="1:2">
      <c r="A2711" s="1"/>
      <c r="B2711" s="3"/>
    </row>
    <row r="2712" spans="1:2">
      <c r="A2712" s="1"/>
      <c r="B2712" s="3"/>
    </row>
    <row r="2713" spans="1:2">
      <c r="A2713" s="1"/>
      <c r="B2713" s="3"/>
    </row>
    <row r="2714" spans="1:2">
      <c r="A2714" s="1"/>
      <c r="B2714" s="3"/>
    </row>
    <row r="2715" spans="1:2">
      <c r="A2715" s="1"/>
      <c r="B2715" s="3"/>
    </row>
    <row r="2716" spans="1:2">
      <c r="A2716" s="1"/>
      <c r="B2716" s="3"/>
    </row>
    <row r="2717" spans="1:2">
      <c r="A2717" s="1"/>
      <c r="B2717" s="3"/>
    </row>
    <row r="2718" spans="1:2">
      <c r="A2718" s="1"/>
      <c r="B2718" s="3"/>
    </row>
    <row r="2719" spans="1:2">
      <c r="A2719" s="1"/>
      <c r="B2719" s="3"/>
    </row>
    <row r="2720" spans="1:2">
      <c r="A2720" s="1"/>
      <c r="B2720" s="3"/>
    </row>
    <row r="2721" spans="1:2">
      <c r="A2721" s="1"/>
      <c r="B2721" s="3"/>
    </row>
    <row r="2722" spans="1:2">
      <c r="A2722" s="1"/>
      <c r="B2722" s="3"/>
    </row>
    <row r="2723" spans="1:2">
      <c r="A2723" s="1"/>
      <c r="B2723" s="3"/>
    </row>
    <row r="2724" spans="1:2">
      <c r="A2724" s="1"/>
      <c r="B2724" s="3"/>
    </row>
    <row r="2725" spans="1:2">
      <c r="A2725" s="1"/>
      <c r="B2725" s="3"/>
    </row>
    <row r="2726" spans="1:2">
      <c r="A2726" s="1"/>
      <c r="B2726" s="3"/>
    </row>
    <row r="2727" spans="1:2">
      <c r="A2727" s="1"/>
      <c r="B2727" s="3"/>
    </row>
    <row r="2728" spans="1:2">
      <c r="A2728" s="1"/>
      <c r="B2728" s="3"/>
    </row>
    <row r="2729" spans="1:2">
      <c r="A2729" s="1"/>
      <c r="B2729" s="3"/>
    </row>
    <row r="2730" spans="1:2">
      <c r="A2730" s="1"/>
      <c r="B2730" s="3"/>
    </row>
    <row r="2731" spans="1:2">
      <c r="A2731" s="1"/>
      <c r="B2731" s="3"/>
    </row>
    <row r="2732" spans="1:2">
      <c r="A2732" s="1"/>
      <c r="B2732" s="3"/>
    </row>
    <row r="2733" spans="1:2">
      <c r="A2733" s="1"/>
      <c r="B2733" s="3"/>
    </row>
    <row r="2734" spans="1:2">
      <c r="A2734" s="1"/>
      <c r="B2734" s="3"/>
    </row>
    <row r="2735" spans="1:2">
      <c r="A2735" s="1"/>
      <c r="B2735" s="3"/>
    </row>
    <row r="2736" spans="1:2">
      <c r="A2736" s="1"/>
      <c r="B2736" s="3"/>
    </row>
    <row r="2737" spans="1:2">
      <c r="A2737" s="1"/>
      <c r="B2737" s="3"/>
    </row>
    <row r="2738" spans="1:2">
      <c r="A2738" s="1"/>
      <c r="B2738" s="3"/>
    </row>
    <row r="2739" spans="1:2">
      <c r="A2739" s="1"/>
      <c r="B2739" s="3"/>
    </row>
    <row r="2740" spans="1:2">
      <c r="A2740" s="1"/>
      <c r="B2740" s="3"/>
    </row>
    <row r="2741" spans="1:2">
      <c r="A2741" s="1"/>
      <c r="B2741" s="3"/>
    </row>
    <row r="2742" spans="1:2">
      <c r="A2742" s="1"/>
      <c r="B2742" s="3"/>
    </row>
    <row r="2743" spans="1:2">
      <c r="A2743" s="1"/>
      <c r="B2743" s="3"/>
    </row>
    <row r="2744" spans="1:2">
      <c r="A2744" s="1"/>
      <c r="B2744" s="3"/>
    </row>
    <row r="2745" spans="1:2">
      <c r="A2745" s="1"/>
      <c r="B2745" s="3"/>
    </row>
    <row r="2746" spans="1:2">
      <c r="A2746" s="1"/>
      <c r="B2746" s="3"/>
    </row>
    <row r="2747" spans="1:2">
      <c r="A2747" s="1"/>
      <c r="B2747" s="3"/>
    </row>
    <row r="2748" spans="1:2">
      <c r="A2748" s="1"/>
      <c r="B2748" s="3"/>
    </row>
    <row r="2749" spans="1:2">
      <c r="A2749" s="1"/>
      <c r="B2749" s="3"/>
    </row>
    <row r="2750" spans="1:2">
      <c r="A2750" s="1"/>
      <c r="B2750" s="3"/>
    </row>
    <row r="2751" spans="1:2">
      <c r="A2751" s="1"/>
      <c r="B2751" s="3"/>
    </row>
    <row r="2752" spans="1:2">
      <c r="A2752" s="1"/>
      <c r="B2752" s="3"/>
    </row>
    <row r="2753" spans="1:2">
      <c r="A2753" s="1"/>
      <c r="B2753" s="3"/>
    </row>
    <row r="2754" spans="1:2">
      <c r="A2754" s="1"/>
      <c r="B2754" s="3"/>
    </row>
    <row r="2755" spans="1:2">
      <c r="A2755" s="1"/>
      <c r="B2755" s="3"/>
    </row>
    <row r="2756" spans="1:2">
      <c r="A2756" s="1"/>
      <c r="B2756" s="3"/>
    </row>
    <row r="2757" spans="1:2">
      <c r="A2757" s="1"/>
      <c r="B2757" s="3"/>
    </row>
    <row r="2758" spans="1:2">
      <c r="A2758" s="1"/>
      <c r="B2758" s="3"/>
    </row>
    <row r="2759" spans="1:2">
      <c r="A2759" s="1"/>
      <c r="B2759" s="3"/>
    </row>
    <row r="2760" spans="1:2">
      <c r="A2760" s="1"/>
      <c r="B2760" s="3"/>
    </row>
    <row r="2761" spans="1:2">
      <c r="A2761" s="1"/>
      <c r="B2761" s="3"/>
    </row>
    <row r="2762" spans="1:2">
      <c r="A2762" s="1"/>
      <c r="B2762" s="3"/>
    </row>
    <row r="2763" spans="1:2">
      <c r="A2763" s="1"/>
      <c r="B2763" s="3"/>
    </row>
    <row r="2764" spans="1:2">
      <c r="A2764" s="1"/>
      <c r="B2764" s="3"/>
    </row>
    <row r="2765" spans="1:2">
      <c r="A2765" s="1"/>
      <c r="B2765" s="3"/>
    </row>
    <row r="2766" spans="1:2">
      <c r="A2766" s="1"/>
      <c r="B2766" s="3"/>
    </row>
    <row r="2767" spans="1:2">
      <c r="A2767" s="1"/>
      <c r="B2767" s="3"/>
    </row>
    <row r="2768" spans="1:2">
      <c r="A2768" s="1"/>
      <c r="B2768" s="3"/>
    </row>
    <row r="2769" spans="1:2">
      <c r="A2769" s="1"/>
      <c r="B2769" s="3"/>
    </row>
    <row r="2770" spans="1:2">
      <c r="A2770" s="1"/>
      <c r="B2770" s="3"/>
    </row>
    <row r="2771" spans="1:2">
      <c r="A2771" s="1"/>
      <c r="B2771" s="3"/>
    </row>
    <row r="2772" spans="1:2">
      <c r="A2772" s="1"/>
      <c r="B2772" s="3"/>
    </row>
    <row r="2773" spans="1:2">
      <c r="A2773" s="1"/>
      <c r="B2773" s="3"/>
    </row>
    <row r="2774" spans="1:2">
      <c r="A2774" s="1"/>
      <c r="B2774" s="3"/>
    </row>
    <row r="2775" spans="1:2">
      <c r="A2775" s="1"/>
      <c r="B2775" s="3"/>
    </row>
    <row r="2776" spans="1:2">
      <c r="A2776" s="1"/>
      <c r="B2776" s="3"/>
    </row>
    <row r="2777" spans="1:2">
      <c r="A2777" s="1"/>
      <c r="B2777" s="3"/>
    </row>
    <row r="2778" spans="1:2">
      <c r="A2778" s="1"/>
      <c r="B2778" s="3"/>
    </row>
    <row r="2779" spans="1:2">
      <c r="A2779" s="1"/>
      <c r="B2779" s="3"/>
    </row>
    <row r="2780" spans="1:2">
      <c r="A2780" s="1"/>
      <c r="B2780" s="3"/>
    </row>
    <row r="2781" spans="1:2">
      <c r="A2781" s="1"/>
      <c r="B2781" s="3"/>
    </row>
    <row r="2782" spans="1:2">
      <c r="A2782" s="1"/>
      <c r="B2782" s="3"/>
    </row>
    <row r="2783" spans="1:2">
      <c r="A2783" s="1"/>
      <c r="B2783" s="3"/>
    </row>
    <row r="2784" spans="1:2">
      <c r="A2784" s="1"/>
      <c r="B2784" s="3"/>
    </row>
    <row r="2785" spans="1:2">
      <c r="A2785" s="1"/>
      <c r="B2785" s="3"/>
    </row>
    <row r="2786" spans="1:2">
      <c r="A2786" s="1"/>
      <c r="B2786" s="3"/>
    </row>
    <row r="2787" spans="1:2">
      <c r="A2787" s="1"/>
      <c r="B2787" s="3"/>
    </row>
    <row r="2788" spans="1:2">
      <c r="A2788" s="1"/>
      <c r="B2788" s="3"/>
    </row>
    <row r="2789" spans="1:2">
      <c r="A2789" s="1"/>
      <c r="B2789" s="3"/>
    </row>
    <row r="2790" spans="1:2">
      <c r="A2790" s="1"/>
      <c r="B2790" s="3"/>
    </row>
    <row r="2791" spans="1:2">
      <c r="A2791" s="1"/>
      <c r="B2791" s="3"/>
    </row>
    <row r="2792" spans="1:2">
      <c r="A2792" s="1"/>
      <c r="B2792" s="3"/>
    </row>
    <row r="2793" spans="1:2">
      <c r="A2793" s="1"/>
      <c r="B2793" s="3"/>
    </row>
    <row r="2794" spans="1:2">
      <c r="A2794" s="1"/>
      <c r="B2794" s="3"/>
    </row>
    <row r="2795" spans="1:2">
      <c r="A2795" s="1"/>
      <c r="B2795" s="3"/>
    </row>
    <row r="2796" spans="1:2">
      <c r="A2796" s="1"/>
      <c r="B2796" s="3"/>
    </row>
    <row r="2797" spans="1:2">
      <c r="A2797" s="1"/>
      <c r="B2797" s="3"/>
    </row>
    <row r="2798" spans="1:2">
      <c r="A2798" s="1"/>
      <c r="B2798" s="3"/>
    </row>
    <row r="2799" spans="1:2">
      <c r="A2799" s="1"/>
      <c r="B2799" s="3"/>
    </row>
    <row r="2800" spans="1:2">
      <c r="A2800" s="1"/>
      <c r="B2800" s="3"/>
    </row>
    <row r="2801" spans="1:2">
      <c r="A2801" s="1"/>
      <c r="B2801" s="3"/>
    </row>
    <row r="2802" spans="1:2">
      <c r="A2802" s="1"/>
      <c r="B2802" s="3"/>
    </row>
    <row r="2803" spans="1:2">
      <c r="A2803" s="1"/>
      <c r="B2803" s="3"/>
    </row>
    <row r="2804" spans="1:2">
      <c r="A2804" s="1"/>
      <c r="B2804" s="3"/>
    </row>
    <row r="2805" spans="1:2">
      <c r="A2805" s="1"/>
      <c r="B2805" s="3"/>
    </row>
    <row r="2806" spans="1:2">
      <c r="A2806" s="1"/>
      <c r="B2806" s="3"/>
    </row>
    <row r="2807" spans="1:2">
      <c r="A2807" s="1"/>
      <c r="B2807" s="3"/>
    </row>
    <row r="2808" spans="1:2">
      <c r="A2808" s="1"/>
      <c r="B2808" s="3"/>
    </row>
    <row r="2809" spans="1:2">
      <c r="A2809" s="1"/>
      <c r="B2809" s="3"/>
    </row>
    <row r="2810" spans="1:2">
      <c r="A2810" s="1"/>
      <c r="B2810" s="3"/>
    </row>
    <row r="2811" spans="1:2">
      <c r="A2811" s="1"/>
      <c r="B2811" s="3"/>
    </row>
    <row r="2812" spans="1:2">
      <c r="A2812" s="1"/>
      <c r="B2812" s="3"/>
    </row>
    <row r="2813" spans="1:2">
      <c r="A2813" s="1"/>
      <c r="B2813" s="3"/>
    </row>
    <row r="2814" spans="1:2">
      <c r="A2814" s="1"/>
      <c r="B2814" s="3"/>
    </row>
    <row r="2815" spans="1:2">
      <c r="A2815" s="1"/>
      <c r="B2815" s="3"/>
    </row>
    <row r="2816" spans="1:2">
      <c r="A2816" s="1"/>
      <c r="B2816" s="3"/>
    </row>
    <row r="2817" spans="1:2">
      <c r="A2817" s="1"/>
      <c r="B2817" s="3"/>
    </row>
    <row r="2818" spans="1:2">
      <c r="A2818" s="1"/>
      <c r="B2818" s="3"/>
    </row>
    <row r="2819" spans="1:2">
      <c r="A2819" s="1"/>
      <c r="B2819" s="3"/>
    </row>
    <row r="2820" spans="1:2">
      <c r="A2820" s="1"/>
      <c r="B2820" s="3"/>
    </row>
    <row r="2821" spans="1:2">
      <c r="A2821" s="1"/>
      <c r="B2821" s="3"/>
    </row>
    <row r="2822" spans="1:2">
      <c r="A2822" s="1"/>
      <c r="B2822" s="3"/>
    </row>
    <row r="2823" spans="1:2">
      <c r="A2823" s="1"/>
      <c r="B2823" s="3"/>
    </row>
    <row r="2824" spans="1:2">
      <c r="A2824" s="1"/>
      <c r="B2824" s="3"/>
    </row>
    <row r="2825" spans="1:2">
      <c r="A2825" s="1"/>
      <c r="B2825" s="3"/>
    </row>
    <row r="2826" spans="1:2">
      <c r="A2826" s="1"/>
      <c r="B2826" s="3"/>
    </row>
    <row r="2827" spans="1:2">
      <c r="A2827" s="1"/>
      <c r="B2827" s="3"/>
    </row>
    <row r="2828" spans="1:2">
      <c r="A2828" s="1"/>
      <c r="B2828" s="3"/>
    </row>
    <row r="2829" spans="1:2">
      <c r="A2829" s="1"/>
      <c r="B2829" s="3"/>
    </row>
    <row r="2830" spans="1:2">
      <c r="A2830" s="1"/>
      <c r="B2830" s="3"/>
    </row>
    <row r="2831" spans="1:2">
      <c r="A2831" s="1"/>
      <c r="B2831" s="3"/>
    </row>
    <row r="2832" spans="1:2">
      <c r="A2832" s="1"/>
      <c r="B2832" s="3"/>
    </row>
    <row r="2833" spans="1:2">
      <c r="A2833" s="1"/>
      <c r="B2833" s="3"/>
    </row>
    <row r="2834" spans="1:2">
      <c r="A2834" s="1"/>
      <c r="B2834" s="3"/>
    </row>
    <row r="2835" spans="1:2">
      <c r="A2835" s="1"/>
      <c r="B2835" s="3"/>
    </row>
    <row r="2836" spans="1:2">
      <c r="A2836" s="1"/>
      <c r="B2836" s="3"/>
    </row>
    <row r="2837" spans="1:2">
      <c r="A2837" s="1"/>
      <c r="B2837" s="3"/>
    </row>
    <row r="2838" spans="1:2">
      <c r="A2838" s="1"/>
      <c r="B2838" s="3"/>
    </row>
    <row r="2839" spans="1:2">
      <c r="A2839" s="1"/>
      <c r="B2839" s="3"/>
    </row>
    <row r="2840" spans="1:2">
      <c r="A2840" s="1"/>
      <c r="B2840" s="3"/>
    </row>
    <row r="2841" spans="1:2">
      <c r="A2841" s="1"/>
      <c r="B2841" s="3"/>
    </row>
    <row r="2842" spans="1:2">
      <c r="A2842" s="1"/>
      <c r="B2842" s="3"/>
    </row>
    <row r="2843" spans="1:2">
      <c r="A2843" s="1"/>
      <c r="B2843" s="3"/>
    </row>
    <row r="2844" spans="1:2">
      <c r="A2844" s="1"/>
      <c r="B2844" s="3"/>
    </row>
    <row r="2845" spans="1:2">
      <c r="A2845" s="1"/>
      <c r="B2845" s="3"/>
    </row>
    <row r="2846" spans="1:2">
      <c r="A2846" s="1"/>
      <c r="B2846" s="3"/>
    </row>
    <row r="2847" spans="1:2">
      <c r="A2847" s="1"/>
      <c r="B2847" s="3"/>
    </row>
    <row r="2848" spans="1:2">
      <c r="A2848" s="1"/>
      <c r="B2848" s="3"/>
    </row>
    <row r="2849" spans="1:2">
      <c r="A2849" s="1"/>
      <c r="B2849" s="3"/>
    </row>
    <row r="2850" spans="1:2">
      <c r="A2850" s="1"/>
      <c r="B2850" s="3"/>
    </row>
    <row r="2851" spans="1:2">
      <c r="A2851" s="1"/>
      <c r="B2851" s="3"/>
    </row>
    <row r="2852" spans="1:2">
      <c r="A2852" s="1"/>
      <c r="B2852" s="3"/>
    </row>
    <row r="2853" spans="1:2">
      <c r="A2853" s="1"/>
      <c r="B2853" s="3"/>
    </row>
    <row r="2854" spans="1:2">
      <c r="A2854" s="1"/>
      <c r="B2854" s="3"/>
    </row>
    <row r="2855" spans="1:2">
      <c r="A2855" s="1"/>
      <c r="B2855" s="3"/>
    </row>
    <row r="2856" spans="1:2">
      <c r="A2856" s="1"/>
      <c r="B2856" s="3"/>
    </row>
    <row r="2857" spans="1:2">
      <c r="A2857" s="1"/>
      <c r="B2857" s="3"/>
    </row>
    <row r="2858" spans="1:2">
      <c r="A2858" s="1"/>
      <c r="B2858" s="3"/>
    </row>
    <row r="2859" spans="1:2">
      <c r="A2859" s="1"/>
      <c r="B2859" s="3"/>
    </row>
    <row r="2860" spans="1:2">
      <c r="A2860" s="1"/>
      <c r="B2860" s="3"/>
    </row>
    <row r="2861" spans="1:2">
      <c r="A2861" s="1"/>
      <c r="B2861" s="3"/>
    </row>
    <row r="2862" spans="1:2">
      <c r="A2862" s="1"/>
      <c r="B2862" s="3"/>
    </row>
    <row r="2863" spans="1:2">
      <c r="A2863" s="1"/>
      <c r="B2863" s="3"/>
    </row>
    <row r="2864" spans="1:2">
      <c r="A2864" s="1"/>
      <c r="B2864" s="3"/>
    </row>
    <row r="2865" spans="1:2">
      <c r="A2865" s="1"/>
      <c r="B2865" s="3"/>
    </row>
    <row r="2866" spans="1:2">
      <c r="A2866" s="1"/>
      <c r="B2866" s="3"/>
    </row>
    <row r="2867" spans="1:2">
      <c r="A2867" s="1"/>
      <c r="B2867" s="3"/>
    </row>
    <row r="2868" spans="1:2">
      <c r="A2868" s="1"/>
      <c r="B2868" s="3"/>
    </row>
    <row r="2869" spans="1:2">
      <c r="A2869" s="1"/>
      <c r="B2869" s="3"/>
    </row>
    <row r="2870" spans="1:2">
      <c r="A2870" s="1"/>
      <c r="B2870" s="3"/>
    </row>
    <row r="2871" spans="1:2">
      <c r="A2871" s="1"/>
      <c r="B2871" s="3"/>
    </row>
    <row r="2872" spans="1:2">
      <c r="A2872" s="1"/>
      <c r="B2872" s="3"/>
    </row>
    <row r="2873" spans="1:2">
      <c r="A2873" s="1"/>
      <c r="B2873" s="3"/>
    </row>
    <row r="2874" spans="1:2">
      <c r="A2874" s="1"/>
      <c r="B2874" s="3"/>
    </row>
    <row r="2875" spans="1:2">
      <c r="A2875" s="1"/>
      <c r="B2875" s="3"/>
    </row>
    <row r="2876" spans="1:2">
      <c r="A2876" s="1"/>
      <c r="B2876" s="3"/>
    </row>
    <row r="2877" spans="1:2">
      <c r="A2877" s="1"/>
      <c r="B2877" s="3"/>
    </row>
    <row r="2878" spans="1:2">
      <c r="A2878" s="1"/>
      <c r="B2878" s="3"/>
    </row>
    <row r="2879" spans="1:2">
      <c r="A2879" s="1"/>
      <c r="B2879" s="3"/>
    </row>
    <row r="2880" spans="1:2">
      <c r="A2880" s="1"/>
      <c r="B2880" s="3"/>
    </row>
    <row r="2881" spans="1:2">
      <c r="A2881" s="1"/>
      <c r="B2881" s="3"/>
    </row>
    <row r="2882" spans="1:2">
      <c r="A2882" s="1"/>
      <c r="B2882" s="3"/>
    </row>
    <row r="2883" spans="1:2">
      <c r="A2883" s="1"/>
      <c r="B2883" s="3"/>
    </row>
    <row r="2884" spans="1:2">
      <c r="A2884" s="1"/>
      <c r="B2884" s="3"/>
    </row>
    <row r="2885" spans="1:2">
      <c r="A2885" s="1"/>
      <c r="B2885" s="3"/>
    </row>
    <row r="2886" spans="1:2">
      <c r="A2886" s="1"/>
      <c r="B2886" s="3"/>
    </row>
    <row r="2887" spans="1:2">
      <c r="A2887" s="1"/>
      <c r="B2887" s="3"/>
    </row>
    <row r="2888" spans="1:2">
      <c r="A2888" s="1"/>
      <c r="B2888" s="3"/>
    </row>
    <row r="2889" spans="1:2">
      <c r="A2889" s="1"/>
      <c r="B2889" s="3"/>
    </row>
    <row r="2890" spans="1:2">
      <c r="A2890" s="1"/>
      <c r="B2890" s="3"/>
    </row>
    <row r="2891" spans="1:2">
      <c r="A2891" s="1"/>
      <c r="B2891" s="3"/>
    </row>
    <row r="2892" spans="1:2">
      <c r="A2892" s="1"/>
      <c r="B2892" s="3"/>
    </row>
    <row r="2893" spans="1:2">
      <c r="A2893" s="1"/>
      <c r="B2893" s="3"/>
    </row>
    <row r="2894" spans="1:2">
      <c r="A2894" s="1"/>
      <c r="B2894" s="3"/>
    </row>
    <row r="2895" spans="1:2">
      <c r="A2895" s="1"/>
      <c r="B2895" s="3"/>
    </row>
    <row r="2896" spans="1:2">
      <c r="A2896" s="1"/>
      <c r="B2896" s="3"/>
    </row>
    <row r="2897" spans="1:2">
      <c r="A2897" s="1"/>
      <c r="B2897" s="3"/>
    </row>
    <row r="2898" spans="1:2">
      <c r="A2898" s="1"/>
      <c r="B2898" s="3"/>
    </row>
    <row r="2899" spans="1:2">
      <c r="A2899" s="1"/>
      <c r="B2899" s="3"/>
    </row>
    <row r="2900" spans="1:2">
      <c r="A2900" s="1"/>
      <c r="B2900" s="3"/>
    </row>
    <row r="2901" spans="1:2">
      <c r="A2901" s="1"/>
      <c r="B2901" s="3"/>
    </row>
    <row r="2902" spans="1:2">
      <c r="A2902" s="1"/>
      <c r="B2902" s="3"/>
    </row>
    <row r="2903" spans="1:2">
      <c r="A2903" s="1"/>
      <c r="B2903" s="3"/>
    </row>
    <row r="2904" spans="1:2">
      <c r="A2904" s="1"/>
      <c r="B2904" s="3"/>
    </row>
    <row r="2905" spans="1:2">
      <c r="A2905" s="1"/>
      <c r="B2905" s="3"/>
    </row>
    <row r="2906" spans="1:2">
      <c r="A2906" s="1"/>
      <c r="B2906" s="3"/>
    </row>
    <row r="2907" spans="1:2">
      <c r="A2907" s="1"/>
      <c r="B2907" s="3"/>
    </row>
    <row r="2908" spans="1:2">
      <c r="A2908" s="1"/>
      <c r="B2908" s="3"/>
    </row>
    <row r="2909" spans="1:2">
      <c r="A2909" s="1"/>
      <c r="B2909" s="3"/>
    </row>
    <row r="2910" spans="1:2">
      <c r="A2910" s="1"/>
      <c r="B2910" s="3"/>
    </row>
    <row r="2911" spans="1:2">
      <c r="A2911" s="1"/>
      <c r="B2911" s="3"/>
    </row>
    <row r="2912" spans="1:2">
      <c r="A2912" s="1"/>
      <c r="B2912" s="3"/>
    </row>
    <row r="2913" spans="1:2">
      <c r="A2913" s="1"/>
      <c r="B2913" s="3"/>
    </row>
    <row r="2914" spans="1:2">
      <c r="A2914" s="1"/>
      <c r="B2914" s="3"/>
    </row>
    <row r="2915" spans="1:2">
      <c r="A2915" s="1"/>
      <c r="B2915" s="3"/>
    </row>
    <row r="2916" spans="1:2">
      <c r="A2916" s="1"/>
      <c r="B2916" s="3"/>
    </row>
    <row r="2917" spans="1:2">
      <c r="A2917" s="1"/>
      <c r="B2917" s="3"/>
    </row>
    <row r="2918" spans="1:2">
      <c r="A2918" s="1"/>
      <c r="B2918" s="3"/>
    </row>
    <row r="2919" spans="1:2">
      <c r="A2919" s="1"/>
      <c r="B2919" s="3"/>
    </row>
    <row r="2920" spans="1:2">
      <c r="A2920" s="1"/>
      <c r="B2920" s="3"/>
    </row>
    <row r="2921" spans="1:2">
      <c r="A2921" s="1"/>
      <c r="B2921" s="3"/>
    </row>
    <row r="2922" spans="1:2">
      <c r="A2922" s="1"/>
      <c r="B2922" s="3"/>
    </row>
    <row r="2923" spans="1:2">
      <c r="A2923" s="1"/>
      <c r="B2923" s="3"/>
    </row>
    <row r="2924" spans="1:2">
      <c r="A2924" s="1"/>
      <c r="B2924" s="3"/>
    </row>
    <row r="2925" spans="1:2">
      <c r="A2925" s="1"/>
      <c r="B2925" s="3"/>
    </row>
    <row r="2926" spans="1:2">
      <c r="A2926" s="1"/>
      <c r="B2926" s="3"/>
    </row>
    <row r="2927" spans="1:2">
      <c r="A2927" s="1"/>
      <c r="B2927" s="3"/>
    </row>
    <row r="2928" spans="1:2">
      <c r="A2928" s="1"/>
      <c r="B2928" s="3"/>
    </row>
    <row r="2929" spans="1:2">
      <c r="A2929" s="1"/>
      <c r="B2929" s="3"/>
    </row>
    <row r="2930" spans="1:2">
      <c r="A2930" s="1"/>
      <c r="B2930" s="3"/>
    </row>
    <row r="2931" spans="1:2">
      <c r="A2931" s="1"/>
      <c r="B2931" s="3"/>
    </row>
    <row r="2932" spans="1:2">
      <c r="A2932" s="1"/>
      <c r="B2932" s="3"/>
    </row>
    <row r="2933" spans="1:2">
      <c r="A2933" s="1"/>
      <c r="B2933" s="3"/>
    </row>
    <row r="2934" spans="1:2">
      <c r="A2934" s="1"/>
      <c r="B2934" s="3"/>
    </row>
    <row r="2935" spans="1:2">
      <c r="A2935" s="1"/>
      <c r="B2935" s="3"/>
    </row>
    <row r="2936" spans="1:2">
      <c r="A2936" s="1"/>
      <c r="B2936" s="3"/>
    </row>
    <row r="2937" spans="1:2">
      <c r="A2937" s="1"/>
      <c r="B2937" s="3"/>
    </row>
    <row r="2938" spans="1:2">
      <c r="A2938" s="1"/>
      <c r="B2938" s="3"/>
    </row>
    <row r="2939" spans="1:2">
      <c r="A2939" s="1"/>
      <c r="B2939" s="3"/>
    </row>
    <row r="2940" spans="1:2">
      <c r="A2940" s="1"/>
      <c r="B2940" s="3"/>
    </row>
    <row r="2941" spans="1:2">
      <c r="A2941" s="1"/>
      <c r="B2941" s="3"/>
    </row>
    <row r="2942" spans="1:2">
      <c r="A2942" s="1"/>
      <c r="B2942" s="3"/>
    </row>
    <row r="2943" spans="1:2">
      <c r="A2943" s="1"/>
      <c r="B2943" s="3"/>
    </row>
    <row r="2944" spans="1:2">
      <c r="A2944" s="1"/>
      <c r="B2944" s="3"/>
    </row>
    <row r="2945" spans="1:2">
      <c r="A2945" s="1"/>
      <c r="B2945" s="3"/>
    </row>
    <row r="2946" spans="1:2">
      <c r="A2946" s="1"/>
      <c r="B2946" s="3"/>
    </row>
    <row r="2947" spans="1:2">
      <c r="A2947" s="1"/>
      <c r="B2947" s="3"/>
    </row>
    <row r="2948" spans="1:2">
      <c r="A2948" s="1"/>
      <c r="B2948" s="3"/>
    </row>
    <row r="2949" spans="1:2">
      <c r="A2949" s="1"/>
      <c r="B2949" s="3"/>
    </row>
    <row r="2950" spans="1:2">
      <c r="A2950" s="1"/>
      <c r="B2950" s="3"/>
    </row>
    <row r="2951" spans="1:2">
      <c r="A2951" s="1"/>
      <c r="B2951" s="3"/>
    </row>
    <row r="2952" spans="1:2">
      <c r="A2952" s="1"/>
      <c r="B2952" s="3"/>
    </row>
    <row r="2953" spans="1:2">
      <c r="A2953" s="1"/>
      <c r="B2953" s="3"/>
    </row>
    <row r="2954" spans="1:2">
      <c r="A2954" s="1"/>
      <c r="B2954" s="3"/>
    </row>
    <row r="2955" spans="1:2">
      <c r="A2955" s="1"/>
      <c r="B2955" s="3"/>
    </row>
    <row r="2956" spans="1:2">
      <c r="A2956" s="1"/>
      <c r="B2956" s="3"/>
    </row>
    <row r="2957" spans="1:2">
      <c r="A2957" s="1"/>
      <c r="B2957" s="3"/>
    </row>
    <row r="2958" spans="1:2">
      <c r="A2958" s="1"/>
      <c r="B2958" s="3"/>
    </row>
    <row r="2959" spans="1:2">
      <c r="A2959" s="1"/>
      <c r="B2959" s="3"/>
    </row>
    <row r="2960" spans="1:2">
      <c r="A2960" s="1"/>
      <c r="B2960" s="3"/>
    </row>
    <row r="2961" spans="1:2">
      <c r="A2961" s="1"/>
      <c r="B2961" s="3"/>
    </row>
    <row r="2962" spans="1:2">
      <c r="A2962" s="1"/>
      <c r="B2962" s="3"/>
    </row>
    <row r="2963" spans="1:2">
      <c r="A2963" s="1"/>
      <c r="B2963" s="3"/>
    </row>
    <row r="2964" spans="1:2">
      <c r="A2964" s="1"/>
      <c r="B2964" s="3"/>
    </row>
    <row r="2965" spans="1:2">
      <c r="A2965" s="1"/>
      <c r="B2965" s="3"/>
    </row>
    <row r="2966" spans="1:2">
      <c r="A2966" s="1"/>
      <c r="B2966" s="3"/>
    </row>
    <row r="2967" spans="1:2">
      <c r="A2967" s="1"/>
      <c r="B2967" s="3"/>
    </row>
    <row r="2968" spans="1:2">
      <c r="A2968" s="1"/>
      <c r="B2968" s="3"/>
    </row>
    <row r="2969" spans="1:2">
      <c r="A2969" s="1"/>
      <c r="B2969" s="3"/>
    </row>
    <row r="2970" spans="1:2">
      <c r="A2970" s="1"/>
      <c r="B2970" s="3"/>
    </row>
    <row r="2971" spans="1:2">
      <c r="A2971" s="1"/>
      <c r="B2971" s="3"/>
    </row>
    <row r="2972" spans="1:2">
      <c r="A2972" s="1"/>
      <c r="B2972" s="3"/>
    </row>
    <row r="2973" spans="1:2">
      <c r="A2973" s="1"/>
      <c r="B2973" s="3"/>
    </row>
    <row r="2974" spans="1:2">
      <c r="A2974" s="1"/>
      <c r="B2974" s="3"/>
    </row>
    <row r="2975" spans="1:2">
      <c r="A2975" s="1"/>
      <c r="B2975" s="3"/>
    </row>
    <row r="2976" spans="1:2">
      <c r="A2976" s="1"/>
      <c r="B2976" s="3"/>
    </row>
    <row r="2977" spans="1:2">
      <c r="A2977" s="1"/>
      <c r="B2977" s="3"/>
    </row>
    <row r="2978" spans="1:2">
      <c r="A2978" s="1"/>
      <c r="B2978" s="3"/>
    </row>
    <row r="2979" spans="1:2">
      <c r="A2979" s="1"/>
      <c r="B2979" s="3"/>
    </row>
    <row r="2980" spans="1:2">
      <c r="A2980" s="1"/>
      <c r="B2980" s="3"/>
    </row>
    <row r="2981" spans="1:2">
      <c r="A2981" s="1"/>
      <c r="B2981" s="3"/>
    </row>
    <row r="2982" spans="1:2">
      <c r="A2982" s="1"/>
      <c r="B2982" s="3"/>
    </row>
    <row r="2983" spans="1:2">
      <c r="A2983" s="1"/>
      <c r="B2983" s="3"/>
    </row>
    <row r="2984" spans="1:2">
      <c r="A2984" s="1"/>
      <c r="B2984" s="3"/>
    </row>
    <row r="2985" spans="1:2">
      <c r="A2985" s="1"/>
      <c r="B2985" s="3"/>
    </row>
    <row r="2986" spans="1:2">
      <c r="A2986" s="1"/>
      <c r="B2986" s="3"/>
    </row>
    <row r="2987" spans="1:2">
      <c r="A2987" s="1"/>
      <c r="B2987" s="3"/>
    </row>
    <row r="2988" spans="1:2">
      <c r="A2988" s="1"/>
      <c r="B2988" s="3"/>
    </row>
    <row r="2989" spans="1:2">
      <c r="A2989" s="1"/>
      <c r="B2989" s="3"/>
    </row>
    <row r="2990" spans="1:2">
      <c r="A2990" s="1"/>
      <c r="B2990" s="3"/>
    </row>
    <row r="2991" spans="1:2">
      <c r="A2991" s="1"/>
      <c r="B2991" s="3"/>
    </row>
    <row r="2992" spans="1:2">
      <c r="A2992" s="1"/>
      <c r="B2992" s="3"/>
    </row>
    <row r="2993" spans="1:2">
      <c r="A2993" s="1"/>
      <c r="B2993" s="3"/>
    </row>
    <row r="2994" spans="1:2">
      <c r="A2994" s="1"/>
      <c r="B2994" s="3"/>
    </row>
    <row r="2995" spans="1:2">
      <c r="A2995" s="1"/>
      <c r="B2995" s="3"/>
    </row>
    <row r="2996" spans="1:2">
      <c r="A2996" s="1"/>
      <c r="B2996" s="3"/>
    </row>
    <row r="2997" spans="1:2">
      <c r="A2997" s="1"/>
      <c r="B2997" s="3"/>
    </row>
    <row r="2998" spans="1:2">
      <c r="A2998" s="1"/>
      <c r="B2998" s="3"/>
    </row>
    <row r="2999" spans="1:2">
      <c r="A2999" s="1"/>
      <c r="B2999" s="3"/>
    </row>
    <row r="3000" spans="1:2">
      <c r="A3000" s="1"/>
      <c r="B3000" s="3"/>
    </row>
    <row r="3001" spans="1:2">
      <c r="A3001" s="1"/>
      <c r="B3001" s="3"/>
    </row>
    <row r="3002" spans="1:2">
      <c r="A3002" s="1"/>
      <c r="B3002" s="3"/>
    </row>
    <row r="3003" spans="1:2">
      <c r="A3003" s="1"/>
      <c r="B3003" s="3"/>
    </row>
    <row r="3004" spans="1:2">
      <c r="A3004" s="1"/>
      <c r="B3004" s="3"/>
    </row>
    <row r="3005" spans="1:2">
      <c r="A3005" s="1"/>
      <c r="B3005" s="3"/>
    </row>
    <row r="3006" spans="1:2">
      <c r="A3006" s="1"/>
      <c r="B3006" s="3"/>
    </row>
    <row r="3007" spans="1:2">
      <c r="A3007" s="1"/>
      <c r="B3007" s="3"/>
    </row>
    <row r="3008" spans="1:2">
      <c r="A3008" s="1"/>
      <c r="B3008" s="3"/>
    </row>
    <row r="3009" spans="1:2">
      <c r="A3009" s="1"/>
      <c r="B3009" s="3"/>
    </row>
    <row r="3010" spans="1:2">
      <c r="A3010" s="1"/>
      <c r="B3010" s="3"/>
    </row>
    <row r="3011" spans="1:2">
      <c r="A3011" s="1"/>
      <c r="B3011" s="3"/>
    </row>
    <row r="3012" spans="1:2">
      <c r="A3012" s="1"/>
      <c r="B3012" s="3"/>
    </row>
    <row r="3013" spans="1:2">
      <c r="A3013" s="1"/>
      <c r="B3013" s="3"/>
    </row>
    <row r="3014" spans="1:2">
      <c r="A3014" s="1"/>
      <c r="B3014" s="3"/>
    </row>
    <row r="3015" spans="1:2">
      <c r="A3015" s="1"/>
      <c r="B3015" s="3"/>
    </row>
    <row r="3016" spans="1:2">
      <c r="A3016" s="1"/>
      <c r="B3016" s="3"/>
    </row>
    <row r="3017" spans="1:2">
      <c r="A3017" s="1"/>
      <c r="B3017" s="3"/>
    </row>
    <row r="3018" spans="1:2">
      <c r="A3018" s="1"/>
      <c r="B3018" s="3"/>
    </row>
    <row r="3019" spans="1:2">
      <c r="A3019" s="1"/>
      <c r="B3019" s="3"/>
    </row>
    <row r="3020" spans="1:2">
      <c r="A3020" s="1"/>
      <c r="B3020" s="3"/>
    </row>
    <row r="3021" spans="1:2">
      <c r="A3021" s="1"/>
      <c r="B3021" s="3"/>
    </row>
    <row r="3022" spans="1:2">
      <c r="A3022" s="1"/>
      <c r="B3022" s="3"/>
    </row>
    <row r="3023" spans="1:2">
      <c r="A3023" s="1"/>
      <c r="B3023" s="3"/>
    </row>
    <row r="3024" spans="1:2">
      <c r="A3024" s="1"/>
      <c r="B3024" s="3"/>
    </row>
    <row r="3025" spans="1:2">
      <c r="A3025" s="1"/>
      <c r="B3025" s="3"/>
    </row>
    <row r="3026" spans="1:2">
      <c r="A3026" s="1"/>
      <c r="B3026" s="3"/>
    </row>
    <row r="3027" spans="1:2">
      <c r="A3027" s="1"/>
      <c r="B3027" s="3"/>
    </row>
    <row r="3028" spans="1:2">
      <c r="A3028" s="1"/>
      <c r="B3028" s="3"/>
    </row>
    <row r="3029" spans="1:2">
      <c r="A3029" s="1"/>
      <c r="B3029" s="3"/>
    </row>
    <row r="3030" spans="1:2">
      <c r="A3030" s="1"/>
      <c r="B3030" s="3"/>
    </row>
    <row r="3031" spans="1:2">
      <c r="A3031" s="1"/>
      <c r="B3031" s="3"/>
    </row>
    <row r="3032" spans="1:2">
      <c r="A3032" s="1"/>
      <c r="B3032" s="3"/>
    </row>
    <row r="3033" spans="1:2">
      <c r="A3033" s="1"/>
      <c r="B3033" s="3"/>
    </row>
    <row r="3034" spans="1:2">
      <c r="A3034" s="1"/>
      <c r="B3034" s="3"/>
    </row>
    <row r="3035" spans="1:2">
      <c r="A3035" s="1"/>
      <c r="B3035" s="3"/>
    </row>
    <row r="3036" spans="1:2">
      <c r="A3036" s="1"/>
      <c r="B3036" s="3"/>
    </row>
    <row r="3037" spans="1:2">
      <c r="A3037" s="1"/>
      <c r="B3037" s="3"/>
    </row>
    <row r="3038" spans="1:2">
      <c r="A3038" s="1"/>
      <c r="B3038" s="3"/>
    </row>
    <row r="3039" spans="1:2">
      <c r="A3039" s="1"/>
      <c r="B3039" s="3"/>
    </row>
    <row r="3040" spans="1:2">
      <c r="A3040" s="1"/>
      <c r="B3040" s="3"/>
    </row>
    <row r="3041" spans="1:2">
      <c r="A3041" s="1"/>
      <c r="B3041" s="3"/>
    </row>
    <row r="3042" spans="1:2">
      <c r="A3042" s="1"/>
      <c r="B3042" s="3"/>
    </row>
    <row r="3043" spans="1:2">
      <c r="A3043" s="1"/>
      <c r="B3043" s="3"/>
    </row>
    <row r="3044" spans="1:2">
      <c r="A3044" s="1"/>
      <c r="B3044" s="3"/>
    </row>
    <row r="3045" spans="1:2">
      <c r="A3045" s="1"/>
      <c r="B3045" s="3"/>
    </row>
    <row r="3046" spans="1:2">
      <c r="A3046" s="1"/>
      <c r="B3046" s="3"/>
    </row>
    <row r="3047" spans="1:2">
      <c r="A3047" s="1"/>
      <c r="B3047" s="3"/>
    </row>
    <row r="3048" spans="1:2">
      <c r="A3048" s="1"/>
      <c r="B3048" s="3"/>
    </row>
    <row r="3049" spans="1:2">
      <c r="A3049" s="1"/>
      <c r="B3049" s="3"/>
    </row>
    <row r="3050" spans="1:2">
      <c r="A3050" s="1"/>
      <c r="B3050" s="3"/>
    </row>
    <row r="3051" spans="1:2">
      <c r="A3051" s="1"/>
      <c r="B3051" s="3"/>
    </row>
    <row r="3052" spans="1:2">
      <c r="A3052" s="1"/>
      <c r="B3052" s="3"/>
    </row>
    <row r="3053" spans="1:2">
      <c r="A3053" s="1"/>
      <c r="B3053" s="3"/>
    </row>
    <row r="3054" spans="1:2">
      <c r="A3054" s="1"/>
      <c r="B3054" s="3"/>
    </row>
    <row r="3055" spans="1:2">
      <c r="A3055" s="1"/>
      <c r="B3055" s="3"/>
    </row>
    <row r="3056" spans="1:2">
      <c r="A3056" s="1"/>
      <c r="B3056" s="3"/>
    </row>
    <row r="3057" spans="1:2">
      <c r="A3057" s="1"/>
      <c r="B3057" s="3"/>
    </row>
    <row r="3058" spans="1:2">
      <c r="A3058" s="1"/>
      <c r="B3058" s="3"/>
    </row>
    <row r="3059" spans="1:2">
      <c r="A3059" s="1"/>
      <c r="B3059" s="3"/>
    </row>
    <row r="3060" spans="1:2">
      <c r="A3060" s="1"/>
      <c r="B3060" s="3"/>
    </row>
    <row r="3061" spans="1:2">
      <c r="A3061" s="1"/>
      <c r="B3061" s="3"/>
    </row>
    <row r="3062" spans="1:2">
      <c r="A3062" s="1"/>
      <c r="B3062" s="3"/>
    </row>
    <row r="3063" spans="1:2">
      <c r="A3063" s="1"/>
      <c r="B3063" s="3"/>
    </row>
    <row r="3064" spans="1:2">
      <c r="A3064" s="1"/>
      <c r="B3064" s="3"/>
    </row>
    <row r="3065" spans="1:2">
      <c r="A3065" s="1"/>
      <c r="B3065" s="3"/>
    </row>
    <row r="3066" spans="1:2">
      <c r="A3066" s="1"/>
      <c r="B3066" s="3"/>
    </row>
    <row r="3067" spans="1:2">
      <c r="A3067" s="1"/>
      <c r="B3067" s="3"/>
    </row>
    <row r="3068" spans="1:2">
      <c r="A3068" s="1"/>
      <c r="B3068" s="3"/>
    </row>
    <row r="3069" spans="1:2">
      <c r="A3069" s="1"/>
      <c r="B3069" s="3"/>
    </row>
    <row r="3070" spans="1:2">
      <c r="A3070" s="1"/>
      <c r="B3070" s="3"/>
    </row>
    <row r="3071" spans="1:2">
      <c r="A3071" s="1"/>
      <c r="B3071" s="3"/>
    </row>
    <row r="3072" spans="1:2">
      <c r="A3072" s="1"/>
      <c r="B3072" s="3"/>
    </row>
    <row r="3073" spans="1:2">
      <c r="A3073" s="1"/>
      <c r="B3073" s="3"/>
    </row>
    <row r="3074" spans="1:2">
      <c r="A3074" s="1"/>
      <c r="B3074" s="3"/>
    </row>
    <row r="3075" spans="1:2">
      <c r="A3075" s="1"/>
      <c r="B3075" s="3"/>
    </row>
    <row r="3076" spans="1:2">
      <c r="A3076" s="1"/>
      <c r="B3076" s="3"/>
    </row>
    <row r="3077" spans="1:2">
      <c r="A3077" s="1"/>
      <c r="B3077" s="3"/>
    </row>
    <row r="3078" spans="1:2">
      <c r="A3078" s="1"/>
      <c r="B3078" s="3"/>
    </row>
    <row r="3079" spans="1:2">
      <c r="A3079" s="1"/>
      <c r="B3079" s="3"/>
    </row>
    <row r="3080" spans="1:2">
      <c r="A3080" s="1"/>
      <c r="B3080" s="3"/>
    </row>
    <row r="3081" spans="1:2">
      <c r="A3081" s="1"/>
      <c r="B3081" s="3"/>
    </row>
    <row r="3082" spans="1:2">
      <c r="A3082" s="1"/>
      <c r="B3082" s="3"/>
    </row>
    <row r="3083" spans="1:2">
      <c r="A3083" s="1"/>
      <c r="B3083" s="3"/>
    </row>
    <row r="3084" spans="1:2">
      <c r="A3084" s="1"/>
      <c r="B3084" s="3"/>
    </row>
    <row r="3085" spans="1:2">
      <c r="A3085" s="1"/>
      <c r="B3085" s="3"/>
    </row>
    <row r="3086" spans="1:2">
      <c r="A3086" s="1"/>
      <c r="B3086" s="3"/>
    </row>
    <row r="3087" spans="1:2">
      <c r="A3087" s="1"/>
      <c r="B3087" s="3"/>
    </row>
    <row r="3088" spans="1:2">
      <c r="A3088" s="1"/>
      <c r="B3088" s="3"/>
    </row>
    <row r="3089" spans="1:2">
      <c r="A3089" s="1"/>
      <c r="B3089" s="3"/>
    </row>
    <row r="3090" spans="1:2">
      <c r="A3090" s="1"/>
      <c r="B3090" s="3"/>
    </row>
    <row r="3091" spans="1:2">
      <c r="A3091" s="1"/>
      <c r="B3091" s="3"/>
    </row>
    <row r="3092" spans="1:2">
      <c r="A3092" s="1"/>
      <c r="B3092" s="3"/>
    </row>
    <row r="3093" spans="1:2">
      <c r="A3093" s="1"/>
      <c r="B3093" s="3"/>
    </row>
    <row r="3094" spans="1:2">
      <c r="A3094" s="1"/>
      <c r="B3094" s="3"/>
    </row>
    <row r="3095" spans="1:2">
      <c r="A3095" s="1"/>
      <c r="B3095" s="3"/>
    </row>
    <row r="3096" spans="1:2">
      <c r="A3096" s="1"/>
      <c r="B3096" s="3"/>
    </row>
    <row r="3097" spans="1:2">
      <c r="A3097" s="1"/>
      <c r="B3097" s="3"/>
    </row>
    <row r="3098" spans="1:2">
      <c r="A3098" s="1"/>
      <c r="B3098" s="3"/>
    </row>
    <row r="3099" spans="1:2">
      <c r="A3099" s="1"/>
      <c r="B3099" s="3"/>
    </row>
    <row r="3100" spans="1:2">
      <c r="A3100" s="1"/>
      <c r="B3100" s="3"/>
    </row>
    <row r="3101" spans="1:2">
      <c r="A3101" s="1"/>
      <c r="B3101" s="3"/>
    </row>
    <row r="3102" spans="1:2">
      <c r="A3102" s="1"/>
      <c r="B3102" s="3"/>
    </row>
    <row r="3103" spans="1:2">
      <c r="A3103" s="1"/>
      <c r="B3103" s="3"/>
    </row>
    <row r="3104" spans="1:2">
      <c r="A3104" s="1"/>
      <c r="B3104" s="3"/>
    </row>
    <row r="3105" spans="1:2">
      <c r="A3105" s="1"/>
      <c r="B3105" s="3"/>
    </row>
    <row r="3106" spans="1:2">
      <c r="A3106" s="1"/>
      <c r="B3106" s="3"/>
    </row>
    <row r="3107" spans="1:2">
      <c r="A3107" s="1"/>
      <c r="B3107" s="3"/>
    </row>
    <row r="3108" spans="1:2">
      <c r="A3108" s="1"/>
      <c r="B3108" s="3"/>
    </row>
    <row r="3109" spans="1:2">
      <c r="A3109" s="1"/>
      <c r="B3109" s="3"/>
    </row>
    <row r="3110" spans="1:2">
      <c r="A3110" s="1"/>
      <c r="B3110" s="3"/>
    </row>
    <row r="3111" spans="1:2">
      <c r="A3111" s="1"/>
      <c r="B3111" s="3"/>
    </row>
    <row r="3112" spans="1:2">
      <c r="A3112" s="1"/>
      <c r="B3112" s="3"/>
    </row>
    <row r="3113" spans="1:2">
      <c r="A3113" s="1"/>
      <c r="B3113" s="3"/>
    </row>
    <row r="3114" spans="1:2">
      <c r="A3114" s="1"/>
      <c r="B3114" s="3"/>
    </row>
    <row r="3115" spans="1:2">
      <c r="A3115" s="1"/>
      <c r="B3115" s="3"/>
    </row>
    <row r="3116" spans="1:2">
      <c r="A3116" s="1"/>
      <c r="B3116" s="3"/>
    </row>
    <row r="3117" spans="1:2">
      <c r="A3117" s="1"/>
      <c r="B3117" s="3"/>
    </row>
    <row r="3118" spans="1:2">
      <c r="A3118" s="1"/>
      <c r="B3118" s="3"/>
    </row>
    <row r="3119" spans="1:2">
      <c r="A3119" s="1"/>
      <c r="B3119" s="3"/>
    </row>
    <row r="3120" spans="1:2">
      <c r="A3120" s="1"/>
      <c r="B3120" s="3"/>
    </row>
    <row r="3121" spans="1:2">
      <c r="A3121" s="1"/>
      <c r="B3121" s="3"/>
    </row>
    <row r="3122" spans="1:2">
      <c r="A3122" s="1"/>
      <c r="B3122" s="3"/>
    </row>
    <row r="3123" spans="1:2">
      <c r="A3123" s="1"/>
      <c r="B3123" s="3"/>
    </row>
    <row r="3124" spans="1:2">
      <c r="A3124" s="1"/>
      <c r="B3124" s="3"/>
    </row>
    <row r="3125" spans="1:2">
      <c r="A3125" s="1"/>
      <c r="B3125" s="3"/>
    </row>
    <row r="3126" spans="1:2">
      <c r="A3126" s="1"/>
      <c r="B3126" s="3"/>
    </row>
    <row r="3127" spans="1:2">
      <c r="A3127" s="1"/>
      <c r="B3127" s="3"/>
    </row>
    <row r="3128" spans="1:2">
      <c r="A3128" s="1"/>
      <c r="B3128" s="3"/>
    </row>
    <row r="3129" spans="1:2">
      <c r="A3129" s="1"/>
      <c r="B3129" s="3"/>
    </row>
    <row r="3130" spans="1:2">
      <c r="A3130" s="1"/>
      <c r="B3130" s="3"/>
    </row>
    <row r="3131" spans="1:2">
      <c r="A3131" s="1"/>
      <c r="B3131" s="3"/>
    </row>
    <row r="3132" spans="1:2">
      <c r="A3132" s="1"/>
      <c r="B3132" s="3"/>
    </row>
    <row r="3133" spans="1:2">
      <c r="A3133" s="1"/>
      <c r="B3133" s="3"/>
    </row>
    <row r="3134" spans="1:2">
      <c r="A3134" s="1"/>
      <c r="B3134" s="3"/>
    </row>
    <row r="3135" spans="1:2">
      <c r="A3135" s="1"/>
      <c r="B3135" s="3"/>
    </row>
    <row r="3136" spans="1:2">
      <c r="A3136" s="1"/>
      <c r="B3136" s="3"/>
    </row>
    <row r="3137" spans="1:2">
      <c r="A3137" s="1"/>
      <c r="B3137" s="3"/>
    </row>
    <row r="3138" spans="1:2">
      <c r="A3138" s="1"/>
      <c r="B3138" s="3"/>
    </row>
    <row r="3139" spans="1:2">
      <c r="A3139" s="1"/>
      <c r="B3139" s="3"/>
    </row>
    <row r="3140" spans="1:2">
      <c r="A3140" s="1"/>
      <c r="B3140" s="3"/>
    </row>
    <row r="3141" spans="1:2">
      <c r="A3141" s="1"/>
      <c r="B3141" s="3"/>
    </row>
    <row r="3142" spans="1:2">
      <c r="A3142" s="1"/>
      <c r="B3142" s="3"/>
    </row>
    <row r="3143" spans="1:2">
      <c r="A3143" s="1"/>
      <c r="B3143" s="3"/>
    </row>
    <row r="3144" spans="1:2">
      <c r="A3144" s="1"/>
      <c r="B3144" s="3"/>
    </row>
    <row r="3145" spans="1:2">
      <c r="A3145" s="1"/>
      <c r="B3145" s="3"/>
    </row>
    <row r="3146" spans="1:2">
      <c r="A3146" s="1"/>
      <c r="B3146" s="3"/>
    </row>
    <row r="3147" spans="1:2">
      <c r="A3147" s="1"/>
      <c r="B3147" s="3"/>
    </row>
    <row r="3148" spans="1:2">
      <c r="A3148" s="1"/>
      <c r="B3148" s="3"/>
    </row>
    <row r="3149" spans="1:2">
      <c r="A3149" s="1"/>
      <c r="B3149" s="3"/>
    </row>
    <row r="3150" spans="1:2">
      <c r="A3150" s="1"/>
      <c r="B3150" s="3"/>
    </row>
    <row r="3151" spans="1:2">
      <c r="A3151" s="1"/>
      <c r="B3151" s="3"/>
    </row>
    <row r="3152" spans="1:2">
      <c r="A3152" s="1"/>
      <c r="B3152" s="3"/>
    </row>
    <row r="3153" spans="1:2">
      <c r="A3153" s="1"/>
      <c r="B3153" s="3"/>
    </row>
    <row r="3154" spans="1:2">
      <c r="A3154" s="1"/>
      <c r="B3154" s="3"/>
    </row>
    <row r="3155" spans="1:2">
      <c r="A3155" s="1"/>
      <c r="B3155" s="3"/>
    </row>
    <row r="3156" spans="1:2">
      <c r="A3156" s="1"/>
      <c r="B3156" s="3"/>
    </row>
    <row r="3157" spans="1:2">
      <c r="A3157" s="1"/>
      <c r="B3157" s="3"/>
    </row>
    <row r="3158" spans="1:2">
      <c r="A3158" s="1"/>
      <c r="B3158" s="3"/>
    </row>
    <row r="3159" spans="1:2">
      <c r="A3159" s="1"/>
      <c r="B3159" s="3"/>
    </row>
    <row r="3160" spans="1:2">
      <c r="A3160" s="1"/>
      <c r="B3160" s="3"/>
    </row>
    <row r="3161" spans="1:2">
      <c r="A3161" s="1"/>
      <c r="B3161" s="3"/>
    </row>
    <row r="3162" spans="1:2">
      <c r="A3162" s="1"/>
      <c r="B3162" s="3"/>
    </row>
    <row r="3163" spans="1:2">
      <c r="A3163" s="1"/>
      <c r="B3163" s="3"/>
    </row>
    <row r="3164" spans="1:2">
      <c r="A3164" s="1"/>
      <c r="B3164" s="3"/>
    </row>
    <row r="3165" spans="1:2">
      <c r="A3165" s="1"/>
      <c r="B3165" s="3"/>
    </row>
    <row r="3166" spans="1:2">
      <c r="A3166" s="1"/>
      <c r="B3166" s="3"/>
    </row>
    <row r="3167" spans="1:2">
      <c r="A3167" s="1"/>
      <c r="B3167" s="3"/>
    </row>
    <row r="3168" spans="1:2">
      <c r="A3168" s="1"/>
      <c r="B3168" s="3"/>
    </row>
    <row r="3169" spans="1:2">
      <c r="A3169" s="1"/>
      <c r="B3169" s="3"/>
    </row>
    <row r="3170" spans="1:2">
      <c r="A3170" s="1"/>
      <c r="B3170" s="3"/>
    </row>
    <row r="3171" spans="1:2">
      <c r="A3171" s="1"/>
      <c r="B3171" s="3"/>
    </row>
    <row r="3172" spans="1:2">
      <c r="A3172" s="1"/>
      <c r="B3172" s="3"/>
    </row>
    <row r="3173" spans="1:2">
      <c r="A3173" s="1"/>
      <c r="B3173" s="3"/>
    </row>
    <row r="3174" spans="1:2">
      <c r="A3174" s="1"/>
      <c r="B3174" s="3"/>
    </row>
    <row r="3175" spans="1:2">
      <c r="A3175" s="1"/>
      <c r="B3175" s="3"/>
    </row>
    <row r="3176" spans="1:2">
      <c r="A3176" s="1"/>
      <c r="B3176" s="3"/>
    </row>
    <row r="3177" spans="1:2">
      <c r="A3177" s="1"/>
      <c r="B3177" s="3"/>
    </row>
    <row r="3178" spans="1:2">
      <c r="A3178" s="1"/>
      <c r="B3178" s="3"/>
    </row>
    <row r="3179" spans="1:2">
      <c r="A3179" s="1"/>
      <c r="B3179" s="3"/>
    </row>
    <row r="3180" spans="1:2">
      <c r="A3180" s="1"/>
      <c r="B3180" s="3"/>
    </row>
    <row r="3181" spans="1:2">
      <c r="A3181" s="1"/>
      <c r="B3181" s="3"/>
    </row>
    <row r="3182" spans="1:2">
      <c r="A3182" s="1"/>
      <c r="B3182" s="3"/>
    </row>
    <row r="3183" spans="1:2">
      <c r="A3183" s="1"/>
      <c r="B3183" s="3"/>
    </row>
    <row r="3184" spans="1:2">
      <c r="A3184" s="1"/>
      <c r="B3184" s="3"/>
    </row>
    <row r="3185" spans="1:2">
      <c r="A3185" s="1"/>
      <c r="B3185" s="3"/>
    </row>
    <row r="3186" spans="1:2">
      <c r="A3186" s="1"/>
      <c r="B3186" s="3"/>
    </row>
    <row r="3187" spans="1:2">
      <c r="A3187" s="1"/>
      <c r="B3187" s="3"/>
    </row>
    <row r="3188" spans="1:2">
      <c r="A3188" s="1"/>
      <c r="B3188" s="3"/>
    </row>
    <row r="3189" spans="1:2">
      <c r="A3189" s="1"/>
      <c r="B3189" s="3"/>
    </row>
    <row r="3190" spans="1:2">
      <c r="A3190" s="1"/>
      <c r="B3190" s="3"/>
    </row>
    <row r="3191" spans="1:2">
      <c r="A3191" s="1"/>
      <c r="B3191" s="3"/>
    </row>
    <row r="3192" spans="1:2">
      <c r="A3192" s="1"/>
      <c r="B3192" s="3"/>
    </row>
    <row r="3193" spans="1:2">
      <c r="A3193" s="1"/>
      <c r="B3193" s="3"/>
    </row>
    <row r="3194" spans="1:2">
      <c r="A3194" s="1"/>
      <c r="B3194" s="3"/>
    </row>
    <row r="3195" spans="1:2">
      <c r="A3195" s="1"/>
      <c r="B3195" s="3"/>
    </row>
    <row r="3196" spans="1:2">
      <c r="A3196" s="1"/>
      <c r="B3196" s="3"/>
    </row>
    <row r="3197" spans="1:2">
      <c r="A3197" s="1"/>
      <c r="B3197" s="3"/>
    </row>
    <row r="3198" spans="1:2">
      <c r="A3198" s="1"/>
      <c r="B3198" s="3"/>
    </row>
    <row r="3199" spans="1:2">
      <c r="A3199" s="1"/>
      <c r="B3199" s="3"/>
    </row>
    <row r="3200" spans="1:2">
      <c r="A3200" s="1"/>
      <c r="B3200" s="3"/>
    </row>
    <row r="3201" spans="1:2">
      <c r="A3201" s="1"/>
      <c r="B3201" s="3"/>
    </row>
    <row r="3202" spans="1:2">
      <c r="A3202" s="1"/>
      <c r="B3202" s="3"/>
    </row>
    <row r="3203" spans="1:2">
      <c r="A3203" s="1"/>
      <c r="B3203" s="3"/>
    </row>
    <row r="3204" spans="1:2">
      <c r="A3204" s="1"/>
      <c r="B3204" s="3"/>
    </row>
    <row r="3205" spans="1:2">
      <c r="A3205" s="1"/>
      <c r="B3205" s="3"/>
    </row>
    <row r="3206" spans="1:2">
      <c r="A3206" s="1"/>
      <c r="B3206" s="3"/>
    </row>
    <row r="3207" spans="1:2">
      <c r="A3207" s="1"/>
      <c r="B3207" s="3"/>
    </row>
    <row r="3208" spans="1:2">
      <c r="A3208" s="1"/>
      <c r="B3208" s="3"/>
    </row>
    <row r="3209" spans="1:2">
      <c r="A3209" s="1"/>
      <c r="B3209" s="3"/>
    </row>
    <row r="3210" spans="1:2">
      <c r="A3210" s="1"/>
      <c r="B3210" s="3"/>
    </row>
    <row r="3211" spans="1:2">
      <c r="A3211" s="1"/>
      <c r="B3211" s="3"/>
    </row>
    <row r="3212" spans="1:2">
      <c r="A3212" s="1"/>
      <c r="B3212" s="3"/>
    </row>
    <row r="3213" spans="1:2">
      <c r="A3213" s="1"/>
      <c r="B3213" s="3"/>
    </row>
    <row r="3214" spans="1:2">
      <c r="A3214" s="1"/>
      <c r="B3214" s="3"/>
    </row>
    <row r="3215" spans="1:2">
      <c r="A3215" s="1"/>
      <c r="B3215" s="3"/>
    </row>
    <row r="3216" spans="1:2">
      <c r="A3216" s="1"/>
      <c r="B3216" s="3"/>
    </row>
    <row r="3217" spans="1:2">
      <c r="A3217" s="1"/>
      <c r="B3217" s="3"/>
    </row>
    <row r="3218" spans="1:2">
      <c r="A3218" s="1"/>
      <c r="B3218" s="3"/>
    </row>
    <row r="3219" spans="1:2">
      <c r="A3219" s="1"/>
      <c r="B3219" s="3"/>
    </row>
    <row r="3220" spans="1:2">
      <c r="A3220" s="1"/>
      <c r="B3220" s="3"/>
    </row>
    <row r="3221" spans="1:2">
      <c r="A3221" s="1"/>
      <c r="B3221" s="3"/>
    </row>
    <row r="3222" spans="1:2">
      <c r="A3222" s="1"/>
      <c r="B3222" s="3"/>
    </row>
    <row r="3223" spans="1:2">
      <c r="A3223" s="1"/>
      <c r="B3223" s="3"/>
    </row>
    <row r="3224" spans="1:2">
      <c r="A3224" s="1"/>
      <c r="B3224" s="3"/>
    </row>
    <row r="3225" spans="1:2">
      <c r="A3225" s="1"/>
      <c r="B3225" s="3"/>
    </row>
    <row r="3226" spans="1:2">
      <c r="A3226" s="1"/>
      <c r="B3226" s="3"/>
    </row>
    <row r="3227" spans="1:2">
      <c r="A3227" s="1"/>
      <c r="B3227" s="3"/>
    </row>
    <row r="3228" spans="1:2">
      <c r="A3228" s="1"/>
      <c r="B3228" s="3"/>
    </row>
    <row r="3229" spans="1:2">
      <c r="A3229" s="1"/>
      <c r="B3229" s="3"/>
    </row>
    <row r="3230" spans="1:2">
      <c r="A3230" s="1"/>
      <c r="B3230" s="3"/>
    </row>
    <row r="3231" spans="1:2">
      <c r="A3231" s="1"/>
      <c r="B3231" s="3"/>
    </row>
    <row r="3232" spans="1:2">
      <c r="A3232" s="1"/>
      <c r="B3232" s="3"/>
    </row>
    <row r="3233" spans="1:2">
      <c r="A3233" s="1"/>
      <c r="B3233" s="3"/>
    </row>
    <row r="3234" spans="1:2">
      <c r="A3234" s="1"/>
      <c r="B3234" s="3"/>
    </row>
    <row r="3235" spans="1:2">
      <c r="A3235" s="1"/>
      <c r="B3235" s="3"/>
    </row>
    <row r="3236" spans="1:2">
      <c r="A3236" s="1"/>
      <c r="B3236" s="3"/>
    </row>
    <row r="3237" spans="1:2">
      <c r="A3237" s="1"/>
      <c r="B3237" s="3"/>
    </row>
    <row r="3238" spans="1:2">
      <c r="A3238" s="1"/>
      <c r="B3238" s="3"/>
    </row>
    <row r="3239" spans="1:2">
      <c r="A3239" s="1"/>
      <c r="B3239" s="3"/>
    </row>
    <row r="3240" spans="1:2">
      <c r="A3240" s="1"/>
      <c r="B3240" s="3"/>
    </row>
    <row r="3241" spans="1:2">
      <c r="A3241" s="1"/>
      <c r="B3241" s="3"/>
    </row>
    <row r="3242" spans="1:2">
      <c r="A3242" s="1"/>
      <c r="B3242" s="3"/>
    </row>
    <row r="3243" spans="1:2">
      <c r="A3243" s="1"/>
      <c r="B3243" s="3"/>
    </row>
    <row r="3244" spans="1:2">
      <c r="A3244" s="1"/>
      <c r="B3244" s="3"/>
    </row>
    <row r="3245" spans="1:2">
      <c r="A3245" s="1"/>
      <c r="B3245" s="3"/>
    </row>
    <row r="3246" spans="1:2">
      <c r="A3246" s="1"/>
      <c r="B3246" s="3"/>
    </row>
    <row r="3247" spans="1:2">
      <c r="A3247" s="1"/>
      <c r="B3247" s="3"/>
    </row>
    <row r="3248" spans="1:2">
      <c r="A3248" s="1"/>
      <c r="B3248" s="3"/>
    </row>
    <row r="3249" spans="1:2">
      <c r="A3249" s="1"/>
      <c r="B3249" s="3"/>
    </row>
    <row r="3250" spans="1:2">
      <c r="A3250" s="1"/>
      <c r="B3250" s="3"/>
    </row>
    <row r="3251" spans="1:2">
      <c r="A3251" s="1"/>
      <c r="B3251" s="3"/>
    </row>
    <row r="3252" spans="1:2">
      <c r="A3252" s="1"/>
      <c r="B3252" s="3"/>
    </row>
    <row r="3253" spans="1:2">
      <c r="A3253" s="1"/>
      <c r="B3253" s="3"/>
    </row>
    <row r="3254" spans="1:2">
      <c r="A3254" s="1"/>
      <c r="B3254" s="3"/>
    </row>
    <row r="3255" spans="1:2">
      <c r="A3255" s="1"/>
      <c r="B3255" s="3"/>
    </row>
    <row r="3256" spans="1:2">
      <c r="A3256" s="1"/>
      <c r="B3256" s="3"/>
    </row>
    <row r="3257" spans="1:2">
      <c r="A3257" s="1"/>
      <c r="B3257" s="3"/>
    </row>
    <row r="3258" spans="1:2">
      <c r="A3258" s="1"/>
      <c r="B3258" s="3"/>
    </row>
    <row r="3259" spans="1:2">
      <c r="A3259" s="1"/>
      <c r="B3259" s="3"/>
    </row>
    <row r="3260" spans="1:2">
      <c r="A3260" s="1"/>
      <c r="B3260" s="3"/>
    </row>
    <row r="3261" spans="1:2">
      <c r="A3261" s="1"/>
      <c r="B3261" s="3"/>
    </row>
    <row r="3262" spans="1:2">
      <c r="A3262" s="1"/>
      <c r="B3262" s="3"/>
    </row>
    <row r="3263" spans="1:2">
      <c r="A3263" s="1"/>
      <c r="B3263" s="3"/>
    </row>
    <row r="3264" spans="1:2">
      <c r="A3264" s="1"/>
      <c r="B3264" s="3"/>
    </row>
    <row r="3265" spans="1:2">
      <c r="A3265" s="1"/>
      <c r="B3265" s="3"/>
    </row>
    <row r="3266" spans="1:2">
      <c r="A3266" s="1"/>
      <c r="B3266" s="3"/>
    </row>
    <row r="3267" spans="1:2">
      <c r="A3267" s="1"/>
      <c r="B3267" s="3"/>
    </row>
    <row r="3268" spans="1:2">
      <c r="A3268" s="1"/>
      <c r="B3268" s="3"/>
    </row>
    <row r="3269" spans="1:2">
      <c r="A3269" s="1"/>
      <c r="B3269" s="3"/>
    </row>
    <row r="3270" spans="1:2">
      <c r="A3270" s="1"/>
      <c r="B3270" s="3"/>
    </row>
    <row r="3271" spans="1:2">
      <c r="A3271" s="1"/>
      <c r="B3271" s="3"/>
    </row>
    <row r="3272" spans="1:2">
      <c r="A3272" s="1"/>
      <c r="B3272" s="3"/>
    </row>
    <row r="3273" spans="1:2">
      <c r="A3273" s="1"/>
      <c r="B3273" s="3"/>
    </row>
    <row r="3274" spans="1:2">
      <c r="A3274" s="1"/>
      <c r="B3274" s="3"/>
    </row>
    <row r="3275" spans="1:2">
      <c r="A3275" s="1"/>
      <c r="B3275" s="3"/>
    </row>
    <row r="3276" spans="1:2">
      <c r="A3276" s="1"/>
      <c r="B3276" s="3"/>
    </row>
    <row r="3277" spans="1:2">
      <c r="A3277" s="1"/>
      <c r="B3277" s="3"/>
    </row>
    <row r="3278" spans="1:2">
      <c r="A3278" s="1"/>
      <c r="B3278" s="3"/>
    </row>
    <row r="3279" spans="1:2">
      <c r="A3279" s="1"/>
      <c r="B3279" s="3"/>
    </row>
    <row r="3280" spans="1:2">
      <c r="A3280" s="1"/>
      <c r="B3280" s="3"/>
    </row>
    <row r="3281" spans="1:2">
      <c r="A3281" s="1"/>
      <c r="B3281" s="3"/>
    </row>
    <row r="3282" spans="1:2">
      <c r="A3282" s="1"/>
      <c r="B3282" s="3"/>
    </row>
    <row r="3283" spans="1:2">
      <c r="A3283" s="1"/>
      <c r="B3283" s="3"/>
    </row>
    <row r="3284" spans="1:2">
      <c r="A3284" s="1"/>
      <c r="B3284" s="3"/>
    </row>
    <row r="3285" spans="1:2">
      <c r="A3285" s="1"/>
      <c r="B3285" s="3"/>
    </row>
    <row r="3286" spans="1:2">
      <c r="A3286" s="1"/>
      <c r="B3286" s="3"/>
    </row>
    <row r="3287" spans="1:2">
      <c r="A3287" s="1"/>
      <c r="B3287" s="3"/>
    </row>
    <row r="3288" spans="1:2">
      <c r="A3288" s="1"/>
      <c r="B3288" s="3"/>
    </row>
    <row r="3289" spans="1:2">
      <c r="A3289" s="1"/>
      <c r="B3289" s="3"/>
    </row>
    <row r="3290" spans="1:2">
      <c r="A3290" s="1"/>
      <c r="B3290" s="3"/>
    </row>
    <row r="3291" spans="1:2">
      <c r="A3291" s="1"/>
      <c r="B3291" s="3"/>
    </row>
    <row r="3292" spans="1:2">
      <c r="A3292" s="1"/>
      <c r="B3292" s="3"/>
    </row>
    <row r="3293" spans="1:2">
      <c r="A3293" s="1"/>
      <c r="B3293" s="3"/>
    </row>
    <row r="3294" spans="1:2">
      <c r="A3294" s="1"/>
      <c r="B3294" s="3"/>
    </row>
    <row r="3295" spans="1:2">
      <c r="A3295" s="1"/>
      <c r="B3295" s="3"/>
    </row>
    <row r="3296" spans="1:2">
      <c r="A3296" s="1"/>
      <c r="B3296" s="3"/>
    </row>
    <row r="3297" spans="1:2">
      <c r="A3297" s="1"/>
      <c r="B3297" s="3"/>
    </row>
    <row r="3298" spans="1:2">
      <c r="A3298" s="1"/>
      <c r="B3298" s="3"/>
    </row>
    <row r="3299" spans="1:2">
      <c r="A3299" s="1"/>
      <c r="B3299" s="3"/>
    </row>
    <row r="3300" spans="1:2">
      <c r="A3300" s="1"/>
      <c r="B3300" s="3"/>
    </row>
    <row r="3301" spans="1:2">
      <c r="A3301" s="1"/>
      <c r="B3301" s="3"/>
    </row>
    <row r="3302" spans="1:2">
      <c r="A3302" s="1"/>
      <c r="B3302" s="3"/>
    </row>
    <row r="3303" spans="1:2">
      <c r="A3303" s="1"/>
      <c r="B3303" s="3"/>
    </row>
    <row r="3304" spans="1:2">
      <c r="A3304" s="1"/>
      <c r="B3304" s="3"/>
    </row>
    <row r="3305" spans="1:2">
      <c r="A3305" s="1"/>
      <c r="B3305" s="3"/>
    </row>
    <row r="3306" spans="1:2">
      <c r="A3306" s="1"/>
      <c r="B3306" s="3"/>
    </row>
    <row r="3307" spans="1:2">
      <c r="A3307" s="1"/>
      <c r="B3307" s="3"/>
    </row>
    <row r="3308" spans="1:2">
      <c r="A3308" s="1"/>
      <c r="B3308" s="3"/>
    </row>
    <row r="3309" spans="1:2">
      <c r="A3309" s="1"/>
      <c r="B3309" s="3"/>
    </row>
    <row r="3310" spans="1:2">
      <c r="A3310" s="1"/>
      <c r="B3310" s="3"/>
    </row>
    <row r="3311" spans="1:2">
      <c r="A3311" s="1"/>
      <c r="B3311" s="3"/>
    </row>
    <row r="3312" spans="1:2">
      <c r="A3312" s="1"/>
      <c r="B3312" s="3"/>
    </row>
    <row r="3313" spans="1:2">
      <c r="A3313" s="1"/>
      <c r="B3313" s="3"/>
    </row>
    <row r="3314" spans="1:2">
      <c r="A3314" s="1"/>
      <c r="B3314" s="3"/>
    </row>
    <row r="3315" spans="1:2">
      <c r="A3315" s="1"/>
      <c r="B3315" s="3"/>
    </row>
    <row r="3316" spans="1:2">
      <c r="A3316" s="1"/>
      <c r="B3316" s="3"/>
    </row>
    <row r="3317" spans="1:2">
      <c r="A3317" s="1"/>
      <c r="B3317" s="3"/>
    </row>
    <row r="3318" spans="1:2">
      <c r="A3318" s="1"/>
      <c r="B3318" s="3"/>
    </row>
    <row r="3319" spans="1:2">
      <c r="A3319" s="1"/>
      <c r="B3319" s="3"/>
    </row>
    <row r="3320" spans="1:2">
      <c r="A3320" s="1"/>
      <c r="B3320" s="3"/>
    </row>
    <row r="3321" spans="1:2">
      <c r="A3321" s="1"/>
      <c r="B3321" s="3"/>
    </row>
    <row r="3322" spans="1:2">
      <c r="A3322" s="1"/>
      <c r="B3322" s="3"/>
    </row>
    <row r="3323" spans="1:2">
      <c r="A3323" s="1"/>
      <c r="B3323" s="3"/>
    </row>
    <row r="3324" spans="1:2">
      <c r="A3324" s="1"/>
      <c r="B3324" s="3"/>
    </row>
    <row r="3325" spans="1:2">
      <c r="A3325" s="1"/>
      <c r="B3325" s="3"/>
    </row>
    <row r="3326" spans="1:2">
      <c r="A3326" s="1"/>
      <c r="B3326" s="3"/>
    </row>
    <row r="3327" spans="1:2">
      <c r="A3327" s="1"/>
      <c r="B3327" s="3"/>
    </row>
    <row r="3328" spans="1:2">
      <c r="A3328" s="1"/>
      <c r="B3328" s="3"/>
    </row>
    <row r="3329" spans="1:2">
      <c r="A3329" s="1"/>
      <c r="B3329" s="3"/>
    </row>
    <row r="3330" spans="1:2">
      <c r="A3330" s="1"/>
      <c r="B3330" s="3"/>
    </row>
    <row r="3331" spans="1:2">
      <c r="A3331" s="1"/>
      <c r="B3331" s="3"/>
    </row>
    <row r="3332" spans="1:2">
      <c r="A3332" s="1"/>
      <c r="B3332" s="3"/>
    </row>
    <row r="3333" spans="1:2">
      <c r="A3333" s="1"/>
      <c r="B3333" s="3"/>
    </row>
    <row r="3334" spans="1:2">
      <c r="A3334" s="1"/>
      <c r="B3334" s="3"/>
    </row>
    <row r="3335" spans="1:2">
      <c r="A3335" s="1"/>
      <c r="B3335" s="3"/>
    </row>
    <row r="3336" spans="1:2">
      <c r="A3336" s="1"/>
      <c r="B3336" s="3"/>
    </row>
    <row r="3337" spans="1:2">
      <c r="A3337" s="1"/>
      <c r="B3337" s="3"/>
    </row>
    <row r="3338" spans="1:2">
      <c r="A3338" s="1"/>
      <c r="B3338" s="3"/>
    </row>
    <row r="3339" spans="1:2">
      <c r="A3339" s="1"/>
      <c r="B3339" s="3"/>
    </row>
    <row r="3340" spans="1:2">
      <c r="A3340" s="1"/>
      <c r="B3340" s="3"/>
    </row>
    <row r="3341" spans="1:2">
      <c r="A3341" s="1"/>
      <c r="B3341" s="3"/>
    </row>
    <row r="3342" spans="1:2">
      <c r="A3342" s="1"/>
      <c r="B3342" s="3"/>
    </row>
    <row r="3343" spans="1:2">
      <c r="A3343" s="1"/>
      <c r="B3343" s="3"/>
    </row>
    <row r="3344" spans="1:2">
      <c r="A3344" s="1"/>
      <c r="B3344" s="3"/>
    </row>
    <row r="3345" spans="1:2">
      <c r="A3345" s="1"/>
      <c r="B3345" s="3"/>
    </row>
    <row r="3346" spans="1:2">
      <c r="A3346" s="1"/>
      <c r="B3346" s="3"/>
    </row>
    <row r="3347" spans="1:2">
      <c r="A3347" s="1"/>
      <c r="B3347" s="3"/>
    </row>
    <row r="3348" spans="1:2">
      <c r="A3348" s="1"/>
      <c r="B3348" s="3"/>
    </row>
    <row r="3349" spans="1:2">
      <c r="A3349" s="1"/>
      <c r="B3349" s="3"/>
    </row>
    <row r="3350" spans="1:2">
      <c r="A3350" s="1"/>
      <c r="B3350" s="3"/>
    </row>
    <row r="3351" spans="1:2">
      <c r="A3351" s="1"/>
      <c r="B3351" s="3"/>
    </row>
    <row r="3352" spans="1:2">
      <c r="A3352" s="1"/>
      <c r="B3352" s="3"/>
    </row>
    <row r="3353" spans="1:2">
      <c r="A3353" s="1"/>
      <c r="B3353" s="3"/>
    </row>
    <row r="3354" spans="1:2">
      <c r="A3354" s="1"/>
      <c r="B3354" s="3"/>
    </row>
    <row r="3355" spans="1:2">
      <c r="A3355" s="1"/>
      <c r="B3355" s="3"/>
    </row>
    <row r="3356" spans="1:2">
      <c r="A3356" s="1"/>
      <c r="B3356" s="3"/>
    </row>
    <row r="3357" spans="1:2">
      <c r="A3357" s="1"/>
      <c r="B3357" s="3"/>
    </row>
    <row r="3358" spans="1:2">
      <c r="A3358" s="1"/>
      <c r="B3358" s="3"/>
    </row>
    <row r="3359" spans="1:2">
      <c r="A3359" s="1"/>
      <c r="B3359" s="3"/>
    </row>
    <row r="3360" spans="1:2">
      <c r="A3360" s="1"/>
      <c r="B3360" s="3"/>
    </row>
    <row r="3361" spans="1:2">
      <c r="A3361" s="1"/>
      <c r="B3361" s="3"/>
    </row>
    <row r="3362" spans="1:2">
      <c r="A3362" s="1"/>
      <c r="B3362" s="3"/>
    </row>
    <row r="3363" spans="1:2">
      <c r="A3363" s="1"/>
      <c r="B3363" s="3"/>
    </row>
    <row r="3364" spans="1:2">
      <c r="A3364" s="1"/>
      <c r="B3364" s="3"/>
    </row>
    <row r="3365" spans="1:2">
      <c r="A3365" s="1"/>
      <c r="B3365" s="3"/>
    </row>
    <row r="3366" spans="1:2">
      <c r="A3366" s="1"/>
      <c r="B3366" s="3"/>
    </row>
    <row r="3367" spans="1:2">
      <c r="A3367" s="1"/>
      <c r="B3367" s="3"/>
    </row>
    <row r="3368" spans="1:2">
      <c r="A3368" s="1"/>
      <c r="B3368" s="3"/>
    </row>
    <row r="3369" spans="1:2">
      <c r="A3369" s="1"/>
      <c r="B3369" s="3"/>
    </row>
    <row r="3370" spans="1:2">
      <c r="A3370" s="1"/>
      <c r="B3370" s="3"/>
    </row>
    <row r="3371" spans="1:2">
      <c r="A3371" s="1"/>
      <c r="B3371" s="3"/>
    </row>
    <row r="3372" spans="1:2">
      <c r="A3372" s="1"/>
      <c r="B3372" s="3"/>
    </row>
    <row r="3373" spans="1:2">
      <c r="A3373" s="1"/>
      <c r="B3373" s="3"/>
    </row>
    <row r="3374" spans="1:2">
      <c r="A3374" s="1"/>
      <c r="B3374" s="3"/>
    </row>
    <row r="3375" spans="1:2">
      <c r="A3375" s="1"/>
      <c r="B3375" s="3"/>
    </row>
    <row r="3376" spans="1:2">
      <c r="A3376" s="1"/>
      <c r="B3376" s="3"/>
    </row>
    <row r="3377" spans="1:2">
      <c r="A3377" s="1"/>
      <c r="B3377" s="3"/>
    </row>
    <row r="3378" spans="1:2">
      <c r="A3378" s="1"/>
      <c r="B3378" s="3"/>
    </row>
    <row r="3379" spans="1:2">
      <c r="A3379" s="1"/>
      <c r="B3379" s="3"/>
    </row>
    <row r="3380" spans="1:2">
      <c r="A3380" s="1"/>
      <c r="B3380" s="3"/>
    </row>
    <row r="3381" spans="1:2">
      <c r="A3381" s="1"/>
      <c r="B3381" s="3"/>
    </row>
    <row r="3382" spans="1:2">
      <c r="A3382" s="1"/>
      <c r="B3382" s="3"/>
    </row>
    <row r="3383" spans="1:2">
      <c r="A3383" s="1"/>
      <c r="B3383" s="3"/>
    </row>
    <row r="3384" spans="1:2">
      <c r="A3384" s="1"/>
      <c r="B3384" s="3"/>
    </row>
    <row r="3385" spans="1:2">
      <c r="A3385" s="1"/>
      <c r="B3385" s="3"/>
    </row>
    <row r="3386" spans="1:2">
      <c r="A3386" s="1"/>
      <c r="B3386" s="3"/>
    </row>
    <row r="3387" spans="1:2">
      <c r="A3387" s="1"/>
      <c r="B3387" s="3"/>
    </row>
    <row r="3388" spans="1:2">
      <c r="A3388" s="1"/>
      <c r="B3388" s="3"/>
    </row>
    <row r="3389" spans="1:2">
      <c r="A3389" s="1"/>
      <c r="B3389" s="3"/>
    </row>
    <row r="3390" spans="1:2">
      <c r="A3390" s="1"/>
      <c r="B3390" s="3"/>
    </row>
    <row r="3391" spans="1:2">
      <c r="A3391" s="1"/>
      <c r="B3391" s="3"/>
    </row>
    <row r="3392" spans="1:2">
      <c r="A3392" s="1"/>
      <c r="B3392" s="3"/>
    </row>
    <row r="3393" spans="1:2">
      <c r="A3393" s="1"/>
      <c r="B3393" s="3"/>
    </row>
    <row r="3394" spans="1:2">
      <c r="A3394" s="1"/>
      <c r="B3394" s="3"/>
    </row>
    <row r="3395" spans="1:2">
      <c r="A3395" s="1"/>
      <c r="B3395" s="3"/>
    </row>
    <row r="3396" spans="1:2">
      <c r="A3396" s="1"/>
      <c r="B3396" s="3"/>
    </row>
    <row r="3397" spans="1:2">
      <c r="A3397" s="1"/>
      <c r="B3397" s="3"/>
    </row>
    <row r="3398" spans="1:2">
      <c r="A3398" s="1"/>
      <c r="B3398" s="3"/>
    </row>
    <row r="3399" spans="1:2">
      <c r="A3399" s="1"/>
      <c r="B3399" s="3"/>
    </row>
    <row r="3400" spans="1:2">
      <c r="A3400" s="1"/>
      <c r="B3400" s="3"/>
    </row>
    <row r="3401" spans="1:2">
      <c r="A3401" s="1"/>
      <c r="B3401" s="3"/>
    </row>
    <row r="3402" spans="1:2">
      <c r="A3402" s="1"/>
      <c r="B3402" s="3"/>
    </row>
    <row r="3403" spans="1:2">
      <c r="A3403" s="1"/>
      <c r="B3403" s="3"/>
    </row>
    <row r="3404" spans="1:2">
      <c r="A3404" s="1"/>
      <c r="B3404" s="3"/>
    </row>
    <row r="3405" spans="1:2">
      <c r="A3405" s="1"/>
      <c r="B3405" s="3"/>
    </row>
    <row r="3406" spans="1:2">
      <c r="A3406" s="1"/>
      <c r="B3406" s="3"/>
    </row>
    <row r="3407" spans="1:2">
      <c r="A3407" s="1"/>
      <c r="B3407" s="3"/>
    </row>
    <row r="3408" spans="1:2">
      <c r="A3408" s="1"/>
      <c r="B3408" s="3"/>
    </row>
    <row r="3409" spans="1:2">
      <c r="A3409" s="1"/>
      <c r="B3409" s="3"/>
    </row>
    <row r="3410" spans="1:2">
      <c r="A3410" s="1"/>
      <c r="B3410" s="3"/>
    </row>
    <row r="3411" spans="1:2">
      <c r="A3411" s="1"/>
      <c r="B3411" s="3"/>
    </row>
    <row r="3412" spans="1:2">
      <c r="A3412" s="1"/>
      <c r="B3412" s="3"/>
    </row>
    <row r="3413" spans="1:2">
      <c r="A3413" s="1"/>
      <c r="B3413" s="3"/>
    </row>
    <row r="3414" spans="1:2">
      <c r="A3414" s="1"/>
      <c r="B3414" s="3"/>
    </row>
    <row r="3415" spans="1:2">
      <c r="A3415" s="1"/>
      <c r="B3415" s="3"/>
    </row>
    <row r="3416" spans="1:2">
      <c r="A3416" s="1"/>
      <c r="B3416" s="3"/>
    </row>
    <row r="3417" spans="1:2">
      <c r="A3417" s="1"/>
      <c r="B3417" s="3"/>
    </row>
    <row r="3418" spans="1:2">
      <c r="A3418" s="1"/>
      <c r="B3418" s="3"/>
    </row>
    <row r="3419" spans="1:2">
      <c r="A3419" s="1"/>
      <c r="B3419" s="3"/>
    </row>
    <row r="3420" spans="1:2">
      <c r="A3420" s="1"/>
      <c r="B3420" s="3"/>
    </row>
    <row r="3421" spans="1:2">
      <c r="A3421" s="1"/>
      <c r="B3421" s="3"/>
    </row>
    <row r="3422" spans="1:2">
      <c r="A3422" s="1"/>
      <c r="B3422" s="3"/>
    </row>
    <row r="3423" spans="1:2">
      <c r="A3423" s="1"/>
      <c r="B3423" s="3"/>
    </row>
    <row r="3424" spans="1:2">
      <c r="A3424" s="1"/>
      <c r="B3424" s="3"/>
    </row>
    <row r="3425" spans="1:2">
      <c r="A3425" s="1"/>
      <c r="B3425" s="3"/>
    </row>
    <row r="3426" spans="1:2">
      <c r="A3426" s="1"/>
      <c r="B3426" s="3"/>
    </row>
    <row r="3427" spans="1:2">
      <c r="A3427" s="1"/>
      <c r="B3427" s="3"/>
    </row>
    <row r="3428" spans="1:2">
      <c r="A3428" s="1"/>
      <c r="B3428" s="3"/>
    </row>
    <row r="3429" spans="1:2">
      <c r="A3429" s="1"/>
      <c r="B3429" s="3"/>
    </row>
    <row r="3430" spans="1:2">
      <c r="A3430" s="1"/>
      <c r="B3430" s="3"/>
    </row>
    <row r="3431" spans="1:2">
      <c r="A3431" s="1"/>
      <c r="B3431" s="3"/>
    </row>
    <row r="3432" spans="1:2">
      <c r="A3432" s="1"/>
      <c r="B3432" s="3"/>
    </row>
    <row r="3433" spans="1:2">
      <c r="A3433" s="1"/>
      <c r="B3433" s="3"/>
    </row>
    <row r="3434" spans="1:2">
      <c r="A3434" s="1"/>
      <c r="B3434" s="3"/>
    </row>
    <row r="3435" spans="1:2">
      <c r="A3435" s="1"/>
      <c r="B3435" s="3"/>
    </row>
    <row r="3436" spans="1:2">
      <c r="A3436" s="1"/>
      <c r="B3436" s="3"/>
    </row>
    <row r="3437" spans="1:2">
      <c r="A3437" s="1"/>
      <c r="B3437" s="3"/>
    </row>
    <row r="3438" spans="1:2">
      <c r="A3438" s="1"/>
      <c r="B3438" s="3"/>
    </row>
    <row r="3439" spans="1:2">
      <c r="A3439" s="1"/>
      <c r="B3439" s="3"/>
    </row>
    <row r="3440" spans="1:2">
      <c r="A3440" s="1"/>
      <c r="B3440" s="3"/>
    </row>
    <row r="3441" spans="1:2">
      <c r="A3441" s="1"/>
      <c r="B3441" s="3"/>
    </row>
    <row r="3442" spans="1:2">
      <c r="A3442" s="1"/>
      <c r="B3442" s="3"/>
    </row>
    <row r="3443" spans="1:2">
      <c r="A3443" s="1"/>
      <c r="B3443" s="3"/>
    </row>
    <row r="3444" spans="1:2">
      <c r="A3444" s="1"/>
      <c r="B3444" s="3"/>
    </row>
    <row r="3445" spans="1:2">
      <c r="A3445" s="1"/>
      <c r="B3445" s="3"/>
    </row>
    <row r="3446" spans="1:2">
      <c r="A3446" s="1"/>
      <c r="B3446" s="3"/>
    </row>
    <row r="3447" spans="1:2">
      <c r="A3447" s="1"/>
      <c r="B3447" s="3"/>
    </row>
    <row r="3448" spans="1:2">
      <c r="A3448" s="1"/>
      <c r="B3448" s="3"/>
    </row>
    <row r="3449" spans="1:2">
      <c r="A3449" s="1"/>
      <c r="B3449" s="3"/>
    </row>
    <row r="3450" spans="1:2">
      <c r="A3450" s="1"/>
      <c r="B3450" s="3"/>
    </row>
    <row r="3451" spans="1:2">
      <c r="A3451" s="1"/>
      <c r="B3451" s="3"/>
    </row>
    <row r="3452" spans="1:2">
      <c r="A3452" s="1"/>
      <c r="B3452" s="3"/>
    </row>
    <row r="3453" spans="1:2">
      <c r="A3453" s="1"/>
      <c r="B3453" s="3"/>
    </row>
    <row r="3454" spans="1:2">
      <c r="A3454" s="1"/>
      <c r="B3454" s="3"/>
    </row>
    <row r="3455" spans="1:2">
      <c r="A3455" s="1"/>
      <c r="B3455" s="3"/>
    </row>
    <row r="3456" spans="1:2">
      <c r="A3456" s="1"/>
      <c r="B3456" s="3"/>
    </row>
    <row r="3457" spans="1:2">
      <c r="A3457" s="1"/>
      <c r="B3457" s="3"/>
    </row>
    <row r="3458" spans="1:2">
      <c r="A3458" s="1"/>
      <c r="B3458" s="3"/>
    </row>
    <row r="3459" spans="1:2">
      <c r="A3459" s="1"/>
      <c r="B3459" s="3"/>
    </row>
    <row r="3460" spans="1:2">
      <c r="A3460" s="1"/>
      <c r="B3460" s="3"/>
    </row>
    <row r="3461" spans="1:2">
      <c r="A3461" s="1"/>
      <c r="B3461" s="3"/>
    </row>
    <row r="3462" spans="1:2">
      <c r="A3462" s="1"/>
      <c r="B3462" s="3"/>
    </row>
    <row r="3463" spans="1:2">
      <c r="A3463" s="1"/>
      <c r="B3463" s="3"/>
    </row>
    <row r="3464" spans="1:2">
      <c r="A3464" s="1"/>
      <c r="B3464" s="3"/>
    </row>
    <row r="3465" spans="1:2">
      <c r="A3465" s="1"/>
      <c r="B3465" s="3"/>
    </row>
    <row r="3466" spans="1:2">
      <c r="A3466" s="1"/>
      <c r="B3466" s="3"/>
    </row>
    <row r="3467" spans="1:2">
      <c r="A3467" s="1"/>
      <c r="B3467" s="3"/>
    </row>
    <row r="3468" spans="1:2">
      <c r="A3468" s="1"/>
      <c r="B3468" s="3"/>
    </row>
    <row r="3469" spans="1:2">
      <c r="A3469" s="1"/>
      <c r="B3469" s="3"/>
    </row>
    <row r="3470" spans="1:2">
      <c r="A3470" s="1"/>
      <c r="B3470" s="3"/>
    </row>
    <row r="3471" spans="1:2">
      <c r="A3471" s="1"/>
      <c r="B3471" s="3"/>
    </row>
    <row r="3472" spans="1:2">
      <c r="A3472" s="1"/>
      <c r="B3472" s="3"/>
    </row>
    <row r="3473" spans="1:2">
      <c r="A3473" s="1"/>
      <c r="B3473" s="3"/>
    </row>
    <row r="3474" spans="1:2">
      <c r="A3474" s="1"/>
      <c r="B3474" s="3"/>
    </row>
    <row r="3475" spans="1:2">
      <c r="A3475" s="1"/>
      <c r="B3475" s="3"/>
    </row>
    <row r="3476" spans="1:2">
      <c r="A3476" s="1"/>
      <c r="B3476" s="3"/>
    </row>
    <row r="3477" spans="1:2">
      <c r="A3477" s="1"/>
      <c r="B3477" s="3"/>
    </row>
    <row r="3478" spans="1:2">
      <c r="A3478" s="1"/>
      <c r="B3478" s="3"/>
    </row>
    <row r="3479" spans="1:2">
      <c r="A3479" s="1"/>
      <c r="B3479" s="3"/>
    </row>
    <row r="3480" spans="1:2">
      <c r="A3480" s="1"/>
      <c r="B3480" s="3"/>
    </row>
    <row r="3481" spans="1:2">
      <c r="A3481" s="1"/>
      <c r="B3481" s="3"/>
    </row>
    <row r="3482" spans="1:2">
      <c r="A3482" s="1"/>
      <c r="B3482" s="3"/>
    </row>
    <row r="3483" spans="1:2">
      <c r="A3483" s="1"/>
      <c r="B3483" s="3"/>
    </row>
    <row r="3484" spans="1:2">
      <c r="A3484" s="1"/>
      <c r="B3484" s="3"/>
    </row>
    <row r="3485" spans="1:2">
      <c r="A3485" s="1"/>
      <c r="B3485" s="3"/>
    </row>
    <row r="3486" spans="1:2">
      <c r="A3486" s="1"/>
      <c r="B3486" s="3"/>
    </row>
    <row r="3487" spans="1:2">
      <c r="A3487" s="1"/>
      <c r="B3487" s="3"/>
    </row>
    <row r="3488" spans="1:2">
      <c r="A3488" s="1"/>
      <c r="B3488" s="3"/>
    </row>
    <row r="3489" spans="1:2">
      <c r="A3489" s="1"/>
      <c r="B3489" s="3"/>
    </row>
    <row r="3490" spans="1:2">
      <c r="A3490" s="1"/>
      <c r="B3490" s="3"/>
    </row>
    <row r="3491" spans="1:2">
      <c r="A3491" s="1"/>
      <c r="B3491" s="3"/>
    </row>
    <row r="3492" spans="1:2">
      <c r="A3492" s="1"/>
      <c r="B3492" s="3"/>
    </row>
    <row r="3493" spans="1:2">
      <c r="A3493" s="1"/>
      <c r="B3493" s="3"/>
    </row>
    <row r="3494" spans="1:2">
      <c r="A3494" s="1"/>
      <c r="B3494" s="3"/>
    </row>
    <row r="3495" spans="1:2">
      <c r="A3495" s="1"/>
      <c r="B3495" s="3"/>
    </row>
    <row r="3496" spans="1:2">
      <c r="A3496" s="1"/>
      <c r="B3496" s="3"/>
    </row>
    <row r="3497" spans="1:2">
      <c r="A3497" s="1"/>
      <c r="B3497" s="3"/>
    </row>
    <row r="3498" spans="1:2">
      <c r="A3498" s="1"/>
      <c r="B3498" s="3"/>
    </row>
    <row r="3499" spans="1:2">
      <c r="A3499" s="1"/>
      <c r="B3499" s="3"/>
    </row>
    <row r="3500" spans="1:2">
      <c r="A3500" s="1"/>
      <c r="B3500" s="3"/>
    </row>
    <row r="3501" spans="1:2">
      <c r="A3501" s="1"/>
      <c r="B3501" s="3"/>
    </row>
    <row r="3502" spans="1:2">
      <c r="A3502" s="1"/>
      <c r="B3502" s="3"/>
    </row>
    <row r="3503" spans="1:2">
      <c r="A3503" s="1"/>
      <c r="B3503" s="3"/>
    </row>
    <row r="3504" spans="1:2">
      <c r="A3504" s="1"/>
      <c r="B3504" s="3"/>
    </row>
    <row r="3505" spans="1:2">
      <c r="A3505" s="1"/>
      <c r="B3505" s="3"/>
    </row>
    <row r="3506" spans="1:2">
      <c r="A3506" s="1"/>
      <c r="B3506" s="3"/>
    </row>
    <row r="3507" spans="1:2">
      <c r="A3507" s="1"/>
      <c r="B3507" s="3"/>
    </row>
    <row r="3508" spans="1:2">
      <c r="A3508" s="1"/>
      <c r="B3508" s="3"/>
    </row>
    <row r="3509" spans="1:2">
      <c r="A3509" s="1"/>
      <c r="B3509" s="3"/>
    </row>
    <row r="3510" spans="1:2">
      <c r="A3510" s="1"/>
      <c r="B3510" s="3"/>
    </row>
    <row r="3511" spans="1:2">
      <c r="A3511" s="1"/>
      <c r="B3511" s="3"/>
    </row>
    <row r="3512" spans="1:2">
      <c r="A3512" s="1"/>
      <c r="B3512" s="3"/>
    </row>
    <row r="3513" spans="1:2">
      <c r="A3513" s="1"/>
      <c r="B3513" s="3"/>
    </row>
    <row r="3514" spans="1:2">
      <c r="A3514" s="1"/>
      <c r="B3514" s="3"/>
    </row>
    <row r="3515" spans="1:2">
      <c r="A3515" s="1"/>
      <c r="B3515" s="3"/>
    </row>
    <row r="3516" spans="1:2">
      <c r="A3516" s="1"/>
      <c r="B3516" s="3"/>
    </row>
    <row r="3517" spans="1:2">
      <c r="A3517" s="1"/>
      <c r="B3517" s="3"/>
    </row>
    <row r="3518" spans="1:2">
      <c r="A3518" s="1"/>
      <c r="B3518" s="3"/>
    </row>
    <row r="3519" spans="1:2">
      <c r="A3519" s="1"/>
      <c r="B3519" s="3"/>
    </row>
    <row r="3520" spans="1:2">
      <c r="A3520" s="1"/>
      <c r="B3520" s="3"/>
    </row>
    <row r="3521" spans="1:2">
      <c r="A3521" s="1"/>
      <c r="B3521" s="3"/>
    </row>
    <row r="3522" spans="1:2">
      <c r="A3522" s="1"/>
      <c r="B3522" s="3"/>
    </row>
    <row r="3523" spans="1:2">
      <c r="A3523" s="1"/>
      <c r="B3523" s="3"/>
    </row>
    <row r="3524" spans="1:2">
      <c r="A3524" s="1"/>
      <c r="B3524" s="3"/>
    </row>
    <row r="3525" spans="1:2">
      <c r="A3525" s="1"/>
      <c r="B3525" s="3"/>
    </row>
    <row r="3526" spans="1:2">
      <c r="A3526" s="1"/>
      <c r="B3526" s="3"/>
    </row>
    <row r="3527" spans="1:2">
      <c r="A3527" s="1"/>
      <c r="B3527" s="3"/>
    </row>
    <row r="3528" spans="1:2">
      <c r="A3528" s="1"/>
      <c r="B3528" s="3"/>
    </row>
    <row r="3529" spans="1:2">
      <c r="A3529" s="1"/>
      <c r="B3529" s="3"/>
    </row>
    <row r="3530" spans="1:2">
      <c r="A3530" s="1"/>
      <c r="B3530" s="3"/>
    </row>
    <row r="3531" spans="1:2">
      <c r="A3531" s="1"/>
      <c r="B3531" s="3"/>
    </row>
    <row r="3532" spans="1:2">
      <c r="A3532" s="1"/>
      <c r="B3532" s="3"/>
    </row>
    <row r="3533" spans="1:2">
      <c r="A3533" s="1"/>
      <c r="B3533" s="3"/>
    </row>
    <row r="3534" spans="1:2">
      <c r="A3534" s="1"/>
      <c r="B3534" s="3"/>
    </row>
    <row r="3535" spans="1:2">
      <c r="A3535" s="1"/>
      <c r="B3535" s="3"/>
    </row>
    <row r="3536" spans="1:2">
      <c r="A3536" s="1"/>
      <c r="B3536" s="3"/>
    </row>
    <row r="3537" spans="1:2">
      <c r="A3537" s="1"/>
      <c r="B3537" s="3"/>
    </row>
    <row r="3538" spans="1:2">
      <c r="A3538" s="1"/>
      <c r="B3538" s="3"/>
    </row>
    <row r="3539" spans="1:2">
      <c r="A3539" s="1"/>
      <c r="B3539" s="3"/>
    </row>
    <row r="3540" spans="1:2">
      <c r="A3540" s="1"/>
      <c r="B3540" s="3"/>
    </row>
    <row r="3541" spans="1:2">
      <c r="A3541" s="1"/>
      <c r="B3541" s="3"/>
    </row>
    <row r="3542" spans="1:2">
      <c r="A3542" s="1"/>
      <c r="B3542" s="3"/>
    </row>
    <row r="3543" spans="1:2">
      <c r="A3543" s="1"/>
      <c r="B3543" s="3"/>
    </row>
    <row r="3544" spans="1:2">
      <c r="A3544" s="1"/>
      <c r="B3544" s="3"/>
    </row>
    <row r="3545" spans="1:2">
      <c r="A3545" s="1"/>
      <c r="B3545" s="3"/>
    </row>
    <row r="3546" spans="1:2">
      <c r="A3546" s="1"/>
      <c r="B3546" s="3"/>
    </row>
    <row r="3547" spans="1:2">
      <c r="A3547" s="1"/>
      <c r="B3547" s="3"/>
    </row>
    <row r="3548" spans="1:2">
      <c r="A3548" s="1"/>
      <c r="B3548" s="3"/>
    </row>
    <row r="3549" spans="1:2">
      <c r="A3549" s="1"/>
      <c r="B3549" s="3"/>
    </row>
    <row r="3550" spans="1:2">
      <c r="A3550" s="1"/>
      <c r="B3550" s="3"/>
    </row>
    <row r="3551" spans="1:2">
      <c r="A3551" s="1"/>
      <c r="B3551" s="3"/>
    </row>
    <row r="3552" spans="1:2">
      <c r="A3552" s="1"/>
      <c r="B3552" s="3"/>
    </row>
    <row r="3553" spans="1:2">
      <c r="A3553" s="1"/>
      <c r="B3553" s="3"/>
    </row>
    <row r="3554" spans="1:2">
      <c r="A3554" s="1"/>
      <c r="B3554" s="3"/>
    </row>
    <row r="3555" spans="1:2">
      <c r="A3555" s="1"/>
      <c r="B3555" s="3"/>
    </row>
    <row r="3556" spans="1:2">
      <c r="A3556" s="1"/>
      <c r="B3556" s="3"/>
    </row>
    <row r="3557" spans="1:2">
      <c r="A3557" s="1"/>
      <c r="B3557" s="3"/>
    </row>
    <row r="3558" spans="1:2">
      <c r="A3558" s="1"/>
      <c r="B3558" s="3"/>
    </row>
    <row r="3559" spans="1:2">
      <c r="A3559" s="1"/>
      <c r="B3559" s="3"/>
    </row>
    <row r="3560" spans="1:2">
      <c r="A3560" s="1"/>
      <c r="B3560" s="3"/>
    </row>
    <row r="3561" spans="1:2">
      <c r="A3561" s="1"/>
      <c r="B3561" s="3"/>
    </row>
    <row r="3562" spans="1:2">
      <c r="A3562" s="1"/>
      <c r="B3562" s="3"/>
    </row>
    <row r="3563" spans="1:2">
      <c r="A3563" s="1"/>
      <c r="B3563" s="3"/>
    </row>
    <row r="3564" spans="1:2">
      <c r="A3564" s="1"/>
      <c r="B3564" s="3"/>
    </row>
    <row r="3565" spans="1:2">
      <c r="A3565" s="1"/>
      <c r="B3565" s="3"/>
    </row>
    <row r="3566" spans="1:2">
      <c r="A3566" s="1"/>
      <c r="B3566" s="3"/>
    </row>
    <row r="3567" spans="1:2">
      <c r="A3567" s="1"/>
      <c r="B3567" s="3"/>
    </row>
    <row r="3568" spans="1:2">
      <c r="A3568" s="1"/>
      <c r="B3568" s="3"/>
    </row>
    <row r="3569" spans="1:2">
      <c r="A3569" s="1"/>
      <c r="B3569" s="3"/>
    </row>
    <row r="3570" spans="1:2">
      <c r="A3570" s="1"/>
      <c r="B3570" s="3"/>
    </row>
    <row r="3571" spans="1:2">
      <c r="A3571" s="1"/>
      <c r="B3571" s="3"/>
    </row>
    <row r="3572" spans="1:2">
      <c r="A3572" s="1"/>
      <c r="B3572" s="3"/>
    </row>
    <row r="3573" spans="1:2">
      <c r="A3573" s="1"/>
      <c r="B3573" s="3"/>
    </row>
    <row r="3574" spans="1:2">
      <c r="A3574" s="1"/>
      <c r="B3574" s="3"/>
    </row>
    <row r="3575" spans="1:2">
      <c r="A3575" s="1"/>
      <c r="B3575" s="3"/>
    </row>
    <row r="3576" spans="1:2">
      <c r="A3576" s="1"/>
      <c r="B3576" s="3"/>
    </row>
    <row r="3577" spans="1:2">
      <c r="A3577" s="1"/>
      <c r="B3577" s="3"/>
    </row>
    <row r="3578" spans="1:2">
      <c r="A3578" s="1"/>
      <c r="B3578" s="3"/>
    </row>
    <row r="3579" spans="1:2">
      <c r="A3579" s="1"/>
      <c r="B3579" s="3"/>
    </row>
    <row r="3580" spans="1:2">
      <c r="A3580" s="1"/>
      <c r="B3580" s="3"/>
    </row>
    <row r="3581" spans="1:2">
      <c r="A3581" s="1"/>
      <c r="B3581" s="3"/>
    </row>
    <row r="3582" spans="1:2">
      <c r="A3582" s="1"/>
      <c r="B3582" s="3"/>
    </row>
    <row r="3583" spans="1:2">
      <c r="A3583" s="1"/>
      <c r="B3583" s="3"/>
    </row>
    <row r="3584" spans="1:2">
      <c r="A3584" s="1"/>
      <c r="B3584" s="3"/>
    </row>
    <row r="3585" spans="1:2">
      <c r="A3585" s="1"/>
      <c r="B3585" s="3"/>
    </row>
    <row r="3586" spans="1:2">
      <c r="A3586" s="1"/>
      <c r="B3586" s="3"/>
    </row>
    <row r="3587" spans="1:2">
      <c r="A3587" s="1"/>
      <c r="B3587" s="3"/>
    </row>
    <row r="3588" spans="1:2">
      <c r="A3588" s="1"/>
      <c r="B3588" s="3"/>
    </row>
    <row r="3589" spans="1:2">
      <c r="A3589" s="1"/>
      <c r="B3589" s="3"/>
    </row>
    <row r="3590" spans="1:2">
      <c r="A3590" s="1"/>
      <c r="B3590" s="3"/>
    </row>
    <row r="3591" spans="1:2">
      <c r="A3591" s="1"/>
      <c r="B3591" s="3"/>
    </row>
    <row r="3592" spans="1:2">
      <c r="A3592" s="1"/>
      <c r="B3592" s="3"/>
    </row>
    <row r="3593" spans="1:2">
      <c r="A3593" s="1"/>
      <c r="B3593" s="3"/>
    </row>
    <row r="3594" spans="1:2">
      <c r="A3594" s="1"/>
      <c r="B3594" s="3"/>
    </row>
    <row r="3595" spans="1:2">
      <c r="A3595" s="1"/>
      <c r="B3595" s="3"/>
    </row>
    <row r="3596" spans="1:2">
      <c r="A3596" s="1"/>
      <c r="B3596" s="3"/>
    </row>
    <row r="3597" spans="1:2">
      <c r="A3597" s="1"/>
      <c r="B3597" s="3"/>
    </row>
    <row r="3598" spans="1:2">
      <c r="A3598" s="1"/>
      <c r="B3598" s="3"/>
    </row>
    <row r="3599" spans="1:2">
      <c r="A3599" s="1"/>
      <c r="B3599" s="3"/>
    </row>
    <row r="3600" spans="1:2">
      <c r="A3600" s="1"/>
      <c r="B3600" s="3"/>
    </row>
    <row r="3601" spans="1:2">
      <c r="A3601" s="1"/>
      <c r="B3601" s="3"/>
    </row>
    <row r="3602" spans="1:2">
      <c r="A3602" s="1"/>
      <c r="B3602" s="3"/>
    </row>
    <row r="3603" spans="1:2">
      <c r="A3603" s="1"/>
      <c r="B3603" s="3"/>
    </row>
    <row r="3604" spans="1:2">
      <c r="A3604" s="1"/>
      <c r="B3604" s="3"/>
    </row>
    <row r="3605" spans="1:2">
      <c r="A3605" s="1"/>
      <c r="B3605" s="3"/>
    </row>
    <row r="3606" spans="1:2">
      <c r="A3606" s="1"/>
      <c r="B3606" s="3"/>
    </row>
    <row r="3607" spans="1:2">
      <c r="A3607" s="1"/>
      <c r="B3607" s="3"/>
    </row>
    <row r="3608" spans="1:2">
      <c r="A3608" s="1"/>
      <c r="B3608" s="3"/>
    </row>
    <row r="3609" spans="1:2">
      <c r="A3609" s="1"/>
      <c r="B3609" s="3"/>
    </row>
    <row r="3610" spans="1:2">
      <c r="A3610" s="1"/>
      <c r="B3610" s="3"/>
    </row>
    <row r="3611" spans="1:2">
      <c r="A3611" s="1"/>
      <c r="B3611" s="3"/>
    </row>
    <row r="3612" spans="1:2">
      <c r="A3612" s="1"/>
      <c r="B3612" s="3"/>
    </row>
    <row r="3613" spans="1:2">
      <c r="A3613" s="1"/>
      <c r="B3613" s="3"/>
    </row>
    <row r="3614" spans="1:2">
      <c r="A3614" s="1"/>
      <c r="B3614" s="3"/>
    </row>
    <row r="3615" spans="1:2">
      <c r="A3615" s="1"/>
      <c r="B3615" s="3"/>
    </row>
    <row r="3616" spans="1:2">
      <c r="A3616" s="1"/>
      <c r="B3616" s="3"/>
    </row>
    <row r="3617" spans="1:2">
      <c r="A3617" s="1"/>
      <c r="B3617" s="3"/>
    </row>
    <row r="3618" spans="1:2">
      <c r="A3618" s="1"/>
      <c r="B3618" s="3"/>
    </row>
    <row r="3619" spans="1:2">
      <c r="A3619" s="1"/>
      <c r="B3619" s="3"/>
    </row>
    <row r="3620" spans="1:2">
      <c r="A3620" s="1"/>
      <c r="B3620" s="3"/>
    </row>
    <row r="3621" spans="1:2">
      <c r="A3621" s="1"/>
      <c r="B3621" s="3"/>
    </row>
    <row r="3622" spans="1:2">
      <c r="A3622" s="1"/>
      <c r="B3622" s="3"/>
    </row>
    <row r="3623" spans="1:2">
      <c r="A3623" s="1"/>
      <c r="B3623" s="3"/>
    </row>
    <row r="3624" spans="1:2">
      <c r="A3624" s="1"/>
      <c r="B3624" s="3"/>
    </row>
    <row r="3625" spans="1:2">
      <c r="A3625" s="1"/>
      <c r="B3625" s="3"/>
    </row>
    <row r="3626" spans="1:2">
      <c r="A3626" s="1"/>
      <c r="B3626" s="3"/>
    </row>
    <row r="3627" spans="1:2">
      <c r="A3627" s="1"/>
      <c r="B3627" s="3"/>
    </row>
    <row r="3628" spans="1:2">
      <c r="A3628" s="1"/>
      <c r="B3628" s="3"/>
    </row>
    <row r="3629" spans="1:2">
      <c r="A3629" s="1"/>
      <c r="B3629" s="3"/>
    </row>
    <row r="3630" spans="1:2">
      <c r="A3630" s="1"/>
      <c r="B3630" s="3"/>
    </row>
    <row r="3631" spans="1:2">
      <c r="A3631" s="1"/>
      <c r="B3631" s="3"/>
    </row>
    <row r="3632" spans="1:2">
      <c r="A3632" s="1"/>
      <c r="B3632" s="3"/>
    </row>
    <row r="3633" spans="1:2">
      <c r="A3633" s="1"/>
      <c r="B3633" s="3"/>
    </row>
    <row r="3634" spans="1:2">
      <c r="A3634" s="1"/>
      <c r="B3634" s="3"/>
    </row>
    <row r="3635" spans="1:2">
      <c r="A3635" s="1"/>
      <c r="B3635" s="3"/>
    </row>
    <row r="3636" spans="1:2">
      <c r="A3636" s="1"/>
      <c r="B3636" s="3"/>
    </row>
    <row r="3637" spans="1:2">
      <c r="A3637" s="1"/>
      <c r="B3637" s="3"/>
    </row>
    <row r="3638" spans="1:2">
      <c r="A3638" s="1"/>
      <c r="B3638" s="3"/>
    </row>
    <row r="3639" spans="1:2">
      <c r="A3639" s="1"/>
      <c r="B3639" s="3"/>
    </row>
    <row r="3640" spans="1:2">
      <c r="A3640" s="1"/>
      <c r="B3640" s="3"/>
    </row>
    <row r="3641" spans="1:2">
      <c r="A3641" s="1"/>
      <c r="B3641" s="3"/>
    </row>
    <row r="3642" spans="1:2">
      <c r="A3642" s="1"/>
      <c r="B3642" s="3"/>
    </row>
    <row r="3643" spans="1:2">
      <c r="A3643" s="1"/>
      <c r="B3643" s="3"/>
    </row>
    <row r="3644" spans="1:2">
      <c r="A3644" s="1"/>
      <c r="B3644" s="3"/>
    </row>
    <row r="3645" spans="1:2">
      <c r="A3645" s="1"/>
      <c r="B3645" s="3"/>
    </row>
    <row r="3646" spans="1:2">
      <c r="A3646" s="1"/>
      <c r="B3646" s="3"/>
    </row>
    <row r="3647" spans="1:2">
      <c r="A3647" s="1"/>
      <c r="B3647" s="3"/>
    </row>
    <row r="3648" spans="1:2">
      <c r="A3648" s="1"/>
      <c r="B3648" s="3"/>
    </row>
    <row r="3649" spans="1:2">
      <c r="A3649" s="1"/>
      <c r="B3649" s="3"/>
    </row>
    <row r="3650" spans="1:2">
      <c r="A3650" s="1"/>
      <c r="B3650" s="3"/>
    </row>
    <row r="3651" spans="1:2">
      <c r="A3651" s="1"/>
      <c r="B3651" s="3"/>
    </row>
    <row r="3652" spans="1:2">
      <c r="A3652" s="1"/>
      <c r="B3652" s="3"/>
    </row>
    <row r="3653" spans="1:2">
      <c r="A3653" s="1"/>
      <c r="B3653" s="3"/>
    </row>
    <row r="3654" spans="1:2">
      <c r="A3654" s="1"/>
      <c r="B3654" s="3"/>
    </row>
    <row r="3655" spans="1:2">
      <c r="A3655" s="1"/>
      <c r="B3655" s="3"/>
    </row>
    <row r="3656" spans="1:2">
      <c r="A3656" s="1"/>
      <c r="B3656" s="3"/>
    </row>
    <row r="3657" spans="1:2">
      <c r="A3657" s="1"/>
      <c r="B3657" s="3"/>
    </row>
    <row r="3658" spans="1:2">
      <c r="A3658" s="1"/>
      <c r="B3658" s="3"/>
    </row>
    <row r="3659" spans="1:2">
      <c r="A3659" s="1"/>
      <c r="B3659" s="3"/>
    </row>
    <row r="3660" spans="1:2">
      <c r="A3660" s="1"/>
      <c r="B3660" s="3"/>
    </row>
    <row r="3661" spans="1:2">
      <c r="A3661" s="1"/>
      <c r="B3661" s="3"/>
    </row>
    <row r="3662" spans="1:2">
      <c r="A3662" s="1"/>
      <c r="B3662" s="3"/>
    </row>
    <row r="3663" spans="1:2">
      <c r="A3663" s="1"/>
      <c r="B3663" s="3"/>
    </row>
    <row r="3664" spans="1:2">
      <c r="A3664" s="1"/>
      <c r="B3664" s="3"/>
    </row>
    <row r="3665" spans="1:2">
      <c r="A3665" s="1"/>
      <c r="B3665" s="3"/>
    </row>
    <row r="3666" spans="1:2">
      <c r="A3666" s="1"/>
      <c r="B3666" s="3"/>
    </row>
    <row r="3667" spans="1:2">
      <c r="A3667" s="1"/>
      <c r="B3667" s="3"/>
    </row>
    <row r="3668" spans="1:2">
      <c r="A3668" s="1"/>
      <c r="B3668" s="3"/>
    </row>
    <row r="3669" spans="1:2">
      <c r="A3669" s="1"/>
      <c r="B3669" s="3"/>
    </row>
    <row r="3670" spans="1:2">
      <c r="A3670" s="1"/>
      <c r="B3670" s="3"/>
    </row>
    <row r="3671" spans="1:2">
      <c r="A3671" s="1"/>
      <c r="B3671" s="3"/>
    </row>
    <row r="3672" spans="1:2">
      <c r="A3672" s="1"/>
      <c r="B3672" s="3"/>
    </row>
    <row r="3673" spans="1:2">
      <c r="A3673" s="1"/>
      <c r="B3673" s="3"/>
    </row>
    <row r="3674" spans="1:2">
      <c r="A3674" s="1"/>
      <c r="B3674" s="3"/>
    </row>
    <row r="3675" spans="1:2">
      <c r="A3675" s="1"/>
      <c r="B3675" s="3"/>
    </row>
    <row r="3676" spans="1:2">
      <c r="A3676" s="1"/>
      <c r="B3676" s="3"/>
    </row>
    <row r="3677" spans="1:2">
      <c r="A3677" s="1"/>
      <c r="B3677" s="3"/>
    </row>
    <row r="3678" spans="1:2">
      <c r="A3678" s="1"/>
      <c r="B3678" s="3"/>
    </row>
    <row r="3679" spans="1:2">
      <c r="A3679" s="1"/>
      <c r="B3679" s="3"/>
    </row>
    <row r="3680" spans="1:2">
      <c r="A3680" s="1"/>
      <c r="B3680" s="3"/>
    </row>
    <row r="3681" spans="1:2">
      <c r="A3681" s="1"/>
      <c r="B3681" s="3"/>
    </row>
    <row r="3682" spans="1:2">
      <c r="A3682" s="1"/>
      <c r="B3682" s="3"/>
    </row>
    <row r="3683" spans="1:2">
      <c r="A3683" s="1"/>
      <c r="B3683" s="3"/>
    </row>
    <row r="3684" spans="1:2">
      <c r="A3684" s="1"/>
      <c r="B3684" s="3"/>
    </row>
    <row r="3685" spans="1:2">
      <c r="A3685" s="1"/>
      <c r="B3685" s="3"/>
    </row>
    <row r="3686" spans="1:2">
      <c r="A3686" s="1"/>
      <c r="B3686" s="3"/>
    </row>
    <row r="3687" spans="1:2">
      <c r="A3687" s="1"/>
      <c r="B3687" s="3"/>
    </row>
    <row r="3688" spans="1:2">
      <c r="A3688" s="1"/>
      <c r="B3688" s="3"/>
    </row>
    <row r="3689" spans="1:2">
      <c r="A3689" s="1"/>
      <c r="B3689" s="3"/>
    </row>
    <row r="3690" spans="1:2">
      <c r="A3690" s="1"/>
      <c r="B3690" s="3"/>
    </row>
    <row r="3691" spans="1:2">
      <c r="A3691" s="1"/>
      <c r="B3691" s="3"/>
    </row>
    <row r="3692" spans="1:2">
      <c r="A3692" s="1"/>
      <c r="B3692" s="3"/>
    </row>
    <row r="3693" spans="1:2">
      <c r="A3693" s="1"/>
      <c r="B3693" s="3"/>
    </row>
    <row r="3694" spans="1:2">
      <c r="A3694" s="1"/>
      <c r="B3694" s="3"/>
    </row>
    <row r="3695" spans="1:2">
      <c r="A3695" s="1"/>
      <c r="B3695" s="3"/>
    </row>
    <row r="3696" spans="1:2">
      <c r="A3696" s="1"/>
      <c r="B3696" s="3"/>
    </row>
    <row r="3697" spans="1:2">
      <c r="A3697" s="1"/>
      <c r="B3697" s="3"/>
    </row>
    <row r="3698" spans="1:2">
      <c r="A3698" s="1"/>
      <c r="B3698" s="3"/>
    </row>
    <row r="3699" spans="1:2">
      <c r="A3699" s="1"/>
      <c r="B3699" s="3"/>
    </row>
    <row r="3700" spans="1:2">
      <c r="A3700" s="1"/>
      <c r="B3700" s="3"/>
    </row>
    <row r="3701" spans="1:2">
      <c r="A3701" s="1"/>
      <c r="B3701" s="3"/>
    </row>
    <row r="3702" spans="1:2">
      <c r="A3702" s="1"/>
      <c r="B3702" s="3"/>
    </row>
    <row r="3703" spans="1:2">
      <c r="A3703" s="1"/>
      <c r="B3703" s="3"/>
    </row>
    <row r="3704" spans="1:2">
      <c r="A3704" s="1"/>
      <c r="B3704" s="3"/>
    </row>
    <row r="3705" spans="1:2">
      <c r="A3705" s="1"/>
      <c r="B3705" s="3"/>
    </row>
    <row r="3706" spans="1:2">
      <c r="A3706" s="1"/>
      <c r="B3706" s="3"/>
    </row>
    <row r="3707" spans="1:2">
      <c r="A3707" s="1"/>
      <c r="B3707" s="3"/>
    </row>
    <row r="3708" spans="1:2">
      <c r="A3708" s="1"/>
      <c r="B3708" s="3"/>
    </row>
    <row r="3709" spans="1:2">
      <c r="A3709" s="1"/>
      <c r="B3709" s="3"/>
    </row>
    <row r="3710" spans="1:2">
      <c r="A3710" s="1"/>
      <c r="B3710" s="3"/>
    </row>
    <row r="3711" spans="1:2">
      <c r="A3711" s="1"/>
      <c r="B3711" s="3"/>
    </row>
    <row r="3712" spans="1:2">
      <c r="A3712" s="1"/>
      <c r="B3712" s="3"/>
    </row>
    <row r="3713" spans="1:2">
      <c r="A3713" s="1"/>
      <c r="B3713" s="3"/>
    </row>
    <row r="3714" spans="1:2">
      <c r="A3714" s="1"/>
      <c r="B3714" s="3"/>
    </row>
    <row r="3715" spans="1:2">
      <c r="A3715" s="1"/>
      <c r="B3715" s="3"/>
    </row>
    <row r="3716" spans="1:2">
      <c r="A3716" s="1"/>
      <c r="B3716" s="3"/>
    </row>
    <row r="3717" spans="1:2">
      <c r="A3717" s="1"/>
      <c r="B3717" s="3"/>
    </row>
    <row r="3718" spans="1:2">
      <c r="A3718" s="1"/>
      <c r="B3718" s="3"/>
    </row>
    <row r="3719" spans="1:2">
      <c r="A3719" s="1"/>
      <c r="B3719" s="3"/>
    </row>
    <row r="3720" spans="1:2">
      <c r="A3720" s="1"/>
      <c r="B3720" s="3"/>
    </row>
    <row r="3721" spans="1:2">
      <c r="A3721" s="1"/>
      <c r="B3721" s="3"/>
    </row>
    <row r="3722" spans="1:2">
      <c r="A3722" s="1"/>
      <c r="B3722" s="3"/>
    </row>
    <row r="3723" spans="1:2">
      <c r="A3723" s="1"/>
      <c r="B3723" s="3"/>
    </row>
    <row r="3724" spans="1:2">
      <c r="A3724" s="1"/>
      <c r="B3724" s="3"/>
    </row>
    <row r="3725" spans="1:2">
      <c r="A3725" s="1"/>
      <c r="B3725" s="3"/>
    </row>
    <row r="3726" spans="1:2">
      <c r="A3726" s="1"/>
      <c r="B3726" s="3"/>
    </row>
    <row r="3727" spans="1:2">
      <c r="A3727" s="1"/>
      <c r="B3727" s="3"/>
    </row>
    <row r="3728" spans="1:2">
      <c r="A3728" s="1"/>
      <c r="B3728" s="3"/>
    </row>
    <row r="3729" spans="1:2">
      <c r="A3729" s="1"/>
      <c r="B3729" s="3"/>
    </row>
    <row r="3730" spans="1:2">
      <c r="A3730" s="1"/>
      <c r="B3730" s="3"/>
    </row>
    <row r="3731" spans="1:2">
      <c r="A3731" s="1"/>
      <c r="B3731" s="3"/>
    </row>
    <row r="3732" spans="1:2">
      <c r="A3732" s="1"/>
      <c r="B3732" s="3"/>
    </row>
    <row r="3733" spans="1:2">
      <c r="A3733" s="1"/>
      <c r="B3733" s="3"/>
    </row>
    <row r="3734" spans="1:2">
      <c r="A3734" s="1"/>
      <c r="B3734" s="3"/>
    </row>
    <row r="3735" spans="1:2">
      <c r="A3735" s="1"/>
      <c r="B3735" s="3"/>
    </row>
    <row r="3736" spans="1:2">
      <c r="A3736" s="1"/>
      <c r="B3736" s="3"/>
    </row>
    <row r="3737" spans="1:2">
      <c r="A3737" s="1"/>
      <c r="B3737" s="3"/>
    </row>
    <row r="3738" spans="1:2">
      <c r="A3738" s="1"/>
      <c r="B3738" s="3"/>
    </row>
    <row r="3739" spans="1:2">
      <c r="A3739" s="1"/>
      <c r="B3739" s="3"/>
    </row>
    <row r="3740" spans="1:2">
      <c r="A3740" s="1"/>
      <c r="B3740" s="3"/>
    </row>
    <row r="3741" spans="1:2">
      <c r="A3741" s="1"/>
      <c r="B3741" s="3"/>
    </row>
    <row r="3742" spans="1:2">
      <c r="A3742" s="1"/>
      <c r="B3742" s="3"/>
    </row>
    <row r="3743" spans="1:2">
      <c r="A3743" s="1"/>
      <c r="B3743" s="3"/>
    </row>
    <row r="3744" spans="1:2">
      <c r="A3744" s="1"/>
      <c r="B3744" s="3"/>
    </row>
    <row r="3745" spans="1:2">
      <c r="A3745" s="1"/>
      <c r="B3745" s="3"/>
    </row>
    <row r="3746" spans="1:2">
      <c r="A3746" s="1"/>
      <c r="B3746" s="3"/>
    </row>
    <row r="3747" spans="1:2">
      <c r="A3747" s="1"/>
      <c r="B3747" s="3"/>
    </row>
    <row r="3748" spans="1:2">
      <c r="A3748" s="1"/>
      <c r="B3748" s="3"/>
    </row>
    <row r="3749" spans="1:2">
      <c r="A3749" s="1"/>
      <c r="B3749" s="3"/>
    </row>
    <row r="3750" spans="1:2">
      <c r="A3750" s="1"/>
      <c r="B3750" s="3"/>
    </row>
    <row r="3751" spans="1:2">
      <c r="A3751" s="1"/>
      <c r="B3751" s="3"/>
    </row>
    <row r="3752" spans="1:2">
      <c r="A3752" s="1"/>
      <c r="B3752" s="3"/>
    </row>
    <row r="3753" spans="1:2">
      <c r="A3753" s="1"/>
      <c r="B3753" s="3"/>
    </row>
    <row r="3754" spans="1:2">
      <c r="A3754" s="1"/>
      <c r="B3754" s="3"/>
    </row>
    <row r="3755" spans="1:2">
      <c r="A3755" s="1"/>
      <c r="B3755" s="3"/>
    </row>
    <row r="3756" spans="1:2">
      <c r="A3756" s="1"/>
      <c r="B3756" s="3"/>
    </row>
    <row r="3757" spans="1:2">
      <c r="A3757" s="1"/>
      <c r="B3757" s="3"/>
    </row>
    <row r="3758" spans="1:2">
      <c r="A3758" s="1"/>
      <c r="B3758" s="3"/>
    </row>
    <row r="3759" spans="1:2">
      <c r="A3759" s="1"/>
      <c r="B3759" s="3"/>
    </row>
    <row r="3760" spans="1:2">
      <c r="A3760" s="1"/>
      <c r="B3760" s="3"/>
    </row>
    <row r="3761" spans="1:3">
      <c r="A3761" s="1"/>
      <c r="B3761" s="3"/>
    </row>
    <row r="3762" spans="1:3">
      <c r="A3762" s="1"/>
      <c r="B3762" s="3"/>
    </row>
    <row r="3763" spans="1:3">
      <c r="A3763" s="1"/>
      <c r="B3763" s="3"/>
    </row>
    <row r="3764" spans="1:3">
      <c r="A3764" s="1"/>
      <c r="B3764" s="3"/>
      <c r="C3764">
        <f>A3764+1</f>
        <v>1</v>
      </c>
    </row>
    <row r="3765" spans="1:3">
      <c r="A3765" s="1"/>
      <c r="B3765" s="3"/>
    </row>
    <row r="3766" spans="1:3">
      <c r="A3766" s="1"/>
      <c r="B3766" s="3"/>
    </row>
    <row r="3767" spans="1:3">
      <c r="A3767" s="1"/>
      <c r="B3767" s="3"/>
    </row>
    <row r="3768" spans="1:3">
      <c r="A3768" s="1"/>
      <c r="B3768" s="3"/>
    </row>
    <row r="3769" spans="1:3">
      <c r="A3769" s="1"/>
      <c r="B3769" s="3"/>
    </row>
    <row r="3770" spans="1:3">
      <c r="A3770" s="1"/>
      <c r="B3770" s="3"/>
    </row>
    <row r="3771" spans="1:3">
      <c r="A3771" s="1"/>
      <c r="B3771" s="3"/>
    </row>
    <row r="3772" spans="1:3">
      <c r="A3772" s="1"/>
      <c r="B3772" s="3"/>
    </row>
    <row r="3773" spans="1:3">
      <c r="A3773" s="1"/>
      <c r="B3773" s="3"/>
    </row>
    <row r="3774" spans="1:3">
      <c r="A3774" s="1"/>
      <c r="B3774" s="3"/>
    </row>
    <row r="3775" spans="1:3">
      <c r="A3775" s="1"/>
      <c r="B3775" s="3"/>
    </row>
    <row r="3776" spans="1:3">
      <c r="A3776" s="1"/>
      <c r="B3776" s="3"/>
    </row>
    <row r="3777" spans="1:2">
      <c r="A3777" s="1"/>
      <c r="B3777" s="3"/>
    </row>
    <row r="3778" spans="1:2">
      <c r="A3778" s="1"/>
      <c r="B3778" s="3"/>
    </row>
    <row r="3779" spans="1:2">
      <c r="A3779" s="1"/>
      <c r="B3779" s="3"/>
    </row>
    <row r="3780" spans="1:2">
      <c r="A3780" s="1"/>
      <c r="B3780" s="3"/>
    </row>
    <row r="3781" spans="1:2">
      <c r="A3781" s="1"/>
      <c r="B3781" s="3"/>
    </row>
    <row r="3782" spans="1:2">
      <c r="A3782" s="1"/>
      <c r="B3782" s="3"/>
    </row>
    <row r="3783" spans="1:2">
      <c r="A3783" s="1"/>
      <c r="B3783" s="3"/>
    </row>
    <row r="3784" spans="1:2">
      <c r="A3784" s="1"/>
      <c r="B3784" s="3"/>
    </row>
    <row r="3785" spans="1:2">
      <c r="A3785" s="1"/>
      <c r="B3785" s="3"/>
    </row>
    <row r="3786" spans="1:2">
      <c r="A3786" s="1"/>
      <c r="B3786" s="3"/>
    </row>
    <row r="3787" spans="1:2">
      <c r="A3787" s="1"/>
      <c r="B3787" s="3"/>
    </row>
    <row r="3788" spans="1:2">
      <c r="A3788" s="1"/>
      <c r="B3788" s="3"/>
    </row>
    <row r="3789" spans="1:2">
      <c r="A3789" s="1"/>
      <c r="B3789" s="3"/>
    </row>
    <row r="3790" spans="1:2">
      <c r="A3790" s="1"/>
      <c r="B3790" s="3"/>
    </row>
    <row r="3791" spans="1:2">
      <c r="A3791" s="1"/>
      <c r="B3791" s="3"/>
    </row>
    <row r="3792" spans="1:2">
      <c r="A3792" s="1"/>
      <c r="B3792" s="3"/>
    </row>
    <row r="3793" spans="1:2">
      <c r="A3793" s="1"/>
      <c r="B3793" s="3"/>
    </row>
    <row r="3794" spans="1:2">
      <c r="A3794" s="1"/>
      <c r="B3794" s="3"/>
    </row>
    <row r="3795" spans="1:2">
      <c r="A3795" s="1"/>
      <c r="B3795" s="3"/>
    </row>
    <row r="3796" spans="1:2">
      <c r="A3796" s="1"/>
      <c r="B3796" s="3"/>
    </row>
    <row r="3797" spans="1:2">
      <c r="A3797" s="1"/>
      <c r="B3797" s="3"/>
    </row>
    <row r="3798" spans="1:2">
      <c r="A3798" s="1"/>
      <c r="B3798" s="3"/>
    </row>
    <row r="3799" spans="1:2">
      <c r="A3799" s="1"/>
      <c r="B3799" s="3"/>
    </row>
    <row r="3800" spans="1:2">
      <c r="A3800" s="1"/>
      <c r="B3800" s="3"/>
    </row>
    <row r="3801" spans="1:2">
      <c r="A3801" s="1"/>
      <c r="B3801" s="3"/>
    </row>
    <row r="3802" spans="1:2">
      <c r="A3802" s="1"/>
      <c r="B3802" s="3"/>
    </row>
    <row r="3803" spans="1:2">
      <c r="A3803" s="1"/>
      <c r="B3803" s="3"/>
    </row>
    <row r="3804" spans="1:2">
      <c r="A3804" s="1"/>
      <c r="B3804" s="3"/>
    </row>
    <row r="3805" spans="1:2">
      <c r="A3805" s="1"/>
      <c r="B3805" s="3"/>
    </row>
    <row r="3806" spans="1:2">
      <c r="A3806" s="1"/>
      <c r="B3806" s="3"/>
    </row>
    <row r="3807" spans="1:2">
      <c r="A3807" s="1"/>
      <c r="B3807" s="3"/>
    </row>
    <row r="3808" spans="1:2">
      <c r="A3808" s="1"/>
      <c r="B3808" s="3"/>
    </row>
    <row r="3809" spans="1:2">
      <c r="A3809" s="1"/>
      <c r="B3809" s="3"/>
    </row>
    <row r="3810" spans="1:2">
      <c r="A3810" s="1"/>
      <c r="B3810" s="3"/>
    </row>
    <row r="3811" spans="1:2">
      <c r="A3811" s="1"/>
      <c r="B3811" s="3"/>
    </row>
    <row r="3812" spans="1:2">
      <c r="A3812" s="1"/>
      <c r="B3812" s="3"/>
    </row>
    <row r="3813" spans="1:2">
      <c r="A3813" s="1"/>
      <c r="B3813" s="3"/>
    </row>
    <row r="3814" spans="1:2">
      <c r="A3814" s="1"/>
      <c r="B3814" s="3"/>
    </row>
    <row r="3815" spans="1:2">
      <c r="A3815" s="1"/>
      <c r="B3815" s="3"/>
    </row>
    <row r="3816" spans="1:2">
      <c r="A3816" s="1"/>
      <c r="B3816" s="3"/>
    </row>
    <row r="3817" spans="1:2">
      <c r="A3817" s="1"/>
      <c r="B3817" s="3"/>
    </row>
    <row r="3818" spans="1:2">
      <c r="A3818" s="1"/>
      <c r="B3818" s="3"/>
    </row>
    <row r="3819" spans="1:2">
      <c r="A3819" s="1"/>
      <c r="B3819" s="3"/>
    </row>
    <row r="3820" spans="1:2">
      <c r="A3820" s="1"/>
      <c r="B3820" s="3"/>
    </row>
    <row r="3821" spans="1:2">
      <c r="A3821" s="1"/>
      <c r="B3821" s="3"/>
    </row>
    <row r="3822" spans="1:2">
      <c r="A3822" s="1"/>
      <c r="B3822" s="3"/>
    </row>
    <row r="3823" spans="1:2">
      <c r="A3823" s="1"/>
      <c r="B3823" s="3"/>
    </row>
    <row r="3824" spans="1:2">
      <c r="A3824" s="1"/>
      <c r="B3824" s="3"/>
    </row>
    <row r="3825" spans="1:2">
      <c r="A3825" s="1"/>
      <c r="B3825" s="3"/>
    </row>
    <row r="3826" spans="1:2">
      <c r="A3826" s="1"/>
      <c r="B3826" s="3"/>
    </row>
    <row r="3827" spans="1:2">
      <c r="A3827" s="1"/>
      <c r="B3827" s="3"/>
    </row>
    <row r="3828" spans="1:2">
      <c r="A3828" s="1"/>
      <c r="B3828" s="3"/>
    </row>
    <row r="3829" spans="1:2">
      <c r="A3829" s="1"/>
      <c r="B3829" s="3"/>
    </row>
    <row r="3830" spans="1:2">
      <c r="A3830" s="1"/>
      <c r="B3830" s="3"/>
    </row>
    <row r="3831" spans="1:2">
      <c r="A3831" s="1"/>
      <c r="B3831" s="3"/>
    </row>
    <row r="3832" spans="1:2">
      <c r="A3832" s="1"/>
      <c r="B3832" s="3"/>
    </row>
    <row r="3833" spans="1:2">
      <c r="A3833" s="1"/>
      <c r="B3833" s="3"/>
    </row>
    <row r="3834" spans="1:2">
      <c r="A3834" s="1"/>
      <c r="B3834" s="3"/>
    </row>
    <row r="3835" spans="1:2">
      <c r="A3835" s="1"/>
      <c r="B3835" s="3"/>
    </row>
    <row r="3836" spans="1:2">
      <c r="A3836" s="1"/>
      <c r="B3836" s="3"/>
    </row>
    <row r="3837" spans="1:2">
      <c r="A3837" s="1"/>
      <c r="B3837" s="3"/>
    </row>
    <row r="3838" spans="1:2">
      <c r="A3838" s="1"/>
      <c r="B3838" s="3"/>
    </row>
    <row r="3839" spans="1:2">
      <c r="A3839" s="1"/>
      <c r="B3839" s="3"/>
    </row>
    <row r="3840" spans="1:2">
      <c r="A3840" s="1"/>
      <c r="B3840" s="3"/>
    </row>
    <row r="3841" spans="1:2">
      <c r="A3841" s="1"/>
      <c r="B3841" s="3"/>
    </row>
    <row r="3842" spans="1:2">
      <c r="A3842" s="1"/>
      <c r="B3842" s="3"/>
    </row>
    <row r="3843" spans="1:2">
      <c r="A3843" s="1"/>
      <c r="B3843" s="3"/>
    </row>
    <row r="3844" spans="1:2">
      <c r="A3844" s="1"/>
      <c r="B3844" s="3"/>
    </row>
    <row r="3845" spans="1:2">
      <c r="A3845" s="1"/>
      <c r="B3845" s="3"/>
    </row>
    <row r="3846" spans="1:2">
      <c r="A3846" s="1"/>
      <c r="B3846" s="3"/>
    </row>
    <row r="3847" spans="1:2">
      <c r="A3847" s="1"/>
      <c r="B3847" s="3"/>
    </row>
    <row r="3848" spans="1:2">
      <c r="A3848" s="1"/>
      <c r="B3848" s="3"/>
    </row>
    <row r="3849" spans="1:2">
      <c r="A3849" s="1"/>
      <c r="B3849" s="3"/>
    </row>
    <row r="3850" spans="1:2">
      <c r="A3850" s="1"/>
      <c r="B3850" s="3"/>
    </row>
    <row r="3851" spans="1:2">
      <c r="A3851" s="1"/>
      <c r="B3851" s="3"/>
    </row>
    <row r="3852" spans="1:2">
      <c r="A3852" s="1"/>
      <c r="B3852" s="3"/>
    </row>
    <row r="3853" spans="1:2">
      <c r="A3853" s="1"/>
      <c r="B3853" s="3"/>
    </row>
    <row r="3854" spans="1:2">
      <c r="A3854" s="1"/>
      <c r="B3854" s="3"/>
    </row>
    <row r="3855" spans="1:2">
      <c r="A3855" s="1"/>
      <c r="B3855" s="3"/>
    </row>
    <row r="3856" spans="1:2">
      <c r="A3856" s="1"/>
      <c r="B3856" s="3"/>
    </row>
    <row r="3857" spans="1:2">
      <c r="A3857" s="1"/>
      <c r="B3857" s="3"/>
    </row>
    <row r="3858" spans="1:2">
      <c r="A3858" s="1"/>
      <c r="B3858" s="3"/>
    </row>
    <row r="3859" spans="1:2">
      <c r="A3859" s="1"/>
      <c r="B3859" s="3"/>
    </row>
    <row r="3860" spans="1:2">
      <c r="A3860" s="1"/>
      <c r="B3860" s="3"/>
    </row>
    <row r="3861" spans="1:2">
      <c r="A3861" s="1"/>
      <c r="B3861" s="3"/>
    </row>
    <row r="3862" spans="1:2">
      <c r="A3862" s="1"/>
      <c r="B3862" s="3"/>
    </row>
    <row r="3863" spans="1:2">
      <c r="A3863" s="1"/>
      <c r="B3863" s="3"/>
    </row>
    <row r="3864" spans="1:2">
      <c r="A3864" s="1"/>
      <c r="B3864" s="3"/>
    </row>
    <row r="3865" spans="1:2">
      <c r="A3865" s="1"/>
      <c r="B3865" s="3"/>
    </row>
    <row r="3866" spans="1:2">
      <c r="A3866" s="1"/>
      <c r="B3866" s="3"/>
    </row>
    <row r="3867" spans="1:2">
      <c r="A3867" s="1"/>
      <c r="B3867" s="3"/>
    </row>
    <row r="3868" spans="1:2">
      <c r="A3868" s="1"/>
      <c r="B3868" s="3"/>
    </row>
    <row r="3869" spans="1:2">
      <c r="A3869" s="1"/>
      <c r="B3869" s="3"/>
    </row>
    <row r="3870" spans="1:2">
      <c r="A3870" s="1"/>
      <c r="B3870" s="3"/>
    </row>
    <row r="3871" spans="1:2">
      <c r="A3871" s="1"/>
      <c r="B3871" s="3"/>
    </row>
    <row r="3872" spans="1:2">
      <c r="A3872" s="1"/>
      <c r="B3872" s="3"/>
    </row>
    <row r="3873" spans="1:2">
      <c r="A3873" s="1"/>
      <c r="B3873" s="3"/>
    </row>
    <row r="3874" spans="1:2">
      <c r="A3874" s="1"/>
      <c r="B3874" s="3"/>
    </row>
    <row r="3875" spans="1:2">
      <c r="A3875" s="1"/>
      <c r="B3875" s="3"/>
    </row>
    <row r="3876" spans="1:2">
      <c r="A3876" s="1"/>
      <c r="B3876" s="3"/>
    </row>
    <row r="3877" spans="1:2">
      <c r="A3877" s="1"/>
      <c r="B3877" s="3"/>
    </row>
    <row r="3878" spans="1:2">
      <c r="A3878" s="1"/>
      <c r="B3878" s="3"/>
    </row>
    <row r="3879" spans="1:2">
      <c r="A3879" s="1"/>
      <c r="B3879" s="3"/>
    </row>
    <row r="3880" spans="1:2">
      <c r="A3880" s="1"/>
      <c r="B3880" s="3"/>
    </row>
    <row r="3881" spans="1:2">
      <c r="A3881" s="1"/>
      <c r="B3881" s="3"/>
    </row>
    <row r="3882" spans="1:2">
      <c r="A3882" s="1"/>
      <c r="B3882" s="3"/>
    </row>
    <row r="3883" spans="1:2">
      <c r="A3883" s="1"/>
      <c r="B3883" s="3"/>
    </row>
    <row r="3884" spans="1:2">
      <c r="A3884" s="1"/>
      <c r="B3884" s="3"/>
    </row>
    <row r="3885" spans="1:2">
      <c r="A3885" s="1"/>
      <c r="B3885" s="3"/>
    </row>
    <row r="3886" spans="1:2">
      <c r="A3886" s="1"/>
      <c r="B3886" s="3"/>
    </row>
    <row r="3887" spans="1:2">
      <c r="A3887" s="1"/>
      <c r="B3887" s="3"/>
    </row>
    <row r="3888" spans="1:2">
      <c r="A3888" s="1"/>
      <c r="B3888" s="3"/>
    </row>
    <row r="3889" spans="1:2">
      <c r="A3889" s="1"/>
      <c r="B3889" s="3"/>
    </row>
    <row r="3890" spans="1:2">
      <c r="A3890" s="1"/>
      <c r="B3890" s="3"/>
    </row>
    <row r="3891" spans="1:2">
      <c r="A3891" s="1"/>
      <c r="B3891" s="3"/>
    </row>
    <row r="3892" spans="1:2">
      <c r="A3892" s="1"/>
      <c r="B3892" s="3"/>
    </row>
    <row r="3893" spans="1:2">
      <c r="A3893" s="1"/>
      <c r="B3893" s="3"/>
    </row>
    <row r="3894" spans="1:2">
      <c r="A3894" s="1"/>
      <c r="B3894" s="3"/>
    </row>
    <row r="3895" spans="1:2">
      <c r="A3895" s="1"/>
      <c r="B3895" s="3"/>
    </row>
    <row r="3896" spans="1:2">
      <c r="A3896" s="1"/>
      <c r="B3896" s="3"/>
    </row>
    <row r="3897" spans="1:2">
      <c r="A3897" s="1"/>
      <c r="B3897" s="3"/>
    </row>
    <row r="3898" spans="1:2">
      <c r="A3898" s="1"/>
      <c r="B3898" s="3"/>
    </row>
    <row r="3899" spans="1:2">
      <c r="A3899" s="1"/>
      <c r="B3899" s="3"/>
    </row>
    <row r="3900" spans="1:2">
      <c r="A3900" s="1"/>
      <c r="B3900" s="3"/>
    </row>
    <row r="3901" spans="1:2">
      <c r="A3901" s="1"/>
      <c r="B3901" s="3"/>
    </row>
    <row r="3902" spans="1:2">
      <c r="A3902" s="1"/>
      <c r="B3902" s="3"/>
    </row>
    <row r="3903" spans="1:2">
      <c r="A3903" s="1"/>
      <c r="B3903" s="3"/>
    </row>
    <row r="3904" spans="1:2">
      <c r="A3904" s="1"/>
      <c r="B3904" s="3"/>
    </row>
    <row r="3905" spans="1:2">
      <c r="A3905" s="1"/>
      <c r="B3905" s="3"/>
    </row>
    <row r="3906" spans="1:2">
      <c r="A3906" s="1"/>
      <c r="B3906" s="3"/>
    </row>
    <row r="3907" spans="1:2">
      <c r="A3907" s="1"/>
      <c r="B3907" s="3"/>
    </row>
    <row r="3908" spans="1:2">
      <c r="A3908" s="1"/>
      <c r="B3908" s="3"/>
    </row>
    <row r="3909" spans="1:2">
      <c r="A3909" s="1"/>
      <c r="B3909" s="3"/>
    </row>
    <row r="3910" spans="1:2">
      <c r="A3910" s="1"/>
      <c r="B3910" s="3"/>
    </row>
    <row r="3911" spans="1:2">
      <c r="A3911" s="1"/>
      <c r="B3911" s="3"/>
    </row>
    <row r="3912" spans="1:2">
      <c r="A3912" s="1"/>
      <c r="B3912" s="3"/>
    </row>
    <row r="3913" spans="1:2">
      <c r="A3913" s="1"/>
      <c r="B3913" s="3"/>
    </row>
    <row r="3914" spans="1:2">
      <c r="A3914" s="1"/>
      <c r="B3914" s="3"/>
    </row>
    <row r="3915" spans="1:2">
      <c r="A3915" s="1"/>
      <c r="B3915" s="3"/>
    </row>
    <row r="3916" spans="1:2">
      <c r="A3916" s="1"/>
      <c r="B3916" s="3"/>
    </row>
    <row r="3917" spans="1:2">
      <c r="A3917" s="1"/>
      <c r="B3917" s="3"/>
    </row>
    <row r="3918" spans="1:2">
      <c r="A3918" s="1"/>
      <c r="B3918" s="3"/>
    </row>
    <row r="3919" spans="1:2">
      <c r="A3919" s="1"/>
      <c r="B3919" s="3"/>
    </row>
    <row r="3920" spans="1:2">
      <c r="A3920" s="1"/>
      <c r="B3920" s="3"/>
    </row>
    <row r="3921" spans="1:2">
      <c r="A3921" s="1"/>
      <c r="B3921" s="3"/>
    </row>
    <row r="3922" spans="1:2">
      <c r="A3922" s="1"/>
      <c r="B3922" s="3"/>
    </row>
    <row r="3923" spans="1:2">
      <c r="A3923" s="1"/>
      <c r="B3923" s="3"/>
    </row>
    <row r="3924" spans="1:2">
      <c r="A3924" s="1"/>
      <c r="B3924" s="3"/>
    </row>
    <row r="3925" spans="1:2">
      <c r="A3925" s="1"/>
      <c r="B3925" s="3"/>
    </row>
    <row r="3926" spans="1:2">
      <c r="A3926" s="1"/>
      <c r="B3926" s="3"/>
    </row>
    <row r="3927" spans="1:2">
      <c r="A3927" s="1"/>
      <c r="B3927" s="3"/>
    </row>
    <row r="3928" spans="1:2">
      <c r="A3928" s="1"/>
      <c r="B3928" s="3"/>
    </row>
    <row r="3929" spans="1:2">
      <c r="A3929" s="1"/>
      <c r="B3929" s="3"/>
    </row>
    <row r="3930" spans="1:2">
      <c r="A3930" s="1"/>
      <c r="B3930" s="3"/>
    </row>
    <row r="3931" spans="1:2">
      <c r="A3931" s="1"/>
      <c r="B3931" s="3"/>
    </row>
    <row r="3932" spans="1:2">
      <c r="A3932" s="1"/>
      <c r="B3932" s="3"/>
    </row>
    <row r="3933" spans="1:2">
      <c r="A3933" s="1"/>
      <c r="B3933" s="3"/>
    </row>
    <row r="3934" spans="1:2">
      <c r="A3934" s="1"/>
      <c r="B3934" s="3"/>
    </row>
    <row r="3935" spans="1:2">
      <c r="A3935" s="1"/>
      <c r="B3935" s="3"/>
    </row>
    <row r="3936" spans="1:2">
      <c r="A3936" s="1"/>
      <c r="B3936" s="3"/>
    </row>
    <row r="3937" spans="1:2">
      <c r="A3937" s="1"/>
      <c r="B3937" s="3"/>
    </row>
    <row r="3938" spans="1:2">
      <c r="A3938" s="1"/>
      <c r="B3938" s="3"/>
    </row>
    <row r="3939" spans="1:2">
      <c r="A3939" s="1"/>
      <c r="B3939" s="3"/>
    </row>
    <row r="3940" spans="1:2">
      <c r="A3940" s="1"/>
      <c r="B3940" s="3"/>
    </row>
    <row r="3941" spans="1:2">
      <c r="A3941" s="1"/>
      <c r="B3941" s="3"/>
    </row>
    <row r="3942" spans="1:2">
      <c r="A3942" s="1"/>
      <c r="B3942" s="3"/>
    </row>
    <row r="3943" spans="1:2">
      <c r="A3943" s="1"/>
      <c r="B3943" s="3"/>
    </row>
    <row r="3944" spans="1:2">
      <c r="A3944" s="1"/>
      <c r="B3944" s="3"/>
    </row>
    <row r="3945" spans="1:2">
      <c r="A3945" s="1"/>
      <c r="B3945" s="3"/>
    </row>
    <row r="3946" spans="1:2">
      <c r="A3946" s="1"/>
      <c r="B3946" s="3"/>
    </row>
    <row r="3947" spans="1:2">
      <c r="A3947" s="1"/>
      <c r="B3947" s="3"/>
    </row>
    <row r="3948" spans="1:2">
      <c r="A3948" s="1"/>
      <c r="B3948" s="3"/>
    </row>
    <row r="3949" spans="1:2">
      <c r="A3949" s="1"/>
      <c r="B3949" s="3"/>
    </row>
    <row r="3950" spans="1:2">
      <c r="A3950" s="1"/>
      <c r="B3950" s="3"/>
    </row>
    <row r="3951" spans="1:2">
      <c r="A3951" s="1"/>
      <c r="B3951" s="3"/>
    </row>
    <row r="3952" spans="1:2">
      <c r="A3952" s="1"/>
      <c r="B3952" s="3"/>
    </row>
    <row r="3953" spans="1:2">
      <c r="A3953" s="1"/>
      <c r="B3953" s="3"/>
    </row>
    <row r="3954" spans="1:2">
      <c r="A3954" s="1"/>
      <c r="B3954" s="3"/>
    </row>
    <row r="3955" spans="1:2">
      <c r="A3955" s="1"/>
      <c r="B3955" s="3"/>
    </row>
    <row r="3956" spans="1:2">
      <c r="A3956" s="1"/>
      <c r="B3956" s="3"/>
    </row>
    <row r="3957" spans="1:2">
      <c r="A3957" s="1"/>
      <c r="B3957" s="3"/>
    </row>
    <row r="3958" spans="1:2">
      <c r="A3958" s="1"/>
      <c r="B3958" s="3"/>
    </row>
    <row r="3959" spans="1:2">
      <c r="A3959" s="1"/>
      <c r="B3959" s="3"/>
    </row>
    <row r="3960" spans="1:2">
      <c r="A3960" s="1"/>
      <c r="B3960" s="3"/>
    </row>
    <row r="3961" spans="1:2">
      <c r="A3961" s="1"/>
      <c r="B3961" s="3"/>
    </row>
    <row r="3962" spans="1:2">
      <c r="A3962" s="1"/>
      <c r="B3962" s="3"/>
    </row>
    <row r="3963" spans="1:2">
      <c r="A3963" s="1"/>
      <c r="B3963" s="3"/>
    </row>
    <row r="3964" spans="1:2">
      <c r="A3964" s="1"/>
      <c r="B3964" s="3"/>
    </row>
    <row r="3965" spans="1:2">
      <c r="A3965" s="1"/>
      <c r="B3965" s="3"/>
    </row>
    <row r="3966" spans="1:2">
      <c r="A3966" s="1"/>
      <c r="B3966" s="3"/>
    </row>
    <row r="3967" spans="1:2">
      <c r="A3967" s="1"/>
      <c r="B3967" s="3"/>
    </row>
    <row r="3968" spans="1:2">
      <c r="A3968" s="1"/>
      <c r="B3968" s="3"/>
    </row>
    <row r="3969" spans="1:2">
      <c r="A3969" s="1"/>
      <c r="B3969" s="3"/>
    </row>
    <row r="3970" spans="1:2">
      <c r="A3970" s="1"/>
      <c r="B3970" s="3"/>
    </row>
    <row r="3971" spans="1:2">
      <c r="A3971" s="1"/>
      <c r="B3971" s="3"/>
    </row>
    <row r="3972" spans="1:2">
      <c r="A3972" s="1"/>
      <c r="B3972" s="3"/>
    </row>
    <row r="3973" spans="1:2">
      <c r="A3973" s="1"/>
      <c r="B3973" s="3"/>
    </row>
    <row r="3974" spans="1:2">
      <c r="A3974" s="1"/>
      <c r="B3974" s="3"/>
    </row>
    <row r="3975" spans="1:2">
      <c r="A3975" s="1"/>
      <c r="B3975" s="3"/>
    </row>
    <row r="3976" spans="1:2">
      <c r="A3976" s="1"/>
      <c r="B3976" s="3"/>
    </row>
    <row r="3977" spans="1:2">
      <c r="A3977" s="1"/>
      <c r="B3977" s="3"/>
    </row>
    <row r="3978" spans="1:2">
      <c r="A3978" s="1"/>
      <c r="B3978" s="3"/>
    </row>
    <row r="3979" spans="1:2">
      <c r="A3979" s="1"/>
      <c r="B3979" s="3"/>
    </row>
    <row r="3980" spans="1:2">
      <c r="A3980" s="1"/>
      <c r="B3980" s="3"/>
    </row>
    <row r="3981" spans="1:2">
      <c r="A3981" s="1"/>
      <c r="B3981" s="3"/>
    </row>
    <row r="3982" spans="1:2">
      <c r="A3982" s="1"/>
      <c r="B3982" s="3"/>
    </row>
    <row r="3983" spans="1:2">
      <c r="A3983" s="1"/>
      <c r="B3983" s="3"/>
    </row>
    <row r="3984" spans="1:2">
      <c r="A3984" s="1"/>
      <c r="B3984" s="3"/>
    </row>
    <row r="3985" spans="1:2">
      <c r="A3985" s="1"/>
      <c r="B3985" s="3"/>
    </row>
    <row r="3986" spans="1:2">
      <c r="A3986" s="1"/>
      <c r="B3986" s="3"/>
    </row>
    <row r="3987" spans="1:2">
      <c r="A3987" s="1"/>
      <c r="B3987" s="3"/>
    </row>
    <row r="3988" spans="1:2">
      <c r="A3988" s="1"/>
      <c r="B3988" s="3"/>
    </row>
    <row r="3989" spans="1:2">
      <c r="A3989" s="1"/>
      <c r="B3989" s="3"/>
    </row>
    <row r="3990" spans="1:2">
      <c r="A3990" s="1"/>
      <c r="B3990" s="3"/>
    </row>
    <row r="3991" spans="1:2">
      <c r="A3991" s="1"/>
      <c r="B3991" s="3"/>
    </row>
    <row r="3992" spans="1:2">
      <c r="A3992" s="1"/>
      <c r="B3992" s="3"/>
    </row>
    <row r="3993" spans="1:2">
      <c r="A3993" s="1"/>
      <c r="B3993" s="3"/>
    </row>
    <row r="3994" spans="1:2">
      <c r="A3994" s="1"/>
      <c r="B3994" s="3"/>
    </row>
    <row r="3995" spans="1:2">
      <c r="A3995" s="1"/>
      <c r="B3995" s="3"/>
    </row>
    <row r="3996" spans="1:2">
      <c r="A3996" s="1"/>
      <c r="B3996" s="3"/>
    </row>
    <row r="3997" spans="1:2">
      <c r="A3997" s="1"/>
      <c r="B3997" s="3"/>
    </row>
    <row r="3998" spans="1:2">
      <c r="A3998" s="1"/>
      <c r="B3998" s="3"/>
    </row>
    <row r="3999" spans="1:2">
      <c r="A3999" s="1"/>
      <c r="B3999" s="3"/>
    </row>
    <row r="4000" spans="1:2">
      <c r="A4000" s="1"/>
      <c r="B4000" s="3"/>
    </row>
    <row r="4001" spans="1:2">
      <c r="A4001" s="1"/>
      <c r="B4001" s="3"/>
    </row>
    <row r="4002" spans="1:2">
      <c r="A4002" s="1"/>
      <c r="B4002" s="3"/>
    </row>
    <row r="4003" spans="1:2">
      <c r="A4003" s="1"/>
      <c r="B4003" s="3"/>
    </row>
    <row r="4004" spans="1:2">
      <c r="A4004" s="1"/>
      <c r="B4004" s="3"/>
    </row>
    <row r="4005" spans="1:2">
      <c r="A4005" s="1"/>
      <c r="B4005" s="3"/>
    </row>
    <row r="4006" spans="1:2">
      <c r="A4006" s="1"/>
      <c r="B4006" s="3"/>
    </row>
    <row r="4007" spans="1:2">
      <c r="A4007" s="1"/>
      <c r="B4007" s="3"/>
    </row>
    <row r="4008" spans="1:2">
      <c r="A4008" s="1"/>
      <c r="B4008" s="3"/>
    </row>
    <row r="4009" spans="1:2">
      <c r="A4009" s="1"/>
      <c r="B4009" s="3"/>
    </row>
    <row r="4010" spans="1:2">
      <c r="A4010" s="1"/>
      <c r="B4010" s="3"/>
    </row>
    <row r="4011" spans="1:2">
      <c r="A4011" s="1"/>
      <c r="B4011" s="3"/>
    </row>
    <row r="4012" spans="1:2">
      <c r="A4012" s="1"/>
      <c r="B4012" s="3"/>
    </row>
    <row r="4013" spans="1:2">
      <c r="A4013" s="1"/>
      <c r="B4013" s="3"/>
    </row>
    <row r="4014" spans="1:2">
      <c r="A4014" s="1"/>
      <c r="B4014" s="3"/>
    </row>
    <row r="4015" spans="1:2">
      <c r="A4015" s="1"/>
      <c r="B4015" s="3"/>
    </row>
    <row r="4016" spans="1:2">
      <c r="A4016" s="1"/>
      <c r="B4016" s="3"/>
    </row>
    <row r="4017" spans="1:2">
      <c r="A4017" s="1"/>
      <c r="B4017" s="3"/>
    </row>
    <row r="4018" spans="1:2">
      <c r="A4018" s="1"/>
      <c r="B4018" s="3"/>
    </row>
    <row r="4019" spans="1:2">
      <c r="A4019" s="1"/>
      <c r="B4019" s="3"/>
    </row>
    <row r="4020" spans="1:2">
      <c r="A4020" s="1"/>
      <c r="B4020" s="3"/>
    </row>
    <row r="4021" spans="1:2">
      <c r="A4021" s="1"/>
      <c r="B4021" s="3"/>
    </row>
    <row r="4022" spans="1:2">
      <c r="A4022" s="1"/>
      <c r="B4022" s="3"/>
    </row>
    <row r="4023" spans="1:2">
      <c r="A4023" s="1"/>
      <c r="B4023" s="3"/>
    </row>
    <row r="4024" spans="1:2">
      <c r="A4024" s="1"/>
      <c r="B4024" s="3"/>
    </row>
    <row r="4025" spans="1:2">
      <c r="A4025" s="1"/>
      <c r="B4025" s="3"/>
    </row>
    <row r="4026" spans="1:2">
      <c r="A4026" s="1"/>
      <c r="B4026" s="3"/>
    </row>
    <row r="4027" spans="1:2">
      <c r="A4027" s="1"/>
      <c r="B4027" s="3"/>
    </row>
    <row r="4028" spans="1:2">
      <c r="A4028" s="1"/>
      <c r="B4028" s="3"/>
    </row>
    <row r="4029" spans="1:2">
      <c r="A4029" s="1"/>
      <c r="B4029" s="3"/>
    </row>
    <row r="4030" spans="1:2">
      <c r="A4030" s="1"/>
      <c r="B4030" s="3"/>
    </row>
    <row r="4031" spans="1:2">
      <c r="A4031" s="1"/>
      <c r="B4031" s="3"/>
    </row>
    <row r="4032" spans="1:2">
      <c r="A4032" s="1"/>
      <c r="B4032" s="3"/>
    </row>
    <row r="4033" spans="1:2">
      <c r="A4033" s="1"/>
      <c r="B4033" s="3"/>
    </row>
    <row r="4034" spans="1:2">
      <c r="A4034" s="1"/>
      <c r="B4034" s="3"/>
    </row>
    <row r="4035" spans="1:2">
      <c r="A4035" s="1"/>
      <c r="B4035" s="3"/>
    </row>
    <row r="4036" spans="1:2">
      <c r="A4036" s="1"/>
      <c r="B4036" s="3"/>
    </row>
    <row r="4037" spans="1:2">
      <c r="A4037" s="1"/>
      <c r="B4037" s="3"/>
    </row>
    <row r="4038" spans="1:2">
      <c r="A4038" s="1"/>
      <c r="B4038" s="3"/>
    </row>
    <row r="4039" spans="1:2">
      <c r="A4039" s="1"/>
      <c r="B4039" s="3"/>
    </row>
    <row r="4040" spans="1:2">
      <c r="A4040" s="1"/>
      <c r="B4040" s="3"/>
    </row>
    <row r="4041" spans="1:2">
      <c r="A4041" s="1"/>
      <c r="B4041" s="3"/>
    </row>
    <row r="4042" spans="1:2">
      <c r="A4042" s="1"/>
      <c r="B4042" s="3"/>
    </row>
    <row r="4043" spans="1:2">
      <c r="A4043" s="1"/>
      <c r="B4043" s="3"/>
    </row>
    <row r="4044" spans="1:2">
      <c r="A4044" s="1"/>
      <c r="B4044" s="3"/>
    </row>
    <row r="4045" spans="1:2">
      <c r="A4045" s="1"/>
      <c r="B4045" s="3"/>
    </row>
    <row r="4046" spans="1:2">
      <c r="A4046" s="1"/>
      <c r="B4046" s="3"/>
    </row>
    <row r="4047" spans="1:2">
      <c r="A4047" s="1"/>
      <c r="B4047" s="3"/>
    </row>
    <row r="4048" spans="1:2">
      <c r="A4048" s="1"/>
      <c r="B4048" s="3"/>
    </row>
    <row r="4049" spans="1:2">
      <c r="A4049" s="1"/>
      <c r="B4049" s="3"/>
    </row>
    <row r="4050" spans="1:2">
      <c r="A4050" s="1"/>
      <c r="B4050" s="3"/>
    </row>
    <row r="4051" spans="1:2">
      <c r="A4051" s="1"/>
      <c r="B4051" s="3"/>
    </row>
    <row r="4052" spans="1:2">
      <c r="A4052" s="1"/>
      <c r="B4052" s="3"/>
    </row>
    <row r="4053" spans="1:2">
      <c r="A4053" s="1"/>
      <c r="B4053" s="3"/>
    </row>
    <row r="4054" spans="1:2">
      <c r="A4054" s="1"/>
      <c r="B4054" s="3"/>
    </row>
    <row r="4055" spans="1:2">
      <c r="A4055" s="1"/>
      <c r="B4055" s="3"/>
    </row>
    <row r="4056" spans="1:2">
      <c r="A4056" s="1"/>
      <c r="B4056" s="3"/>
    </row>
    <row r="4057" spans="1:2">
      <c r="A4057" s="1"/>
      <c r="B4057" s="3"/>
    </row>
    <row r="4058" spans="1:2">
      <c r="A4058" s="1"/>
      <c r="B4058" s="3"/>
    </row>
    <row r="4059" spans="1:2">
      <c r="A4059" s="1"/>
      <c r="B4059" s="3"/>
    </row>
    <row r="4060" spans="1:2">
      <c r="A4060" s="1"/>
      <c r="B4060" s="3"/>
    </row>
    <row r="4061" spans="1:2">
      <c r="A4061" s="1"/>
      <c r="B4061" s="3"/>
    </row>
    <row r="4062" spans="1:2">
      <c r="A4062" s="1"/>
      <c r="B4062" s="3"/>
    </row>
    <row r="4063" spans="1:2">
      <c r="A4063" s="1"/>
      <c r="B4063" s="3"/>
    </row>
    <row r="4064" spans="1:2">
      <c r="A4064" s="1"/>
      <c r="B4064" s="3"/>
    </row>
    <row r="4065" spans="1:2">
      <c r="A4065" s="1"/>
      <c r="B4065" s="3"/>
    </row>
    <row r="4066" spans="1:2">
      <c r="A4066" s="1"/>
      <c r="B4066" s="3"/>
    </row>
    <row r="4067" spans="1:2">
      <c r="A4067" s="1"/>
      <c r="B4067" s="3"/>
    </row>
    <row r="4068" spans="1:2">
      <c r="A4068" s="1"/>
      <c r="B4068" s="3"/>
    </row>
    <row r="4069" spans="1:2">
      <c r="A4069" s="1"/>
      <c r="B4069" s="3"/>
    </row>
    <row r="4070" spans="1:2">
      <c r="A4070" s="1"/>
      <c r="B4070" s="3"/>
    </row>
    <row r="4071" spans="1:2">
      <c r="A4071" s="1"/>
      <c r="B4071" s="3"/>
    </row>
    <row r="4072" spans="1:2">
      <c r="A4072" s="1"/>
      <c r="B4072" s="3"/>
    </row>
    <row r="4073" spans="1:2">
      <c r="A4073" s="1"/>
      <c r="B4073" s="3"/>
    </row>
    <row r="4074" spans="1:2">
      <c r="A4074" s="1"/>
      <c r="B4074" s="3"/>
    </row>
    <row r="4075" spans="1:2">
      <c r="A4075" s="1"/>
      <c r="B4075" s="3"/>
    </row>
    <row r="4076" spans="1:2">
      <c r="A4076" s="1"/>
      <c r="B4076" s="3"/>
    </row>
    <row r="4077" spans="1:2">
      <c r="A4077" s="1"/>
      <c r="B4077" s="3"/>
    </row>
    <row r="4078" spans="1:2">
      <c r="A4078" s="1"/>
      <c r="B4078" s="3"/>
    </row>
    <row r="4079" spans="1:2">
      <c r="A4079" s="1"/>
      <c r="B4079" s="3"/>
    </row>
    <row r="4080" spans="1:2">
      <c r="A4080" s="1"/>
      <c r="B4080" s="3"/>
    </row>
    <row r="4081" spans="1:2">
      <c r="A4081" s="1"/>
      <c r="B4081" s="3"/>
    </row>
    <row r="4082" spans="1:2">
      <c r="A4082" s="1"/>
      <c r="B4082" s="3"/>
    </row>
    <row r="4083" spans="1:2">
      <c r="A4083" s="1"/>
      <c r="B4083" s="3"/>
    </row>
    <row r="4084" spans="1:2">
      <c r="A4084" s="1"/>
      <c r="B4084" s="3"/>
    </row>
    <row r="4085" spans="1:2">
      <c r="A4085" s="1"/>
      <c r="B4085" s="3"/>
    </row>
    <row r="4086" spans="1:2">
      <c r="A4086" s="1"/>
      <c r="B4086" s="3"/>
    </row>
    <row r="4087" spans="1:2">
      <c r="A4087" s="1"/>
      <c r="B4087" s="3"/>
    </row>
    <row r="4088" spans="1:2">
      <c r="A4088" s="1"/>
      <c r="B4088" s="3"/>
    </row>
    <row r="4089" spans="1:2">
      <c r="A4089" s="1"/>
      <c r="B4089" s="3"/>
    </row>
    <row r="4090" spans="1:2">
      <c r="A4090" s="1"/>
      <c r="B4090" s="3"/>
    </row>
    <row r="4091" spans="1:2">
      <c r="A4091" s="1"/>
      <c r="B4091" s="3"/>
    </row>
    <row r="4092" spans="1:2">
      <c r="A4092" s="1"/>
      <c r="B4092" s="3"/>
    </row>
    <row r="4093" spans="1:2">
      <c r="A4093" s="1"/>
      <c r="B4093" s="3"/>
    </row>
    <row r="4094" spans="1:2">
      <c r="A4094" s="1"/>
      <c r="B4094" s="3"/>
    </row>
    <row r="4095" spans="1:2">
      <c r="A4095" s="1"/>
      <c r="B4095" s="3"/>
    </row>
    <row r="4096" spans="1:2">
      <c r="A4096" s="1"/>
      <c r="B4096" s="3"/>
    </row>
    <row r="4097" spans="1:2">
      <c r="A4097" s="1"/>
      <c r="B4097" s="3"/>
    </row>
    <row r="4098" spans="1:2">
      <c r="A4098" s="1"/>
      <c r="B4098" s="3"/>
    </row>
    <row r="4099" spans="1:2">
      <c r="A4099" s="1"/>
      <c r="B4099" s="3"/>
    </row>
    <row r="4100" spans="1:2">
      <c r="A4100" s="1"/>
      <c r="B4100" s="3"/>
    </row>
    <row r="4101" spans="1:2">
      <c r="A4101" s="1"/>
      <c r="B4101" s="3"/>
    </row>
    <row r="4102" spans="1:2">
      <c r="A4102" s="1"/>
      <c r="B4102" s="3"/>
    </row>
    <row r="4103" spans="1:2">
      <c r="A4103" s="1"/>
      <c r="B4103" s="3"/>
    </row>
    <row r="4104" spans="1:2">
      <c r="A4104" s="1"/>
      <c r="B4104" s="3"/>
    </row>
    <row r="4105" spans="1:2">
      <c r="A4105" s="1"/>
      <c r="B4105" s="3"/>
    </row>
    <row r="4106" spans="1:2">
      <c r="A4106" s="1"/>
      <c r="B4106" s="3"/>
    </row>
    <row r="4107" spans="1:2">
      <c r="A4107" s="1"/>
      <c r="B4107" s="3"/>
    </row>
    <row r="4108" spans="1:2">
      <c r="A4108" s="1"/>
      <c r="B4108" s="3"/>
    </row>
    <row r="4109" spans="1:2">
      <c r="A4109" s="1"/>
      <c r="B4109" s="3"/>
    </row>
    <row r="4110" spans="1:2">
      <c r="A4110" s="1"/>
      <c r="B4110" s="3"/>
    </row>
    <row r="4111" spans="1:2">
      <c r="A4111" s="1"/>
      <c r="B4111" s="3"/>
    </row>
    <row r="4112" spans="1:2">
      <c r="A4112" s="1"/>
      <c r="B4112" s="3"/>
    </row>
    <row r="4113" spans="1:2">
      <c r="A4113" s="1"/>
      <c r="B4113" s="3"/>
    </row>
    <row r="4114" spans="1:2">
      <c r="A4114" s="1"/>
      <c r="B4114" s="3"/>
    </row>
    <row r="4115" spans="1:2">
      <c r="A4115" s="1"/>
      <c r="B4115" s="3"/>
    </row>
    <row r="4116" spans="1:2">
      <c r="A4116" s="1"/>
      <c r="B4116" s="3"/>
    </row>
    <row r="4117" spans="1:2">
      <c r="A4117" s="1"/>
      <c r="B4117" s="3"/>
    </row>
    <row r="4118" spans="1:2">
      <c r="A4118" s="1"/>
      <c r="B4118" s="3"/>
    </row>
    <row r="4119" spans="1:2">
      <c r="A4119" s="1"/>
      <c r="B4119" s="3"/>
    </row>
    <row r="4120" spans="1:2">
      <c r="A4120" s="1"/>
      <c r="B4120" s="3"/>
    </row>
    <row r="4121" spans="1:2">
      <c r="A4121" s="1"/>
      <c r="B4121" s="3"/>
    </row>
    <row r="4122" spans="1:2">
      <c r="A4122" s="1"/>
      <c r="B4122" s="3"/>
    </row>
    <row r="4123" spans="1:2">
      <c r="A4123" s="1"/>
      <c r="B4123" s="3"/>
    </row>
    <row r="4124" spans="1:2">
      <c r="A4124" s="1"/>
      <c r="B4124" s="3"/>
    </row>
    <row r="4125" spans="1:2">
      <c r="A4125" s="1"/>
      <c r="B4125" s="3"/>
    </row>
    <row r="4126" spans="1:2">
      <c r="A4126" s="1"/>
      <c r="B4126" s="3"/>
    </row>
    <row r="4127" spans="1:2">
      <c r="A4127" s="1"/>
      <c r="B4127" s="3"/>
    </row>
    <row r="4128" spans="1:2">
      <c r="A4128" s="1"/>
      <c r="B4128" s="3"/>
    </row>
    <row r="4129" spans="1:2">
      <c r="A4129" s="1"/>
      <c r="B4129" s="3"/>
    </row>
    <row r="4130" spans="1:2">
      <c r="A4130" s="1"/>
      <c r="B4130" s="3"/>
    </row>
    <row r="4131" spans="1:2">
      <c r="A4131" s="1"/>
      <c r="B4131" s="3"/>
    </row>
    <row r="4132" spans="1:2">
      <c r="A4132" s="1"/>
      <c r="B4132" s="3"/>
    </row>
    <row r="4133" spans="1:2">
      <c r="A4133" s="1"/>
      <c r="B4133" s="3"/>
    </row>
    <row r="4134" spans="1:2">
      <c r="A4134" s="1"/>
      <c r="B4134" s="3"/>
    </row>
    <row r="4135" spans="1:2">
      <c r="A4135" s="1"/>
      <c r="B4135" s="3"/>
    </row>
    <row r="4136" spans="1:2">
      <c r="A4136" s="1"/>
      <c r="B4136" s="3"/>
    </row>
    <row r="4137" spans="1:2">
      <c r="A4137" s="1"/>
      <c r="B4137" s="3"/>
    </row>
    <row r="4138" spans="1:2">
      <c r="A4138" s="1"/>
      <c r="B4138" s="3"/>
    </row>
    <row r="4139" spans="1:2">
      <c r="A4139" s="1"/>
      <c r="B4139" s="3"/>
    </row>
    <row r="4140" spans="1:2">
      <c r="A4140" s="1"/>
      <c r="B4140" s="3"/>
    </row>
    <row r="4141" spans="1:2">
      <c r="A4141" s="1"/>
      <c r="B4141" s="3"/>
    </row>
    <row r="4142" spans="1:2">
      <c r="A4142" s="1"/>
      <c r="B4142" s="3"/>
    </row>
    <row r="4143" spans="1:2">
      <c r="A4143" s="1"/>
      <c r="B4143" s="3"/>
    </row>
    <row r="4144" spans="1:2">
      <c r="A4144" s="1"/>
      <c r="B4144" s="3"/>
    </row>
    <row r="4145" spans="1:2">
      <c r="A4145" s="1"/>
      <c r="B4145" s="3"/>
    </row>
    <row r="4146" spans="1:2">
      <c r="A4146" s="1"/>
      <c r="B4146" s="3"/>
    </row>
    <row r="4147" spans="1:2">
      <c r="A4147" s="1"/>
      <c r="B4147" s="3"/>
    </row>
    <row r="4148" spans="1:2">
      <c r="A4148" s="1"/>
      <c r="B4148" s="3"/>
    </row>
    <row r="4149" spans="1:2">
      <c r="A4149" s="1"/>
      <c r="B4149" s="3"/>
    </row>
    <row r="4150" spans="1:2">
      <c r="A4150" s="1"/>
      <c r="B4150" s="3"/>
    </row>
    <row r="4151" spans="1:2">
      <c r="A4151" s="1"/>
      <c r="B4151" s="3"/>
    </row>
    <row r="4152" spans="1:2">
      <c r="A4152" s="1"/>
      <c r="B4152" s="3"/>
    </row>
    <row r="4153" spans="1:2">
      <c r="A4153" s="1"/>
      <c r="B4153" s="3"/>
    </row>
    <row r="4154" spans="1:2">
      <c r="A4154" s="1"/>
      <c r="B4154" s="3"/>
    </row>
    <row r="4155" spans="1:2">
      <c r="A4155" s="1"/>
      <c r="B4155" s="3"/>
    </row>
    <row r="4156" spans="1:2">
      <c r="A4156" s="1"/>
      <c r="B4156" s="3"/>
    </row>
    <row r="4157" spans="1:2">
      <c r="A4157" s="1"/>
      <c r="B4157" s="3"/>
    </row>
    <row r="4158" spans="1:2">
      <c r="A4158" s="1"/>
      <c r="B4158" s="3"/>
    </row>
    <row r="4159" spans="1:2">
      <c r="A4159" s="1"/>
      <c r="B4159" s="3"/>
    </row>
    <row r="4160" spans="1:2">
      <c r="A4160" s="1"/>
      <c r="B4160" s="3"/>
    </row>
    <row r="4161" spans="1:2">
      <c r="A4161" s="1"/>
      <c r="B4161" s="3"/>
    </row>
    <row r="4162" spans="1:2">
      <c r="A4162" s="1"/>
      <c r="B4162" s="3"/>
    </row>
    <row r="4163" spans="1:2">
      <c r="A4163" s="1"/>
      <c r="B4163" s="3"/>
    </row>
    <row r="4164" spans="1:2">
      <c r="A4164" s="1"/>
      <c r="B4164" s="3"/>
    </row>
    <row r="4165" spans="1:2">
      <c r="A4165" s="1"/>
      <c r="B4165" s="3"/>
    </row>
    <row r="4166" spans="1:2">
      <c r="A4166" s="1"/>
      <c r="B4166" s="3"/>
    </row>
    <row r="4167" spans="1:2">
      <c r="A4167" s="1"/>
      <c r="B4167" s="3"/>
    </row>
    <row r="4168" spans="1:2">
      <c r="A4168" s="1"/>
      <c r="B4168" s="3"/>
    </row>
    <row r="4169" spans="1:2">
      <c r="A4169" s="1"/>
      <c r="B4169" s="3"/>
    </row>
    <row r="4170" spans="1:2">
      <c r="A4170" s="1"/>
      <c r="B4170" s="3"/>
    </row>
    <row r="4171" spans="1:2">
      <c r="A4171" s="1"/>
      <c r="B4171" s="3"/>
    </row>
    <row r="4172" spans="1:2">
      <c r="A4172" s="1"/>
      <c r="B4172" s="3"/>
    </row>
    <row r="4173" spans="1:2">
      <c r="A4173" s="1"/>
      <c r="B4173" s="3"/>
    </row>
    <row r="4174" spans="1:2">
      <c r="A4174" s="1"/>
      <c r="B4174" s="3"/>
    </row>
    <row r="4175" spans="1:2">
      <c r="A4175" s="1"/>
      <c r="B4175" s="3"/>
    </row>
    <row r="4176" spans="1:2">
      <c r="A4176" s="1"/>
      <c r="B4176" s="3"/>
    </row>
    <row r="4177" spans="1:2">
      <c r="A4177" s="1"/>
      <c r="B4177" s="3"/>
    </row>
    <row r="4178" spans="1:2">
      <c r="A4178" s="1"/>
      <c r="B4178" s="3"/>
    </row>
    <row r="4179" spans="1:2">
      <c r="A4179" s="1"/>
      <c r="B4179" s="3"/>
    </row>
    <row r="4180" spans="1:2">
      <c r="A4180" s="1"/>
      <c r="B4180" s="3"/>
    </row>
    <row r="4181" spans="1:2">
      <c r="A4181" s="1"/>
      <c r="B4181" s="3"/>
    </row>
    <row r="4182" spans="1:2">
      <c r="A4182" s="1"/>
      <c r="B4182" s="3"/>
    </row>
    <row r="4183" spans="1:2">
      <c r="A4183" s="1"/>
      <c r="B4183" s="3"/>
    </row>
    <row r="4184" spans="1:2">
      <c r="A4184" s="1"/>
      <c r="B4184" s="3"/>
    </row>
    <row r="4185" spans="1:2">
      <c r="A4185" s="1"/>
      <c r="B4185" s="3"/>
    </row>
    <row r="4186" spans="1:2">
      <c r="A4186" s="1"/>
      <c r="B4186" s="3"/>
    </row>
    <row r="4187" spans="1:2">
      <c r="A4187" s="1"/>
      <c r="B4187" s="3"/>
    </row>
    <row r="4188" spans="1:2">
      <c r="A4188" s="1"/>
      <c r="B4188" s="3"/>
    </row>
    <row r="4189" spans="1:2">
      <c r="A4189" s="1"/>
      <c r="B4189" s="3"/>
    </row>
    <row r="4190" spans="1:2">
      <c r="A4190" s="1"/>
      <c r="B4190" s="3"/>
    </row>
    <row r="4191" spans="1:2">
      <c r="A4191" s="1"/>
      <c r="B4191" s="3"/>
    </row>
    <row r="4192" spans="1:2">
      <c r="A4192" s="1"/>
      <c r="B4192" s="3"/>
    </row>
    <row r="4193" spans="1:2">
      <c r="A4193" s="1"/>
      <c r="B4193" s="3"/>
    </row>
    <row r="4194" spans="1:2">
      <c r="A4194" s="1"/>
      <c r="B4194" s="3"/>
    </row>
    <row r="4195" spans="1:2">
      <c r="A4195" s="1"/>
      <c r="B4195" s="3"/>
    </row>
    <row r="4196" spans="1:2">
      <c r="A4196" s="1"/>
      <c r="B4196" s="3"/>
    </row>
    <row r="4197" spans="1:2">
      <c r="A4197" s="1"/>
      <c r="B4197" s="3"/>
    </row>
    <row r="4198" spans="1:2">
      <c r="A4198" s="1"/>
      <c r="B4198" s="3"/>
    </row>
    <row r="4199" spans="1:2">
      <c r="A4199" s="1"/>
      <c r="B4199" s="3"/>
    </row>
    <row r="4200" spans="1:2">
      <c r="A4200" s="1"/>
      <c r="B4200" s="3"/>
    </row>
    <row r="4201" spans="1:2">
      <c r="A4201" s="1"/>
      <c r="B4201" s="3"/>
    </row>
    <row r="4202" spans="1:2">
      <c r="A4202" s="1"/>
      <c r="B4202" s="3"/>
    </row>
    <row r="4203" spans="1:2">
      <c r="A4203" s="1"/>
      <c r="B4203" s="3"/>
    </row>
    <row r="4204" spans="1:2">
      <c r="A4204" s="1"/>
      <c r="B4204" s="3"/>
    </row>
    <row r="4205" spans="1:2">
      <c r="A4205" s="1"/>
      <c r="B4205" s="3"/>
    </row>
    <row r="4206" spans="1:2">
      <c r="A4206" s="1"/>
      <c r="B4206" s="3"/>
    </row>
    <row r="4207" spans="1:2">
      <c r="A4207" s="1"/>
      <c r="B4207" s="3"/>
    </row>
    <row r="4208" spans="1:2">
      <c r="A4208" s="1"/>
      <c r="B4208" s="3"/>
    </row>
    <row r="4209" spans="1:2">
      <c r="A4209" s="1"/>
      <c r="B4209" s="3"/>
    </row>
    <row r="4210" spans="1:2">
      <c r="A4210" s="1"/>
      <c r="B4210" s="3"/>
    </row>
    <row r="4211" spans="1:2">
      <c r="A4211" s="1"/>
      <c r="B4211" s="3"/>
    </row>
    <row r="4212" spans="1:2">
      <c r="A4212" s="1"/>
      <c r="B4212" s="3"/>
    </row>
    <row r="4213" spans="1:2">
      <c r="A4213" s="1"/>
      <c r="B4213" s="3"/>
    </row>
    <row r="4214" spans="1:2">
      <c r="A4214" s="1"/>
      <c r="B4214" s="3"/>
    </row>
    <row r="4215" spans="1:2">
      <c r="A4215" s="1"/>
      <c r="B4215" s="3"/>
    </row>
    <row r="4216" spans="1:2">
      <c r="A4216" s="1"/>
      <c r="B4216" s="3"/>
    </row>
    <row r="4217" spans="1:2">
      <c r="A4217" s="1"/>
      <c r="B4217" s="3"/>
    </row>
    <row r="4218" spans="1:2">
      <c r="A4218" s="1"/>
      <c r="B4218" s="3"/>
    </row>
    <row r="4219" spans="1:2">
      <c r="A4219" s="1"/>
      <c r="B4219" s="3"/>
    </row>
    <row r="4220" spans="1:2">
      <c r="A4220" s="1"/>
      <c r="B4220" s="3"/>
    </row>
    <row r="4221" spans="1:2">
      <c r="A4221" s="1"/>
      <c r="B4221" s="3"/>
    </row>
    <row r="4222" spans="1:2">
      <c r="A4222" s="1"/>
      <c r="B4222" s="3"/>
    </row>
    <row r="4223" spans="1:2">
      <c r="A4223" s="1"/>
      <c r="B4223" s="3"/>
    </row>
    <row r="4224" spans="1:2">
      <c r="A4224" s="1"/>
      <c r="B4224" s="3"/>
    </row>
    <row r="4225" spans="1:2">
      <c r="A4225" s="1"/>
      <c r="B4225" s="3"/>
    </row>
    <row r="4226" spans="1:2">
      <c r="A4226" s="1"/>
      <c r="B4226" s="3"/>
    </row>
    <row r="4227" spans="1:2">
      <c r="A4227" s="1"/>
      <c r="B4227" s="3"/>
    </row>
    <row r="4228" spans="1:2">
      <c r="A4228" s="1"/>
      <c r="B4228" s="3"/>
    </row>
    <row r="4229" spans="1:2">
      <c r="A4229" s="1"/>
      <c r="B4229" s="3"/>
    </row>
    <row r="4230" spans="1:2">
      <c r="A4230" s="1"/>
      <c r="B4230" s="3"/>
    </row>
    <row r="4231" spans="1:2">
      <c r="A4231" s="1"/>
      <c r="B4231" s="3"/>
    </row>
    <row r="4232" spans="1:2">
      <c r="A4232" s="1"/>
      <c r="B4232" s="3"/>
    </row>
    <row r="4233" spans="1:2">
      <c r="A4233" s="1"/>
      <c r="B4233" s="3"/>
    </row>
    <row r="4234" spans="1:2">
      <c r="A4234" s="1"/>
      <c r="B4234" s="3"/>
    </row>
    <row r="4235" spans="1:2">
      <c r="A4235" s="1"/>
      <c r="B4235" s="3"/>
    </row>
    <row r="4236" spans="1:2">
      <c r="A4236" s="1"/>
      <c r="B4236" s="3"/>
    </row>
    <row r="4237" spans="1:2">
      <c r="A4237" s="1"/>
      <c r="B4237" s="3"/>
    </row>
    <row r="4238" spans="1:2">
      <c r="A4238" s="1"/>
      <c r="B4238" s="3"/>
    </row>
    <row r="4239" spans="1:2">
      <c r="A4239" s="1"/>
      <c r="B4239" s="3"/>
    </row>
    <row r="4240" spans="1:2">
      <c r="A4240" s="1"/>
      <c r="B4240" s="3"/>
    </row>
    <row r="4241" spans="1:2">
      <c r="A4241" s="1"/>
      <c r="B4241" s="3"/>
    </row>
    <row r="4242" spans="1:2">
      <c r="A4242" s="1"/>
      <c r="B4242" s="3"/>
    </row>
    <row r="4243" spans="1:2">
      <c r="A4243" s="1"/>
      <c r="B4243" s="3"/>
    </row>
    <row r="4244" spans="1:2">
      <c r="A4244" s="1"/>
      <c r="B4244" s="3"/>
    </row>
    <row r="4245" spans="1:2">
      <c r="A4245" s="1"/>
      <c r="B4245" s="3"/>
    </row>
    <row r="4246" spans="1:2">
      <c r="A4246" s="1"/>
      <c r="B4246" s="3"/>
    </row>
    <row r="4247" spans="1:2">
      <c r="A4247" s="1"/>
      <c r="B4247" s="3"/>
    </row>
    <row r="4248" spans="1:2">
      <c r="A4248" s="1"/>
      <c r="B4248" s="3"/>
    </row>
    <row r="4249" spans="1:2">
      <c r="A4249" s="1"/>
      <c r="B4249" s="3"/>
    </row>
    <row r="4250" spans="1:2">
      <c r="A4250" s="1"/>
      <c r="B4250" s="3"/>
    </row>
    <row r="4251" spans="1:2">
      <c r="A4251" s="1"/>
      <c r="B4251" s="3"/>
    </row>
    <row r="4252" spans="1:2">
      <c r="A4252" s="1"/>
      <c r="B4252" s="3"/>
    </row>
    <row r="4253" spans="1:2">
      <c r="A4253" s="1"/>
      <c r="B4253" s="3"/>
    </row>
    <row r="4254" spans="1:2">
      <c r="A4254" s="1"/>
      <c r="B4254" s="3"/>
    </row>
    <row r="4255" spans="1:2">
      <c r="A4255" s="1"/>
      <c r="B4255" s="3"/>
    </row>
    <row r="4256" spans="1:2">
      <c r="A4256" s="1"/>
      <c r="B4256" s="3"/>
    </row>
    <row r="4257" spans="1:2">
      <c r="A4257" s="1"/>
      <c r="B4257" s="3"/>
    </row>
    <row r="4258" spans="1:2">
      <c r="A4258" s="1"/>
      <c r="B4258" s="3"/>
    </row>
    <row r="4259" spans="1:2">
      <c r="A4259" s="1"/>
      <c r="B4259" s="3"/>
    </row>
    <row r="4260" spans="1:2">
      <c r="A4260" s="1"/>
      <c r="B4260" s="3"/>
    </row>
    <row r="4261" spans="1:2">
      <c r="A4261" s="1"/>
      <c r="B4261" s="3"/>
    </row>
    <row r="4262" spans="1:2">
      <c r="A4262" s="1"/>
      <c r="B4262" s="3"/>
    </row>
    <row r="4263" spans="1:2">
      <c r="A4263" s="1"/>
      <c r="B4263" s="3"/>
    </row>
    <row r="4264" spans="1:2">
      <c r="A4264" s="1"/>
      <c r="B4264" s="3"/>
    </row>
    <row r="4265" spans="1:2">
      <c r="A4265" s="1"/>
      <c r="B4265" s="3"/>
    </row>
    <row r="4266" spans="1:2">
      <c r="A4266" s="1"/>
      <c r="B4266" s="3"/>
    </row>
    <row r="4267" spans="1:2">
      <c r="A4267" s="1"/>
      <c r="B4267" s="3"/>
    </row>
    <row r="4268" spans="1:2">
      <c r="A4268" s="1"/>
      <c r="B4268" s="3"/>
    </row>
    <row r="4269" spans="1:2">
      <c r="A4269" s="1"/>
      <c r="B4269" s="3"/>
    </row>
    <row r="4270" spans="1:2">
      <c r="A4270" s="1"/>
      <c r="B4270" s="3"/>
    </row>
    <row r="4271" spans="1:2">
      <c r="A4271" s="1"/>
      <c r="B4271" s="3"/>
    </row>
    <row r="4272" spans="1:2">
      <c r="A4272" s="1"/>
      <c r="B4272" s="3"/>
    </row>
    <row r="4273" spans="1:2">
      <c r="A4273" s="1"/>
      <c r="B4273" s="3"/>
    </row>
    <row r="4274" spans="1:2">
      <c r="A4274" s="1"/>
      <c r="B4274" s="3"/>
    </row>
    <row r="4275" spans="1:2">
      <c r="A4275" s="1"/>
      <c r="B4275" s="3"/>
    </row>
    <row r="4276" spans="1:2">
      <c r="A4276" s="1"/>
      <c r="B4276" s="3"/>
    </row>
    <row r="4277" spans="1:2">
      <c r="A4277" s="1"/>
      <c r="B4277" s="3"/>
    </row>
    <row r="4278" spans="1:2">
      <c r="A4278" s="1"/>
      <c r="B4278" s="3"/>
    </row>
    <row r="4279" spans="1:2">
      <c r="A4279" s="1"/>
      <c r="B4279" s="3"/>
    </row>
    <row r="4280" spans="1:2">
      <c r="A4280" s="1"/>
      <c r="B4280" s="3"/>
    </row>
    <row r="4281" spans="1:2">
      <c r="A4281" s="1"/>
      <c r="B4281" s="3"/>
    </row>
    <row r="4282" spans="1:2">
      <c r="A4282" s="1"/>
      <c r="B4282" s="3"/>
    </row>
    <row r="4283" spans="1:2">
      <c r="A4283" s="1"/>
      <c r="B4283" s="3"/>
    </row>
    <row r="4284" spans="1:2">
      <c r="A4284" s="1"/>
      <c r="B4284" s="3"/>
    </row>
    <row r="4285" spans="1:2">
      <c r="A4285" s="1"/>
      <c r="B4285" s="3"/>
    </row>
    <row r="4286" spans="1:2">
      <c r="A4286" s="1"/>
      <c r="B4286" s="3"/>
    </row>
    <row r="4287" spans="1:2">
      <c r="A4287" s="1"/>
      <c r="B4287" s="3"/>
    </row>
    <row r="4288" spans="1:2">
      <c r="A4288" s="1"/>
      <c r="B4288" s="3"/>
    </row>
    <row r="4289" spans="1:2">
      <c r="A4289" s="1"/>
      <c r="B4289" s="3"/>
    </row>
    <row r="4290" spans="1:2">
      <c r="A4290" s="1"/>
      <c r="B4290" s="3"/>
    </row>
    <row r="4291" spans="1:2">
      <c r="A4291" s="1"/>
      <c r="B4291" s="3"/>
    </row>
    <row r="4292" spans="1:2">
      <c r="A4292" s="1"/>
      <c r="B4292" s="3"/>
    </row>
    <row r="4293" spans="1:2">
      <c r="A4293" s="1"/>
      <c r="B4293" s="3"/>
    </row>
    <row r="4294" spans="1:2">
      <c r="A4294" s="1"/>
      <c r="B4294" s="3"/>
    </row>
    <row r="4295" spans="1:2">
      <c r="A4295" s="1"/>
      <c r="B4295" s="3"/>
    </row>
    <row r="4296" spans="1:2">
      <c r="A4296" s="1"/>
      <c r="B4296" s="3"/>
    </row>
    <row r="4297" spans="1:2">
      <c r="A4297" s="1"/>
      <c r="B4297" s="3"/>
    </row>
    <row r="4298" spans="1:2">
      <c r="A4298" s="1"/>
      <c r="B4298" s="3"/>
    </row>
    <row r="4299" spans="1:2">
      <c r="A4299" s="1"/>
      <c r="B4299" s="3"/>
    </row>
    <row r="4300" spans="1:2">
      <c r="A4300" s="1"/>
      <c r="B4300" s="3"/>
    </row>
    <row r="4301" spans="1:2">
      <c r="A4301" s="1"/>
      <c r="B4301" s="3"/>
    </row>
    <row r="4302" spans="1:2">
      <c r="A4302" s="1"/>
      <c r="B4302" s="3"/>
    </row>
    <row r="4303" spans="1:2">
      <c r="A4303" s="1"/>
      <c r="B4303" s="3"/>
    </row>
    <row r="4304" spans="1:2">
      <c r="A4304" s="1"/>
      <c r="B4304" s="3"/>
    </row>
    <row r="4305" spans="1:2">
      <c r="A4305" s="1"/>
      <c r="B4305" s="3"/>
    </row>
    <row r="4306" spans="1:2">
      <c r="A4306" s="1"/>
      <c r="B4306" s="3"/>
    </row>
    <row r="4307" spans="1:2">
      <c r="A4307" s="1"/>
      <c r="B4307" s="3"/>
    </row>
    <row r="4308" spans="1:2">
      <c r="A4308" s="1"/>
      <c r="B4308" s="3"/>
    </row>
    <row r="4309" spans="1:2">
      <c r="A4309" s="1"/>
      <c r="B4309" s="3"/>
    </row>
    <row r="4310" spans="1:2">
      <c r="A4310" s="1"/>
      <c r="B4310" s="3"/>
    </row>
    <row r="4311" spans="1:2">
      <c r="A4311" s="1"/>
      <c r="B4311" s="3"/>
    </row>
    <row r="4312" spans="1:2">
      <c r="A4312" s="1"/>
      <c r="B4312" s="3"/>
    </row>
    <row r="4313" spans="1:2">
      <c r="A4313" s="1"/>
      <c r="B4313" s="3"/>
    </row>
    <row r="4314" spans="1:2">
      <c r="A4314" s="1"/>
      <c r="B4314" s="3"/>
    </row>
    <row r="4315" spans="1:2">
      <c r="A4315" s="1"/>
      <c r="B4315" s="3"/>
    </row>
    <row r="4316" spans="1:2">
      <c r="A4316" s="1"/>
      <c r="B4316" s="3"/>
    </row>
    <row r="4317" spans="1:2">
      <c r="A4317" s="1"/>
      <c r="B4317" s="3"/>
    </row>
    <row r="4318" spans="1:2">
      <c r="A4318" s="1"/>
      <c r="B4318" s="3"/>
    </row>
    <row r="4319" spans="1:2">
      <c r="A4319" s="1"/>
      <c r="B4319" s="3"/>
    </row>
    <row r="4320" spans="1:2">
      <c r="A4320" s="1"/>
      <c r="B4320" s="3"/>
    </row>
    <row r="4321" spans="1:2">
      <c r="A4321" s="1"/>
      <c r="B4321" s="3"/>
    </row>
    <row r="4322" spans="1:2">
      <c r="A4322" s="1"/>
      <c r="B4322" s="3"/>
    </row>
    <row r="4323" spans="1:2">
      <c r="A4323" s="1"/>
      <c r="B4323" s="3"/>
    </row>
    <row r="4324" spans="1:2">
      <c r="A4324" s="1"/>
      <c r="B4324" s="3"/>
    </row>
    <row r="4325" spans="1:2">
      <c r="A4325" s="1"/>
      <c r="B4325" s="3"/>
    </row>
    <row r="4326" spans="1:2">
      <c r="A4326" s="1"/>
      <c r="B4326" s="3"/>
    </row>
    <row r="4327" spans="1:2">
      <c r="A4327" s="1"/>
      <c r="B4327" s="3"/>
    </row>
    <row r="4328" spans="1:2">
      <c r="A4328" s="1"/>
      <c r="B4328" s="3"/>
    </row>
    <row r="4329" spans="1:2">
      <c r="A4329" s="1"/>
      <c r="B4329" s="3"/>
    </row>
    <row r="4330" spans="1:2">
      <c r="A4330" s="1"/>
      <c r="B4330" s="3"/>
    </row>
    <row r="4331" spans="1:2">
      <c r="A4331" s="1"/>
      <c r="B4331" s="3"/>
    </row>
    <row r="4332" spans="1:2">
      <c r="A4332" s="1"/>
      <c r="B4332" s="3"/>
    </row>
    <row r="4333" spans="1:2">
      <c r="A4333" s="1"/>
      <c r="B4333" s="3"/>
    </row>
    <row r="4334" spans="1:2">
      <c r="A4334" s="1"/>
      <c r="B4334" s="3"/>
    </row>
    <row r="4335" spans="1:2">
      <c r="A4335" s="1"/>
      <c r="B4335" s="3"/>
    </row>
    <row r="4336" spans="1:2">
      <c r="A4336" s="1"/>
      <c r="B4336" s="3"/>
    </row>
    <row r="4337" spans="1:2">
      <c r="A4337" s="1"/>
      <c r="B4337" s="3"/>
    </row>
    <row r="4338" spans="1:2">
      <c r="A4338" s="1"/>
      <c r="B4338" s="3"/>
    </row>
    <row r="4339" spans="1:2">
      <c r="A4339" s="1"/>
      <c r="B4339" s="3"/>
    </row>
    <row r="4340" spans="1:2">
      <c r="A4340" s="1"/>
      <c r="B4340" s="3"/>
    </row>
    <row r="4341" spans="1:2">
      <c r="A4341" s="1"/>
      <c r="B4341" s="3"/>
    </row>
    <row r="4342" spans="1:2">
      <c r="A4342" s="1"/>
      <c r="B4342" s="3"/>
    </row>
    <row r="4343" spans="1:2">
      <c r="A4343" s="1"/>
      <c r="B4343" s="3"/>
    </row>
    <row r="4344" spans="1:2">
      <c r="A4344" s="1"/>
      <c r="B4344" s="3"/>
    </row>
    <row r="4345" spans="1:2">
      <c r="A4345" s="1"/>
      <c r="B4345" s="3"/>
    </row>
    <row r="4346" spans="1:2">
      <c r="A4346" s="1"/>
      <c r="B4346" s="3"/>
    </row>
    <row r="4347" spans="1:2">
      <c r="A4347" s="1"/>
      <c r="B4347" s="3"/>
    </row>
    <row r="4348" spans="1:2">
      <c r="A4348" s="1"/>
      <c r="B4348" s="3"/>
    </row>
    <row r="4349" spans="1:2">
      <c r="A4349" s="1"/>
      <c r="B4349" s="3"/>
    </row>
    <row r="4350" spans="1:2">
      <c r="A4350" s="1"/>
      <c r="B4350" s="3"/>
    </row>
    <row r="4351" spans="1:2">
      <c r="A4351" s="1"/>
      <c r="B4351" s="3"/>
    </row>
    <row r="4352" spans="1:2">
      <c r="A4352" s="1"/>
      <c r="B4352" s="3"/>
    </row>
    <row r="4353" spans="1:2">
      <c r="A4353" s="1"/>
      <c r="B4353" s="3"/>
    </row>
    <row r="4354" spans="1:2">
      <c r="A4354" s="1"/>
      <c r="B4354" s="3"/>
    </row>
    <row r="4355" spans="1:2">
      <c r="A4355" s="1"/>
      <c r="B4355" s="3"/>
    </row>
    <row r="4356" spans="1:2">
      <c r="A4356" s="1"/>
      <c r="B4356" s="3"/>
    </row>
    <row r="4357" spans="1:2">
      <c r="A4357" s="1"/>
      <c r="B4357" s="3"/>
    </row>
    <row r="4358" spans="1:2">
      <c r="A4358" s="1"/>
      <c r="B4358" s="3"/>
    </row>
    <row r="4359" spans="1:2">
      <c r="A4359" s="1"/>
      <c r="B4359" s="3"/>
    </row>
    <row r="4360" spans="1:2">
      <c r="A4360" s="1"/>
      <c r="B4360" s="3"/>
    </row>
    <row r="4361" spans="1:2">
      <c r="A4361" s="1"/>
      <c r="B4361" s="3"/>
    </row>
    <row r="4362" spans="1:2">
      <c r="A4362" s="1"/>
      <c r="B4362" s="3"/>
    </row>
    <row r="4363" spans="1:2">
      <c r="A4363" s="1"/>
      <c r="B4363" s="3"/>
    </row>
    <row r="4364" spans="1:2">
      <c r="A4364" s="1"/>
      <c r="B4364" s="3"/>
    </row>
    <row r="4365" spans="1:2">
      <c r="A4365" s="1"/>
      <c r="B4365" s="3"/>
    </row>
    <row r="4366" spans="1:2">
      <c r="A4366" s="1"/>
      <c r="B4366" s="3"/>
    </row>
    <row r="4367" spans="1:2">
      <c r="A4367" s="1"/>
      <c r="B4367" s="3"/>
    </row>
    <row r="4368" spans="1:2">
      <c r="A4368" s="1"/>
      <c r="B4368" s="3"/>
    </row>
    <row r="4369" spans="1:2">
      <c r="A4369" s="1"/>
      <c r="B4369" s="3"/>
    </row>
    <row r="4370" spans="1:2">
      <c r="A4370" s="1"/>
      <c r="B4370" s="3"/>
    </row>
    <row r="4371" spans="1:2">
      <c r="A4371" s="1"/>
      <c r="B4371" s="3"/>
    </row>
    <row r="4372" spans="1:2">
      <c r="A4372" s="1"/>
      <c r="B4372" s="3"/>
    </row>
    <row r="4373" spans="1:2">
      <c r="A4373" s="1"/>
      <c r="B4373" s="3"/>
    </row>
    <row r="4374" spans="1:2">
      <c r="A4374" s="1"/>
      <c r="B4374" s="3"/>
    </row>
    <row r="4375" spans="1:2">
      <c r="A4375" s="1"/>
      <c r="B4375" s="3"/>
    </row>
    <row r="4376" spans="1:2">
      <c r="A4376" s="1"/>
      <c r="B4376" s="3"/>
    </row>
    <row r="4377" spans="1:2">
      <c r="A4377" s="1"/>
      <c r="B4377" s="3"/>
    </row>
    <row r="4378" spans="1:2">
      <c r="A4378" s="1"/>
      <c r="B4378" s="3"/>
    </row>
    <row r="4379" spans="1:2">
      <c r="A4379" s="1"/>
      <c r="B4379" s="3"/>
    </row>
    <row r="4380" spans="1:2">
      <c r="A4380" s="1"/>
      <c r="B4380" s="3"/>
    </row>
    <row r="4381" spans="1:2">
      <c r="A4381" s="1"/>
      <c r="B4381" s="3"/>
    </row>
    <row r="4382" spans="1:2">
      <c r="A4382" s="1"/>
      <c r="B4382" s="3"/>
    </row>
    <row r="4383" spans="1:2">
      <c r="A4383" s="1"/>
      <c r="B4383" s="3"/>
    </row>
    <row r="4384" spans="1:2">
      <c r="A4384" s="1"/>
      <c r="B4384" s="3"/>
    </row>
    <row r="4385" spans="1:2">
      <c r="A4385" s="1"/>
      <c r="B4385" s="3"/>
    </row>
    <row r="4386" spans="1:2">
      <c r="A4386" s="1"/>
      <c r="B4386" s="3"/>
    </row>
    <row r="4387" spans="1:2">
      <c r="A4387" s="1"/>
      <c r="B4387" s="3"/>
    </row>
    <row r="4388" spans="1:2">
      <c r="A4388" s="1"/>
      <c r="B4388" s="3"/>
    </row>
    <row r="4389" spans="1:2">
      <c r="A4389" s="1"/>
      <c r="B4389" s="3"/>
    </row>
    <row r="4390" spans="1:2">
      <c r="A4390" s="1"/>
      <c r="B4390" s="3"/>
    </row>
    <row r="4391" spans="1:2">
      <c r="A4391" s="1"/>
      <c r="B4391" s="3"/>
    </row>
    <row r="4392" spans="1:2">
      <c r="A4392" s="1"/>
      <c r="B4392" s="3"/>
    </row>
    <row r="4393" spans="1:2">
      <c r="A4393" s="1"/>
      <c r="B4393" s="3"/>
    </row>
    <row r="4394" spans="1:2">
      <c r="A4394" s="1"/>
      <c r="B4394" s="3"/>
    </row>
    <row r="4395" spans="1:2">
      <c r="A4395" s="1"/>
      <c r="B4395" s="3"/>
    </row>
    <row r="4396" spans="1:2">
      <c r="A4396" s="1"/>
      <c r="B4396" s="3"/>
    </row>
    <row r="4397" spans="1:2">
      <c r="A4397" s="1"/>
      <c r="B4397" s="3"/>
    </row>
    <row r="4398" spans="1:2">
      <c r="A4398" s="1"/>
      <c r="B4398" s="3"/>
    </row>
    <row r="4399" spans="1:2">
      <c r="A4399" s="1"/>
      <c r="B4399" s="3"/>
    </row>
    <row r="4400" spans="1:2">
      <c r="A4400" s="1"/>
      <c r="B4400" s="3"/>
    </row>
    <row r="4401" spans="1:2">
      <c r="A4401" s="1"/>
      <c r="B4401" s="3"/>
    </row>
    <row r="4402" spans="1:2">
      <c r="A4402" s="1"/>
      <c r="B4402" s="3"/>
    </row>
    <row r="4403" spans="1:2">
      <c r="A4403" s="1"/>
      <c r="B4403" s="3"/>
    </row>
    <row r="4404" spans="1:2">
      <c r="A4404" s="1"/>
      <c r="B4404" s="3"/>
    </row>
    <row r="4405" spans="1:2">
      <c r="A4405" s="1"/>
      <c r="B4405" s="3"/>
    </row>
    <row r="4406" spans="1:2">
      <c r="A4406" s="1"/>
      <c r="B4406" s="3"/>
    </row>
    <row r="4407" spans="1:2">
      <c r="A4407" s="1"/>
      <c r="B4407" s="3"/>
    </row>
    <row r="4408" spans="1:2">
      <c r="A4408" s="1"/>
      <c r="B4408" s="3"/>
    </row>
    <row r="4409" spans="1:2">
      <c r="A4409" s="1"/>
      <c r="B4409" s="3"/>
    </row>
    <row r="4410" spans="1:2">
      <c r="A4410" s="1"/>
      <c r="B4410" s="3"/>
    </row>
    <row r="4411" spans="1:2">
      <c r="A4411" s="1"/>
      <c r="B4411" s="3"/>
    </row>
    <row r="4412" spans="1:2">
      <c r="A4412" s="1"/>
      <c r="B4412" s="3"/>
    </row>
    <row r="4413" spans="1:2">
      <c r="A4413" s="1"/>
      <c r="B4413" s="3"/>
    </row>
    <row r="4414" spans="1:2">
      <c r="A4414" s="1"/>
      <c r="B4414" s="3"/>
    </row>
    <row r="4415" spans="1:2">
      <c r="A4415" s="1"/>
      <c r="B4415" s="3"/>
    </row>
    <row r="4416" spans="1:2">
      <c r="A4416" s="1"/>
      <c r="B4416" s="3"/>
    </row>
    <row r="4417" spans="1:2">
      <c r="A4417" s="1"/>
      <c r="B4417" s="3"/>
    </row>
    <row r="4418" spans="1:2">
      <c r="A4418" s="1"/>
      <c r="B4418" s="3"/>
    </row>
    <row r="4419" spans="1:2">
      <c r="A4419" s="1"/>
      <c r="B4419" s="3"/>
    </row>
    <row r="4420" spans="1:2">
      <c r="A4420" s="1"/>
      <c r="B4420" s="3"/>
    </row>
    <row r="4421" spans="1:2">
      <c r="A4421" s="1"/>
      <c r="B4421" s="3"/>
    </row>
    <row r="4422" spans="1:2">
      <c r="A4422" s="1"/>
      <c r="B4422" s="3"/>
    </row>
    <row r="4423" spans="1:2">
      <c r="A4423" s="1"/>
      <c r="B4423" s="3"/>
    </row>
    <row r="4424" spans="1:2">
      <c r="A4424" s="1"/>
      <c r="B4424" s="3"/>
    </row>
    <row r="4425" spans="1:2">
      <c r="A4425" s="1"/>
      <c r="B4425" s="3"/>
    </row>
    <row r="4426" spans="1:2">
      <c r="A4426" s="1"/>
      <c r="B4426" s="3"/>
    </row>
    <row r="4427" spans="1:2">
      <c r="A4427" s="1"/>
      <c r="B4427" s="3"/>
    </row>
    <row r="4428" spans="1:2">
      <c r="A4428" s="1"/>
      <c r="B4428" s="3"/>
    </row>
    <row r="4429" spans="1:2">
      <c r="A4429" s="1"/>
      <c r="B4429" s="3"/>
    </row>
    <row r="4430" spans="1:2">
      <c r="A4430" s="1"/>
      <c r="B4430" s="3"/>
    </row>
    <row r="4431" spans="1:2">
      <c r="A4431" s="1"/>
      <c r="B4431" s="3"/>
    </row>
    <row r="4432" spans="1:2">
      <c r="A4432" s="1"/>
      <c r="B4432" s="3"/>
    </row>
    <row r="4433" spans="1:2">
      <c r="A4433" s="1"/>
      <c r="B4433" s="3"/>
    </row>
    <row r="4434" spans="1:2">
      <c r="A4434" s="1"/>
      <c r="B4434" s="3"/>
    </row>
    <row r="4435" spans="1:2">
      <c r="A4435" s="1"/>
      <c r="B4435" s="3"/>
    </row>
    <row r="4436" spans="1:2">
      <c r="A4436" s="1"/>
      <c r="B4436" s="3"/>
    </row>
    <row r="4437" spans="1:2">
      <c r="A4437" s="1"/>
      <c r="B4437" s="3"/>
    </row>
    <row r="4438" spans="1:2">
      <c r="A4438" s="1"/>
      <c r="B4438" s="3"/>
    </row>
    <row r="4439" spans="1:2">
      <c r="A4439" s="1"/>
      <c r="B4439" s="3"/>
    </row>
    <row r="4440" spans="1:2">
      <c r="A4440" s="1"/>
      <c r="B4440" s="3"/>
    </row>
    <row r="4441" spans="1:2">
      <c r="A4441" s="1"/>
      <c r="B4441" s="3"/>
    </row>
    <row r="4442" spans="1:2">
      <c r="A4442" s="1"/>
      <c r="B4442" s="3"/>
    </row>
    <row r="4443" spans="1:2">
      <c r="A4443" s="1"/>
      <c r="B4443" s="3"/>
    </row>
    <row r="4444" spans="1:2">
      <c r="A4444" s="1"/>
      <c r="B4444" s="3"/>
    </row>
    <row r="4445" spans="1:2">
      <c r="A4445" s="1"/>
      <c r="B4445" s="3"/>
    </row>
    <row r="4446" spans="1:2">
      <c r="A4446" s="1"/>
      <c r="B4446" s="3"/>
    </row>
    <row r="4447" spans="1:2">
      <c r="A4447" s="1"/>
      <c r="B4447" s="3"/>
    </row>
    <row r="4448" spans="1:2">
      <c r="A4448" s="1"/>
      <c r="B4448" s="3"/>
    </row>
    <row r="4449" spans="1:2">
      <c r="A4449" s="1"/>
      <c r="B4449" s="3"/>
    </row>
    <row r="4450" spans="1:2">
      <c r="A4450" s="1"/>
      <c r="B4450" s="3"/>
    </row>
    <row r="4451" spans="1:2">
      <c r="A4451" s="1"/>
      <c r="B4451" s="3"/>
    </row>
    <row r="4452" spans="1:2">
      <c r="A4452" s="1"/>
      <c r="B4452" s="3"/>
    </row>
    <row r="4453" spans="1:2">
      <c r="A4453" s="1"/>
      <c r="B4453" s="3"/>
    </row>
    <row r="4454" spans="1:2">
      <c r="A4454" s="1"/>
      <c r="B4454" s="3"/>
    </row>
    <row r="4455" spans="1:2">
      <c r="A4455" s="1"/>
      <c r="B4455" s="3"/>
    </row>
    <row r="4456" spans="1:2">
      <c r="A4456" s="1"/>
      <c r="B4456" s="3"/>
    </row>
    <row r="4457" spans="1:2">
      <c r="A4457" s="1"/>
      <c r="B4457" s="3"/>
    </row>
    <row r="4458" spans="1:2">
      <c r="A4458" s="1"/>
      <c r="B4458" s="3"/>
    </row>
    <row r="4459" spans="1:2">
      <c r="A4459" s="1"/>
      <c r="B4459" s="3"/>
    </row>
    <row r="4460" spans="1:2">
      <c r="A4460" s="1"/>
      <c r="B4460" s="3"/>
    </row>
    <row r="4461" spans="1:2">
      <c r="A4461" s="1"/>
      <c r="B4461" s="3"/>
    </row>
    <row r="4462" spans="1:2">
      <c r="A4462" s="1"/>
      <c r="B4462" s="3"/>
    </row>
    <row r="4463" spans="1:2">
      <c r="A4463" s="1"/>
      <c r="B4463" s="3"/>
    </row>
    <row r="4464" spans="1:2">
      <c r="A4464" s="1"/>
      <c r="B4464" s="3"/>
    </row>
    <row r="4465" spans="1:2">
      <c r="A4465" s="1"/>
      <c r="B4465" s="3"/>
    </row>
    <row r="4466" spans="1:2">
      <c r="A4466" s="1"/>
      <c r="B4466" s="3"/>
    </row>
    <row r="4467" spans="1:2">
      <c r="A4467" s="1"/>
      <c r="B4467" s="3"/>
    </row>
    <row r="4468" spans="1:2">
      <c r="A4468" s="1"/>
      <c r="B4468" s="3"/>
    </row>
    <row r="4469" spans="1:2">
      <c r="A4469" s="1"/>
      <c r="B4469" s="3"/>
    </row>
    <row r="4470" spans="1:2">
      <c r="A4470" s="1"/>
      <c r="B4470" s="3"/>
    </row>
    <row r="4471" spans="1:2">
      <c r="A4471" s="1"/>
      <c r="B4471" s="3"/>
    </row>
    <row r="4472" spans="1:2">
      <c r="A4472" s="1"/>
      <c r="B4472" s="3"/>
    </row>
    <row r="4473" spans="1:2">
      <c r="A4473" s="1"/>
      <c r="B4473" s="3"/>
    </row>
    <row r="4474" spans="1:2">
      <c r="A4474" s="1"/>
      <c r="B4474" s="3"/>
    </row>
    <row r="4475" spans="1:2">
      <c r="A4475" s="1"/>
      <c r="B4475" s="3"/>
    </row>
    <row r="4476" spans="1:2">
      <c r="A4476" s="1"/>
      <c r="B4476" s="3"/>
    </row>
    <row r="4477" spans="1:2">
      <c r="A4477" s="1"/>
      <c r="B4477" s="3"/>
    </row>
    <row r="4478" spans="1:2">
      <c r="A4478" s="1"/>
      <c r="B4478" s="3"/>
    </row>
    <row r="4479" spans="1:2">
      <c r="A4479" s="1"/>
      <c r="B4479" s="3"/>
    </row>
    <row r="4480" spans="1:2">
      <c r="A4480" s="1"/>
      <c r="B4480" s="3"/>
    </row>
    <row r="4481" spans="1:2">
      <c r="A4481" s="1"/>
      <c r="B4481" s="3"/>
    </row>
    <row r="4482" spans="1:2">
      <c r="A4482" s="1"/>
      <c r="B4482" s="3"/>
    </row>
    <row r="4483" spans="1:2">
      <c r="A4483" s="1"/>
      <c r="B4483" s="3"/>
    </row>
    <row r="4484" spans="1:2">
      <c r="A4484" s="1"/>
      <c r="B4484" s="3"/>
    </row>
    <row r="4485" spans="1:2">
      <c r="A4485" s="1"/>
      <c r="B4485" s="3"/>
    </row>
    <row r="4486" spans="1:2">
      <c r="A4486" s="1"/>
      <c r="B4486" s="3"/>
    </row>
    <row r="4487" spans="1:2">
      <c r="A4487" s="1"/>
      <c r="B4487" s="3"/>
    </row>
    <row r="4488" spans="1:2">
      <c r="A4488" s="1"/>
      <c r="B4488" s="3"/>
    </row>
    <row r="4489" spans="1:2">
      <c r="A4489" s="1"/>
      <c r="B4489" s="3"/>
    </row>
    <row r="4490" spans="1:2">
      <c r="A4490" s="1"/>
      <c r="B4490" s="3"/>
    </row>
    <row r="4491" spans="1:2">
      <c r="A4491" s="1"/>
      <c r="B4491" s="3"/>
    </row>
    <row r="4492" spans="1:2">
      <c r="A4492" s="1"/>
      <c r="B4492" s="3"/>
    </row>
    <row r="4493" spans="1:2">
      <c r="A4493" s="1"/>
      <c r="B4493" s="3"/>
    </row>
    <row r="4494" spans="1:2">
      <c r="A4494" s="1"/>
      <c r="B4494" s="3"/>
    </row>
    <row r="4495" spans="1:2">
      <c r="A4495" s="1"/>
      <c r="B4495" s="3"/>
    </row>
    <row r="4496" spans="1:2">
      <c r="A4496" s="1"/>
      <c r="B4496" s="3"/>
    </row>
    <row r="4497" spans="1:2">
      <c r="A4497" s="1"/>
      <c r="B4497" s="3"/>
    </row>
    <row r="4498" spans="1:2">
      <c r="A4498" s="1"/>
      <c r="B4498" s="3"/>
    </row>
    <row r="4499" spans="1:2">
      <c r="A4499" s="1"/>
      <c r="B4499" s="3"/>
    </row>
    <row r="4500" spans="1:2">
      <c r="A4500" s="1"/>
      <c r="B4500" s="3"/>
    </row>
    <row r="4501" spans="1:2">
      <c r="A4501" s="1"/>
      <c r="B4501" s="3"/>
    </row>
    <row r="4502" spans="1:2">
      <c r="A4502" s="1"/>
      <c r="B4502" s="3"/>
    </row>
    <row r="4503" spans="1:2">
      <c r="A4503" s="1"/>
      <c r="B4503" s="3"/>
    </row>
    <row r="4504" spans="1:2">
      <c r="A4504" s="1"/>
      <c r="B4504" s="3"/>
    </row>
    <row r="4505" spans="1:2">
      <c r="A4505" s="1"/>
      <c r="B4505" s="3"/>
    </row>
    <row r="4506" spans="1:2">
      <c r="A4506" s="1"/>
      <c r="B4506" s="3"/>
    </row>
    <row r="4507" spans="1:2">
      <c r="A4507" s="1"/>
      <c r="B4507" s="3"/>
    </row>
    <row r="4508" spans="1:2">
      <c r="A4508" s="1"/>
      <c r="B4508" s="3"/>
    </row>
    <row r="4509" spans="1:2">
      <c r="A4509" s="1"/>
      <c r="B4509" s="3"/>
    </row>
    <row r="4510" spans="1:2">
      <c r="A4510" s="1"/>
      <c r="B4510" s="3"/>
    </row>
    <row r="4511" spans="1:2">
      <c r="A4511" s="1"/>
      <c r="B4511" s="3"/>
    </row>
    <row r="4512" spans="1:2">
      <c r="A4512" s="1"/>
      <c r="B4512" s="3"/>
    </row>
    <row r="4513" spans="1:2">
      <c r="A4513" s="1"/>
      <c r="B4513" s="3"/>
    </row>
    <row r="4514" spans="1:2">
      <c r="A4514" s="1"/>
      <c r="B4514" s="3"/>
    </row>
    <row r="4515" spans="1:2">
      <c r="A4515" s="1"/>
      <c r="B4515" s="3"/>
    </row>
    <row r="4516" spans="1:2">
      <c r="A4516" s="1"/>
      <c r="B4516" s="3"/>
    </row>
    <row r="4517" spans="1:2">
      <c r="A4517" s="1"/>
      <c r="B4517" s="3"/>
    </row>
    <row r="4518" spans="1:2">
      <c r="A4518" s="1"/>
      <c r="B4518" s="3"/>
    </row>
    <row r="4519" spans="1:2">
      <c r="A4519" s="1"/>
      <c r="B4519" s="3"/>
    </row>
    <row r="4520" spans="1:2">
      <c r="A4520" s="1"/>
      <c r="B4520" s="3"/>
    </row>
    <row r="4521" spans="1:2">
      <c r="A4521" s="1"/>
      <c r="B4521" s="3"/>
    </row>
    <row r="4522" spans="1:2">
      <c r="A4522" s="1"/>
      <c r="B4522" s="3"/>
    </row>
    <row r="4523" spans="1:2">
      <c r="A4523" s="1"/>
      <c r="B4523" s="3"/>
    </row>
    <row r="4524" spans="1:2">
      <c r="A4524" s="1"/>
      <c r="B4524" s="3"/>
    </row>
    <row r="4525" spans="1:2">
      <c r="A4525" s="1"/>
      <c r="B4525" s="3"/>
    </row>
    <row r="4526" spans="1:2">
      <c r="A4526" s="1"/>
      <c r="B4526" s="3"/>
    </row>
    <row r="4527" spans="1:2">
      <c r="A4527" s="1"/>
      <c r="B4527" s="3"/>
    </row>
    <row r="4528" spans="1:2">
      <c r="A4528" s="1"/>
      <c r="B4528" s="3"/>
    </row>
    <row r="4529" spans="1:2">
      <c r="A4529" s="1"/>
      <c r="B4529" s="3"/>
    </row>
    <row r="4530" spans="1:2">
      <c r="A4530" s="1"/>
      <c r="B4530" s="3"/>
    </row>
    <row r="4531" spans="1:2">
      <c r="A4531" s="1"/>
      <c r="B4531" s="3"/>
    </row>
    <row r="4532" spans="1:2">
      <c r="A4532" s="1"/>
      <c r="B4532" s="3"/>
    </row>
    <row r="4533" spans="1:2">
      <c r="A4533" s="1"/>
      <c r="B4533" s="3"/>
    </row>
    <row r="4534" spans="1:2">
      <c r="A4534" s="1"/>
      <c r="B4534" s="3"/>
    </row>
    <row r="4535" spans="1:2">
      <c r="A4535" s="1"/>
      <c r="B4535" s="3"/>
    </row>
    <row r="4536" spans="1:2">
      <c r="A4536" s="1"/>
      <c r="B4536" s="3"/>
    </row>
    <row r="4537" spans="1:2">
      <c r="A4537" s="1"/>
      <c r="B4537" s="3"/>
    </row>
    <row r="4538" spans="1:2">
      <c r="A4538" s="1"/>
      <c r="B4538" s="3"/>
    </row>
    <row r="4539" spans="1:2">
      <c r="A4539" s="1"/>
      <c r="B4539" s="3"/>
    </row>
    <row r="4540" spans="1:2">
      <c r="A4540" s="1"/>
      <c r="B4540" s="3"/>
    </row>
    <row r="4541" spans="1:2">
      <c r="A4541" s="1"/>
      <c r="B4541" s="3"/>
    </row>
    <row r="4542" spans="1:2">
      <c r="A4542" s="1"/>
      <c r="B4542" s="3"/>
    </row>
    <row r="4543" spans="1:2">
      <c r="A4543" s="1"/>
      <c r="B4543" s="3"/>
    </row>
    <row r="4544" spans="1:2">
      <c r="A4544" s="1"/>
      <c r="B4544" s="3"/>
    </row>
    <row r="4545" spans="1:2">
      <c r="A4545" s="1"/>
      <c r="B4545" s="3"/>
    </row>
    <row r="4546" spans="1:2">
      <c r="A4546" s="1"/>
      <c r="B4546" s="3"/>
    </row>
    <row r="4547" spans="1:2">
      <c r="A4547" s="1"/>
      <c r="B4547" s="3"/>
    </row>
    <row r="4548" spans="1:2">
      <c r="A4548" s="1"/>
      <c r="B4548" s="3"/>
    </row>
    <row r="4549" spans="1:2">
      <c r="A4549" s="1"/>
      <c r="B4549" s="3"/>
    </row>
    <row r="4550" spans="1:2">
      <c r="A4550" s="1"/>
      <c r="B4550" s="3"/>
    </row>
    <row r="4551" spans="1:2">
      <c r="A4551" s="1"/>
      <c r="B4551" s="3"/>
    </row>
    <row r="4552" spans="1:2">
      <c r="A4552" s="1"/>
      <c r="B4552" s="3"/>
    </row>
    <row r="4553" spans="1:2">
      <c r="A4553" s="1"/>
      <c r="B4553" s="3"/>
    </row>
    <row r="4554" spans="1:2">
      <c r="A4554" s="1"/>
      <c r="B4554" s="3"/>
    </row>
    <row r="4555" spans="1:2">
      <c r="A4555" s="1"/>
      <c r="B4555" s="3"/>
    </row>
    <row r="4556" spans="1:2">
      <c r="A4556" s="1"/>
      <c r="B4556" s="3"/>
    </row>
    <row r="4557" spans="1:2">
      <c r="A4557" s="1"/>
      <c r="B4557" s="3"/>
    </row>
    <row r="4558" spans="1:2">
      <c r="A4558" s="1"/>
      <c r="B4558" s="3"/>
    </row>
    <row r="4559" spans="1:2">
      <c r="A4559" s="1"/>
      <c r="B4559" s="3"/>
    </row>
    <row r="4560" spans="1:2">
      <c r="A4560" s="1"/>
      <c r="B4560" s="3"/>
    </row>
    <row r="4561" spans="1:2">
      <c r="A4561" s="1"/>
      <c r="B4561" s="3"/>
    </row>
    <row r="4562" spans="1:2">
      <c r="A4562" s="1"/>
      <c r="B4562" s="3"/>
    </row>
    <row r="4563" spans="1:2">
      <c r="A4563" s="1"/>
      <c r="B4563" s="3"/>
    </row>
    <row r="4564" spans="1:2">
      <c r="A4564" s="1"/>
      <c r="B4564" s="3"/>
    </row>
    <row r="4565" spans="1:2">
      <c r="A4565" s="1"/>
      <c r="B4565" s="3"/>
    </row>
    <row r="4566" spans="1:2">
      <c r="A4566" s="1"/>
      <c r="B4566" s="3"/>
    </row>
    <row r="4567" spans="1:2">
      <c r="A4567" s="1"/>
      <c r="B4567" s="3"/>
    </row>
    <row r="4568" spans="1:2">
      <c r="A4568" s="1"/>
      <c r="B4568" s="3"/>
    </row>
    <row r="4569" spans="1:2">
      <c r="A4569" s="1"/>
      <c r="B4569" s="3"/>
    </row>
    <row r="4570" spans="1:2">
      <c r="A4570" s="1"/>
      <c r="B4570" s="3"/>
    </row>
    <row r="4571" spans="1:2">
      <c r="A4571" s="1"/>
      <c r="B4571" s="3"/>
    </row>
    <row r="4572" spans="1:2">
      <c r="A4572" s="1"/>
      <c r="B4572" s="3"/>
    </row>
    <row r="4573" spans="1:2">
      <c r="A4573" s="1"/>
      <c r="B4573" s="3"/>
    </row>
    <row r="4574" spans="1:2">
      <c r="A4574" s="1"/>
      <c r="B4574" s="3"/>
    </row>
    <row r="4575" spans="1:2">
      <c r="A4575" s="1"/>
      <c r="B4575" s="3"/>
    </row>
    <row r="4576" spans="1:2">
      <c r="A4576" s="1"/>
      <c r="B4576" s="3"/>
    </row>
    <row r="4577" spans="1:2">
      <c r="A4577" s="1"/>
      <c r="B4577" s="3"/>
    </row>
    <row r="4578" spans="1:2">
      <c r="A4578" s="1"/>
      <c r="B4578" s="3"/>
    </row>
    <row r="4579" spans="1:2">
      <c r="A4579" s="1"/>
      <c r="B4579" s="3"/>
    </row>
    <row r="4580" spans="1:2">
      <c r="A4580" s="1"/>
      <c r="B4580" s="3"/>
    </row>
    <row r="4581" spans="1:2">
      <c r="A4581" s="1"/>
      <c r="B4581" s="3"/>
    </row>
    <row r="4582" spans="1:2">
      <c r="A4582" s="1"/>
      <c r="B4582" s="3"/>
    </row>
    <row r="4583" spans="1:2">
      <c r="A4583" s="1"/>
      <c r="B4583" s="3"/>
    </row>
    <row r="4584" spans="1:2">
      <c r="A4584" s="1"/>
      <c r="B4584" s="3"/>
    </row>
    <row r="4585" spans="1:2">
      <c r="A4585" s="1"/>
      <c r="B4585" s="3"/>
    </row>
    <row r="4586" spans="1:2">
      <c r="A4586" s="1"/>
      <c r="B4586" s="3"/>
    </row>
    <row r="4587" spans="1:2">
      <c r="A4587" s="1"/>
      <c r="B4587" s="3"/>
    </row>
    <row r="4588" spans="1:2">
      <c r="A4588" s="1"/>
      <c r="B4588" s="3"/>
    </row>
    <row r="4589" spans="1:2">
      <c r="A4589" s="1"/>
      <c r="B4589" s="3"/>
    </row>
    <row r="4590" spans="1:2">
      <c r="A4590" s="1"/>
      <c r="B4590" s="3"/>
    </row>
    <row r="4591" spans="1:2">
      <c r="A4591" s="1"/>
      <c r="B4591" s="3"/>
    </row>
    <row r="4592" spans="1:2">
      <c r="A4592" s="1"/>
      <c r="B4592" s="3"/>
    </row>
    <row r="4593" spans="1:2">
      <c r="A4593" s="1"/>
      <c r="B4593" s="3"/>
    </row>
    <row r="4594" spans="1:2">
      <c r="A4594" s="1"/>
      <c r="B4594" s="3"/>
    </row>
    <row r="4595" spans="1:2">
      <c r="A4595" s="1"/>
      <c r="B4595" s="3"/>
    </row>
    <row r="4596" spans="1:2">
      <c r="A4596" s="1"/>
      <c r="B4596" s="3"/>
    </row>
    <row r="4597" spans="1:2">
      <c r="A4597" s="1"/>
      <c r="B4597" s="3"/>
    </row>
    <row r="4598" spans="1:2">
      <c r="A4598" s="1"/>
      <c r="B4598" s="3"/>
    </row>
    <row r="4599" spans="1:2">
      <c r="A4599" s="1"/>
      <c r="B4599" s="3"/>
    </row>
    <row r="4600" spans="1:2">
      <c r="A4600" s="1"/>
      <c r="B4600" s="3"/>
    </row>
    <row r="4601" spans="1:2">
      <c r="A4601" s="1"/>
      <c r="B4601" s="3"/>
    </row>
    <row r="4602" spans="1:2">
      <c r="A4602" s="1"/>
      <c r="B4602" s="3"/>
    </row>
    <row r="4603" spans="1:2">
      <c r="A4603" s="1"/>
      <c r="B4603" s="3"/>
    </row>
    <row r="4604" spans="1:2">
      <c r="A4604" s="1"/>
      <c r="B4604" s="3"/>
    </row>
    <row r="4605" spans="1:2">
      <c r="A4605" s="1"/>
      <c r="B4605" s="3"/>
    </row>
    <row r="4606" spans="1:2">
      <c r="A4606" s="1"/>
      <c r="B4606" s="3"/>
    </row>
    <row r="4607" spans="1:2">
      <c r="A4607" s="1"/>
      <c r="B4607" s="3"/>
    </row>
    <row r="4608" spans="1:2">
      <c r="A4608" s="1"/>
      <c r="B4608" s="3"/>
    </row>
    <row r="4609" spans="1:2">
      <c r="A4609" s="1"/>
      <c r="B4609" s="3"/>
    </row>
    <row r="4610" spans="1:2">
      <c r="A4610" s="1"/>
      <c r="B4610" s="3"/>
    </row>
    <row r="4611" spans="1:2">
      <c r="A4611" s="1"/>
      <c r="B4611" s="3"/>
    </row>
    <row r="4612" spans="1:2">
      <c r="A4612" s="1"/>
      <c r="B4612" s="3"/>
    </row>
    <row r="4613" spans="1:2">
      <c r="A4613" s="1"/>
      <c r="B4613" s="3"/>
    </row>
    <row r="4614" spans="1:2">
      <c r="A4614" s="1"/>
      <c r="B4614" s="3"/>
    </row>
    <row r="4615" spans="1:2">
      <c r="A4615" s="1"/>
      <c r="B4615" s="3"/>
    </row>
    <row r="4616" spans="1:2">
      <c r="A4616" s="1"/>
      <c r="B4616" s="3"/>
    </row>
    <row r="4617" spans="1:2">
      <c r="A4617" s="1"/>
      <c r="B4617" s="3"/>
    </row>
    <row r="4618" spans="1:2">
      <c r="A4618" s="1"/>
      <c r="B4618" s="3"/>
    </row>
    <row r="4619" spans="1:2">
      <c r="A4619" s="1"/>
      <c r="B4619" s="3"/>
    </row>
    <row r="4620" spans="1:2">
      <c r="A4620" s="1"/>
      <c r="B4620" s="3"/>
    </row>
    <row r="4621" spans="1:2">
      <c r="A4621" s="1"/>
      <c r="B4621" s="3"/>
    </row>
    <row r="4622" spans="1:2">
      <c r="A4622" s="1"/>
      <c r="B4622" s="3"/>
    </row>
    <row r="4623" spans="1:2">
      <c r="A4623" s="1"/>
      <c r="B4623" s="3"/>
    </row>
    <row r="4624" spans="1:2">
      <c r="A4624" s="1"/>
      <c r="B4624" s="3"/>
    </row>
    <row r="4625" spans="1:2">
      <c r="A4625" s="1"/>
      <c r="B4625" s="3"/>
    </row>
    <row r="4626" spans="1:2">
      <c r="A4626" s="1"/>
      <c r="B4626" s="3"/>
    </row>
    <row r="4627" spans="1:2">
      <c r="A4627" s="1"/>
      <c r="B4627" s="3"/>
    </row>
    <row r="4628" spans="1:2">
      <c r="A4628" s="1"/>
      <c r="B4628" s="3"/>
    </row>
    <row r="4629" spans="1:2">
      <c r="A4629" s="1"/>
      <c r="B4629" s="3"/>
    </row>
    <row r="4630" spans="1:2">
      <c r="A4630" s="1"/>
      <c r="B4630" s="3"/>
    </row>
    <row r="4631" spans="1:2">
      <c r="A4631" s="1"/>
      <c r="B4631" s="3"/>
    </row>
    <row r="4632" spans="1:2">
      <c r="A4632" s="1"/>
      <c r="B4632" s="3"/>
    </row>
    <row r="4633" spans="1:2">
      <c r="A4633" s="1"/>
      <c r="B4633" s="3"/>
    </row>
    <row r="4634" spans="1:2">
      <c r="A4634" s="1"/>
      <c r="B4634" s="3"/>
    </row>
    <row r="4635" spans="1:2">
      <c r="A4635" s="1"/>
      <c r="B4635" s="3"/>
    </row>
    <row r="4636" spans="1:2">
      <c r="A4636" s="1"/>
      <c r="B4636" s="3"/>
    </row>
    <row r="4637" spans="1:2">
      <c r="A4637" s="1"/>
      <c r="B4637" s="3"/>
    </row>
    <row r="4638" spans="1:2">
      <c r="A4638" s="1"/>
      <c r="B4638" s="3"/>
    </row>
    <row r="4639" spans="1:2">
      <c r="A4639" s="1"/>
      <c r="B4639" s="3"/>
    </row>
    <row r="4640" spans="1:2">
      <c r="A4640" s="1"/>
      <c r="B4640" s="3"/>
    </row>
    <row r="4641" spans="1:2">
      <c r="A4641" s="1"/>
      <c r="B4641" s="3"/>
    </row>
    <row r="4642" spans="1:2">
      <c r="A4642" s="1"/>
      <c r="B4642" s="3"/>
    </row>
    <row r="4643" spans="1:2">
      <c r="A4643" s="1"/>
      <c r="B4643" s="3"/>
    </row>
    <row r="4644" spans="1:2">
      <c r="A4644" s="1"/>
      <c r="B4644" s="3"/>
    </row>
    <row r="4645" spans="1:2">
      <c r="A4645" s="1"/>
      <c r="B4645" s="3"/>
    </row>
    <row r="4646" spans="1:2">
      <c r="A4646" s="1"/>
      <c r="B4646" s="3"/>
    </row>
    <row r="4647" spans="1:2">
      <c r="A4647" s="1"/>
      <c r="B4647" s="3"/>
    </row>
    <row r="4648" spans="1:2">
      <c r="A4648" s="1"/>
      <c r="B4648" s="3"/>
    </row>
    <row r="4649" spans="1:2">
      <c r="A4649" s="1"/>
      <c r="B4649" s="3"/>
    </row>
    <row r="4650" spans="1:2">
      <c r="A4650" s="1"/>
      <c r="B4650" s="3"/>
    </row>
    <row r="4651" spans="1:2">
      <c r="A4651" s="1"/>
      <c r="B4651" s="3"/>
    </row>
    <row r="4652" spans="1:2">
      <c r="A4652" s="1"/>
      <c r="B4652" s="3"/>
    </row>
    <row r="4653" spans="1:2">
      <c r="A4653" s="1"/>
      <c r="B4653" s="3"/>
    </row>
    <row r="4654" spans="1:2">
      <c r="A4654" s="1"/>
      <c r="B4654" s="3"/>
    </row>
    <row r="4655" spans="1:2">
      <c r="A4655" s="1"/>
      <c r="B4655" s="3"/>
    </row>
    <row r="4656" spans="1:2">
      <c r="A4656" s="1"/>
      <c r="B4656" s="3"/>
    </row>
    <row r="4657" spans="1:2">
      <c r="A4657" s="1"/>
      <c r="B4657" s="3"/>
    </row>
    <row r="4658" spans="1:2">
      <c r="A4658" s="1"/>
      <c r="B4658" s="3"/>
    </row>
    <row r="4659" spans="1:2">
      <c r="A4659" s="1"/>
      <c r="B4659" s="3"/>
    </row>
    <row r="4660" spans="1:2">
      <c r="A4660" s="1"/>
      <c r="B4660" s="3"/>
    </row>
    <row r="4661" spans="1:2">
      <c r="A4661" s="1"/>
      <c r="B4661" s="3"/>
    </row>
    <row r="4662" spans="1:2">
      <c r="A4662" s="1"/>
      <c r="B4662" s="3"/>
    </row>
    <row r="4663" spans="1:2">
      <c r="A4663" s="1"/>
      <c r="B4663" s="3"/>
    </row>
    <row r="4664" spans="1:2">
      <c r="A4664" s="1"/>
      <c r="B4664" s="3"/>
    </row>
    <row r="4665" spans="1:2">
      <c r="A4665" s="1"/>
      <c r="B4665" s="3"/>
    </row>
    <row r="4666" spans="1:2">
      <c r="A4666" s="1"/>
      <c r="B4666" s="3"/>
    </row>
    <row r="4667" spans="1:2">
      <c r="A4667" s="1"/>
      <c r="B4667" s="3"/>
    </row>
    <row r="4668" spans="1:2">
      <c r="A4668" s="1"/>
      <c r="B4668" s="3"/>
    </row>
    <row r="4669" spans="1:2">
      <c r="A4669" s="1"/>
      <c r="B4669" s="3"/>
    </row>
    <row r="4670" spans="1:2">
      <c r="A4670" s="1"/>
      <c r="B4670" s="3"/>
    </row>
    <row r="4671" spans="1:2">
      <c r="A4671" s="1"/>
      <c r="B4671" s="3"/>
    </row>
    <row r="4672" spans="1:2">
      <c r="A4672" s="1"/>
      <c r="B4672" s="3"/>
    </row>
    <row r="4673" spans="1:2">
      <c r="A4673" s="1"/>
      <c r="B4673" s="3"/>
    </row>
    <row r="4674" spans="1:2">
      <c r="A4674" s="1"/>
      <c r="B4674" s="3"/>
    </row>
    <row r="4675" spans="1:2">
      <c r="A4675" s="1"/>
      <c r="B4675" s="3"/>
    </row>
    <row r="4676" spans="1:2">
      <c r="A4676" s="1"/>
      <c r="B4676" s="3"/>
    </row>
    <row r="4677" spans="1:2">
      <c r="A4677" s="1"/>
      <c r="B4677" s="3"/>
    </row>
    <row r="4678" spans="1:2">
      <c r="A4678" s="1"/>
      <c r="B4678" s="3"/>
    </row>
    <row r="4679" spans="1:2">
      <c r="A4679" s="1"/>
      <c r="B4679" s="3"/>
    </row>
    <row r="4680" spans="1:2">
      <c r="A4680" s="1"/>
      <c r="B4680" s="3"/>
    </row>
    <row r="4681" spans="1:2">
      <c r="A4681" s="1"/>
      <c r="B4681" s="3"/>
    </row>
    <row r="4682" spans="1:2">
      <c r="A4682" s="1"/>
      <c r="B4682" s="3"/>
    </row>
    <row r="4683" spans="1:2">
      <c r="A4683" s="1"/>
      <c r="B4683" s="3"/>
    </row>
    <row r="4684" spans="1:2">
      <c r="A4684" s="1"/>
      <c r="B4684" s="3"/>
    </row>
    <row r="4685" spans="1:2">
      <c r="A4685" s="1"/>
      <c r="B4685" s="3"/>
    </row>
    <row r="4686" spans="1:2">
      <c r="A4686" s="1"/>
      <c r="B4686" s="3"/>
    </row>
    <row r="4687" spans="1:2">
      <c r="A4687" s="1"/>
      <c r="B4687" s="3"/>
    </row>
    <row r="4688" spans="1:2">
      <c r="A4688" s="1"/>
      <c r="B4688" s="3"/>
    </row>
    <row r="4689" spans="1:2">
      <c r="A4689" s="1"/>
      <c r="B4689" s="3"/>
    </row>
    <row r="4690" spans="1:2">
      <c r="A4690" s="1"/>
      <c r="B4690" s="3"/>
    </row>
    <row r="4691" spans="1:2">
      <c r="A4691" s="1"/>
      <c r="B4691" s="3"/>
    </row>
    <row r="4692" spans="1:2">
      <c r="A4692" s="1"/>
      <c r="B4692" s="2"/>
    </row>
    <row r="4693" spans="1:2">
      <c r="A4693" s="1"/>
      <c r="B4693" s="2"/>
    </row>
    <row r="4694" spans="1:2">
      <c r="A4694" s="1"/>
      <c r="B4694" s="2"/>
    </row>
    <row r="4695" spans="1:2">
      <c r="A4695" s="1"/>
      <c r="B4695" s="2"/>
    </row>
    <row r="4696" spans="1:2">
      <c r="A4696" s="1"/>
      <c r="B4696" s="2"/>
    </row>
    <row r="4697" spans="1:2">
      <c r="A4697" s="1"/>
      <c r="B4697" s="2"/>
    </row>
    <row r="4698" spans="1:2">
      <c r="A4698" s="1"/>
      <c r="B4698" s="2"/>
    </row>
    <row r="4699" spans="1:2">
      <c r="A4699" s="1"/>
    </row>
    <row r="4700" spans="1:2">
      <c r="A4700" s="1"/>
    </row>
    <row r="4701" spans="1:2">
      <c r="A4701" s="1"/>
    </row>
    <row r="4702" spans="1:2">
      <c r="A4702" s="1"/>
    </row>
    <row r="4703" spans="1:2">
      <c r="A4703" s="1"/>
    </row>
    <row r="4704" spans="1:2">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98D00-6637-4537-B7E6-8BE5B09D2EA8}">
  <dimension ref="A1:CG1020"/>
  <sheetViews>
    <sheetView topLeftCell="J1" zoomScale="70" zoomScaleNormal="70" workbookViewId="0">
      <selection activeCell="AH1" sqref="AH1"/>
    </sheetView>
  </sheetViews>
  <sheetFormatPr defaultRowHeight="14.4"/>
  <cols>
    <col min="1" max="1" width="8.77734375" bestFit="1" customWidth="1"/>
    <col min="2" max="2" width="8.88671875" bestFit="1" customWidth="1"/>
    <col min="3" max="3" width="10.77734375" bestFit="1" customWidth="1"/>
    <col min="12" max="12" width="12.5546875" bestFit="1" customWidth="1"/>
    <col min="13" max="13" width="14.6640625" bestFit="1" customWidth="1"/>
    <col min="14" max="14" width="17" bestFit="1" customWidth="1"/>
    <col min="25" max="25" width="12.5546875" bestFit="1" customWidth="1"/>
    <col min="26" max="26" width="14.6640625" bestFit="1" customWidth="1"/>
    <col min="27" max="27" width="17" bestFit="1" customWidth="1"/>
    <col min="28" max="28" width="13.6640625" bestFit="1" customWidth="1"/>
    <col min="29" max="30" width="12.5546875" bestFit="1" customWidth="1"/>
    <col min="31" max="31" width="14.6640625" bestFit="1" customWidth="1"/>
    <col min="32" max="33" width="12.5546875" bestFit="1" customWidth="1"/>
    <col min="34" max="34" width="14.6640625" bestFit="1" customWidth="1"/>
    <col min="35" max="35" width="8" bestFit="1" customWidth="1"/>
    <col min="36" max="36" width="8.44140625" bestFit="1" customWidth="1"/>
    <col min="37" max="37" width="7.77734375" bestFit="1" customWidth="1"/>
    <col min="38" max="38" width="10.77734375" bestFit="1" customWidth="1"/>
    <col min="39" max="40" width="12.5546875" bestFit="1" customWidth="1"/>
    <col min="41" max="41" width="14.6640625" bestFit="1" customWidth="1"/>
    <col min="42" max="43" width="12.5546875" bestFit="1" customWidth="1"/>
    <col min="44" max="44" width="14.6640625" bestFit="1" customWidth="1"/>
    <col min="45" max="46" width="12.5546875" bestFit="1" customWidth="1"/>
    <col min="47" max="47" width="14.6640625" bestFit="1" customWidth="1"/>
    <col min="48" max="49" width="12.5546875" bestFit="1" customWidth="1"/>
    <col min="50" max="50" width="14.6640625" bestFit="1" customWidth="1"/>
    <col min="51" max="59" width="12.5546875" bestFit="1" customWidth="1"/>
    <col min="60" max="60" width="13.44140625" bestFit="1" customWidth="1"/>
    <col min="61" max="61" width="16.109375" bestFit="1" customWidth="1"/>
    <col min="62" max="63" width="6.6640625" bestFit="1" customWidth="1"/>
    <col min="64" max="64" width="8.77734375" bestFit="1" customWidth="1"/>
    <col min="65" max="65" width="6.6640625" bestFit="1" customWidth="1"/>
    <col min="66" max="66" width="12.5546875" bestFit="1" customWidth="1"/>
    <col min="67" max="67" width="14.88671875" customWidth="1"/>
    <col min="68" max="79" width="15.5546875" bestFit="1" customWidth="1"/>
    <col min="80" max="80" width="14.5546875" bestFit="1" customWidth="1"/>
    <col min="81" max="81" width="12.5546875" bestFit="1" customWidth="1"/>
    <col min="82" max="82" width="34.5546875" bestFit="1" customWidth="1"/>
    <col min="83" max="83" width="10.77734375" bestFit="1" customWidth="1"/>
    <col min="84" max="84" width="12" bestFit="1" customWidth="1"/>
    <col min="85" max="85" width="14.6640625" bestFit="1" customWidth="1"/>
    <col min="86" max="195" width="15.5546875" bestFit="1" customWidth="1"/>
    <col min="196" max="196" width="10.77734375" bestFit="1" customWidth="1"/>
    <col min="197" max="200" width="12.5546875" bestFit="1" customWidth="1"/>
    <col min="201" max="201" width="11.5546875" bestFit="1" customWidth="1"/>
    <col min="202" max="210" width="12.5546875" bestFit="1" customWidth="1"/>
    <col min="211" max="211" width="11.5546875" bestFit="1" customWidth="1"/>
    <col min="212" max="220" width="12.5546875" bestFit="1" customWidth="1"/>
    <col min="221" max="221" width="10.5546875" bestFit="1" customWidth="1"/>
    <col min="222" max="222" width="11.5546875" bestFit="1" customWidth="1"/>
    <col min="223" max="229" width="12.5546875" bestFit="1" customWidth="1"/>
    <col min="230" max="230" width="11.5546875" bestFit="1" customWidth="1"/>
    <col min="231" max="240" width="12.5546875" bestFit="1" customWidth="1"/>
    <col min="241" max="241" width="11.5546875" bestFit="1" customWidth="1"/>
    <col min="242" max="251" width="12.5546875" bestFit="1" customWidth="1"/>
    <col min="252" max="252" width="11.5546875" bestFit="1" customWidth="1"/>
    <col min="253" max="261" width="12.5546875" bestFit="1" customWidth="1"/>
    <col min="262" max="262" width="11.5546875" bestFit="1" customWidth="1"/>
    <col min="263" max="271" width="12.5546875" bestFit="1" customWidth="1"/>
    <col min="272" max="272" width="11.5546875" bestFit="1" customWidth="1"/>
    <col min="273" max="281" width="12.5546875" bestFit="1" customWidth="1"/>
    <col min="282" max="282" width="11.5546875" bestFit="1" customWidth="1"/>
    <col min="283" max="291" width="12.5546875" bestFit="1" customWidth="1"/>
    <col min="292" max="292" width="11.5546875" bestFit="1" customWidth="1"/>
    <col min="293" max="301" width="12.5546875" bestFit="1" customWidth="1"/>
    <col min="302" max="302" width="11.5546875" bestFit="1" customWidth="1"/>
    <col min="303" max="309" width="12.5546875" bestFit="1" customWidth="1"/>
    <col min="310" max="310" width="11.5546875" bestFit="1" customWidth="1"/>
    <col min="311" max="319" width="12.5546875" bestFit="1" customWidth="1"/>
    <col min="320" max="320" width="10.5546875" bestFit="1" customWidth="1"/>
    <col min="321" max="321" width="11.5546875" bestFit="1" customWidth="1"/>
    <col min="322" max="331" width="12.5546875" bestFit="1" customWidth="1"/>
    <col min="332" max="332" width="11.5546875" bestFit="1" customWidth="1"/>
    <col min="333" max="340" width="12.5546875" bestFit="1" customWidth="1"/>
    <col min="341" max="341" width="11.5546875" bestFit="1" customWidth="1"/>
    <col min="342" max="350" width="12.5546875" bestFit="1" customWidth="1"/>
    <col min="351" max="351" width="11.5546875" bestFit="1" customWidth="1"/>
    <col min="352" max="360" width="12.5546875" bestFit="1" customWidth="1"/>
    <col min="361" max="361" width="11.5546875" bestFit="1" customWidth="1"/>
    <col min="362" max="371" width="12.5546875" bestFit="1" customWidth="1"/>
    <col min="372" max="372" width="11.5546875" bestFit="1" customWidth="1"/>
    <col min="373" max="381" width="12.5546875" bestFit="1" customWidth="1"/>
    <col min="382" max="382" width="11.5546875" bestFit="1" customWidth="1"/>
    <col min="383" max="391" width="12.5546875" bestFit="1" customWidth="1"/>
    <col min="392" max="392" width="11.5546875" bestFit="1" customWidth="1"/>
    <col min="393" max="401" width="12.5546875" bestFit="1" customWidth="1"/>
    <col min="402" max="402" width="11.5546875" bestFit="1" customWidth="1"/>
    <col min="403" max="410" width="12.5546875" bestFit="1" customWidth="1"/>
    <col min="411" max="411" width="11.5546875" bestFit="1" customWidth="1"/>
    <col min="412" max="419" width="12.5546875" bestFit="1" customWidth="1"/>
    <col min="420" max="420" width="10.5546875" bestFit="1" customWidth="1"/>
    <col min="421" max="421" width="11.5546875" bestFit="1" customWidth="1"/>
    <col min="422" max="431" width="12.5546875" bestFit="1" customWidth="1"/>
    <col min="432" max="432" width="11.5546875" bestFit="1" customWidth="1"/>
    <col min="433" max="442" width="12.5546875" bestFit="1" customWidth="1"/>
    <col min="443" max="443" width="11.5546875" bestFit="1" customWidth="1"/>
    <col min="444" max="453" width="12.5546875" bestFit="1" customWidth="1"/>
    <col min="454" max="454" width="11.5546875" bestFit="1" customWidth="1"/>
    <col min="455" max="463" width="12.5546875" bestFit="1" customWidth="1"/>
    <col min="464" max="464" width="11.5546875" bestFit="1" customWidth="1"/>
    <col min="465" max="472" width="12.5546875" bestFit="1" customWidth="1"/>
    <col min="473" max="473" width="11.5546875" bestFit="1" customWidth="1"/>
    <col min="474" max="483" width="12.5546875" bestFit="1" customWidth="1"/>
    <col min="484" max="484" width="11.5546875" bestFit="1" customWidth="1"/>
    <col min="485" max="493" width="12.5546875" bestFit="1" customWidth="1"/>
    <col min="494" max="494" width="11.5546875" bestFit="1" customWidth="1"/>
    <col min="495" max="500" width="12.5546875" bestFit="1" customWidth="1"/>
    <col min="501" max="501" width="11.5546875" bestFit="1" customWidth="1"/>
    <col min="502" max="511" width="12.5546875" bestFit="1" customWidth="1"/>
    <col min="512" max="512" width="11.5546875" bestFit="1" customWidth="1"/>
    <col min="513" max="522" width="12.5546875" bestFit="1" customWidth="1"/>
    <col min="523" max="523" width="10.5546875" bestFit="1" customWidth="1"/>
    <col min="524" max="524" width="11.5546875" bestFit="1" customWidth="1"/>
    <col min="525" max="533" width="12.5546875" bestFit="1" customWidth="1"/>
    <col min="534" max="534" width="11.5546875" bestFit="1" customWidth="1"/>
    <col min="535" max="543" width="12.5546875" bestFit="1" customWidth="1"/>
    <col min="544" max="544" width="11.5546875" bestFit="1" customWidth="1"/>
    <col min="545" max="554" width="12.5546875" bestFit="1" customWidth="1"/>
    <col min="555" max="555" width="11.5546875" bestFit="1" customWidth="1"/>
    <col min="556" max="573" width="12.5546875" bestFit="1" customWidth="1"/>
    <col min="574" max="574" width="11.5546875" bestFit="1" customWidth="1"/>
    <col min="575" max="593" width="12.5546875" bestFit="1" customWidth="1"/>
    <col min="594" max="594" width="11.5546875" bestFit="1" customWidth="1"/>
    <col min="595" max="603" width="12.5546875" bestFit="1" customWidth="1"/>
    <col min="604" max="604" width="11.5546875" bestFit="1" customWidth="1"/>
    <col min="605" max="612" width="12.5546875" bestFit="1" customWidth="1"/>
    <col min="613" max="613" width="11.5546875" bestFit="1" customWidth="1"/>
    <col min="614" max="623" width="12.5546875" bestFit="1" customWidth="1"/>
    <col min="624" max="624" width="10.5546875" bestFit="1" customWidth="1"/>
    <col min="625" max="625" width="11.5546875" bestFit="1" customWidth="1"/>
    <col min="626" max="635" width="12.5546875" bestFit="1" customWidth="1"/>
    <col min="636" max="636" width="11.5546875" bestFit="1" customWidth="1"/>
    <col min="637" max="645" width="12.5546875" bestFit="1" customWidth="1"/>
    <col min="646" max="646" width="11.5546875" bestFit="1" customWidth="1"/>
    <col min="647" max="655" width="12.5546875" bestFit="1" customWidth="1"/>
    <col min="656" max="656" width="11.5546875" bestFit="1" customWidth="1"/>
    <col min="657" max="675" width="12.5546875" bestFit="1" customWidth="1"/>
    <col min="676" max="676" width="11.5546875" bestFit="1" customWidth="1"/>
    <col min="677" max="696" width="12.5546875" bestFit="1" customWidth="1"/>
    <col min="697" max="697" width="11.5546875" bestFit="1" customWidth="1"/>
    <col min="698" max="706" width="12.5546875" bestFit="1" customWidth="1"/>
    <col min="707" max="707" width="11.5546875" bestFit="1" customWidth="1"/>
    <col min="708" max="716" width="12.5546875" bestFit="1" customWidth="1"/>
    <col min="717" max="717" width="11.5546875" bestFit="1" customWidth="1"/>
    <col min="718" max="727" width="12.5546875" bestFit="1" customWidth="1"/>
    <col min="728" max="728" width="10.5546875" bestFit="1" customWidth="1"/>
    <col min="729" max="729" width="11.5546875" bestFit="1" customWidth="1"/>
    <col min="730" max="737" width="12.5546875" bestFit="1" customWidth="1"/>
    <col min="738" max="738" width="11.5546875" bestFit="1" customWidth="1"/>
    <col min="739" max="748" width="12.5546875" bestFit="1" customWidth="1"/>
    <col min="749" max="749" width="11.5546875" bestFit="1" customWidth="1"/>
    <col min="750" max="759" width="12.5546875" bestFit="1" customWidth="1"/>
    <col min="760" max="760" width="11.5546875" bestFit="1" customWidth="1"/>
    <col min="761" max="770" width="12.5546875" bestFit="1" customWidth="1"/>
    <col min="771" max="771" width="11.5546875" bestFit="1" customWidth="1"/>
    <col min="772" max="791" width="12.5546875" bestFit="1" customWidth="1"/>
    <col min="792" max="792" width="11.5546875" bestFit="1" customWidth="1"/>
    <col min="793" max="802" width="12.5546875" bestFit="1" customWidth="1"/>
    <col min="803" max="803" width="11.5546875" bestFit="1" customWidth="1"/>
    <col min="804" max="813" width="12.5546875" bestFit="1" customWidth="1"/>
    <col min="814" max="814" width="11.5546875" bestFit="1" customWidth="1"/>
    <col min="815" max="823" width="12.5546875" bestFit="1" customWidth="1"/>
    <col min="824" max="824" width="11.5546875" bestFit="1" customWidth="1"/>
    <col min="825" max="833" width="12.5546875" bestFit="1" customWidth="1"/>
    <col min="834" max="834" width="10.5546875" bestFit="1" customWidth="1"/>
    <col min="835" max="835" width="11.5546875" bestFit="1" customWidth="1"/>
    <col min="836" max="845" width="12.5546875" bestFit="1" customWidth="1"/>
    <col min="846" max="846" width="11.5546875" bestFit="1" customWidth="1"/>
    <col min="847" max="856" width="12.5546875" bestFit="1" customWidth="1"/>
    <col min="857" max="857" width="11.5546875" bestFit="1" customWidth="1"/>
    <col min="858" max="867" width="12.5546875" bestFit="1" customWidth="1"/>
    <col min="868" max="868" width="11.5546875" bestFit="1" customWidth="1"/>
    <col min="869" max="887" width="12.5546875" bestFit="1" customWidth="1"/>
    <col min="888" max="888" width="11.5546875" bestFit="1" customWidth="1"/>
    <col min="889" max="897" width="12.5546875" bestFit="1" customWidth="1"/>
    <col min="898" max="898" width="11.5546875" bestFit="1" customWidth="1"/>
    <col min="899" max="917" width="12.5546875" bestFit="1" customWidth="1"/>
    <col min="918" max="918" width="11.5546875" bestFit="1" customWidth="1"/>
    <col min="919" max="928" width="12.5546875" bestFit="1" customWidth="1"/>
    <col min="929" max="929" width="11.5546875" bestFit="1" customWidth="1"/>
    <col min="930" max="939" width="12.5546875" bestFit="1" customWidth="1"/>
    <col min="940" max="940" width="10.77734375" bestFit="1" customWidth="1"/>
    <col min="941" max="941" width="14.5546875" bestFit="1" customWidth="1"/>
    <col min="942" max="942" width="17.44140625" bestFit="1" customWidth="1"/>
    <col min="943" max="943" width="14.5546875" bestFit="1" customWidth="1"/>
    <col min="944" max="944" width="17.44140625" bestFit="1" customWidth="1"/>
    <col min="945" max="945" width="14.5546875" bestFit="1" customWidth="1"/>
    <col min="946" max="946" width="17.44140625" bestFit="1" customWidth="1"/>
    <col min="947" max="947" width="14.5546875" bestFit="1" customWidth="1"/>
    <col min="948" max="948" width="17.44140625" bestFit="1" customWidth="1"/>
    <col min="949" max="949" width="14.5546875" bestFit="1" customWidth="1"/>
    <col min="950" max="950" width="17.44140625" bestFit="1" customWidth="1"/>
    <col min="951" max="951" width="14.5546875" bestFit="1" customWidth="1"/>
    <col min="952" max="952" width="17.44140625" bestFit="1" customWidth="1"/>
    <col min="953" max="953" width="14.5546875" bestFit="1" customWidth="1"/>
    <col min="954" max="954" width="17.44140625" bestFit="1" customWidth="1"/>
    <col min="955" max="955" width="14.5546875" bestFit="1" customWidth="1"/>
    <col min="956" max="956" width="17.44140625" bestFit="1" customWidth="1"/>
    <col min="957" max="957" width="14.5546875" bestFit="1" customWidth="1"/>
    <col min="958" max="958" width="17.44140625" bestFit="1" customWidth="1"/>
    <col min="959" max="959" width="13.5546875" bestFit="1" customWidth="1"/>
    <col min="960" max="960" width="16.33203125" bestFit="1" customWidth="1"/>
    <col min="961" max="961" width="14.5546875" bestFit="1" customWidth="1"/>
    <col min="962" max="962" width="17.44140625" bestFit="1" customWidth="1"/>
    <col min="963" max="963" width="14.5546875" bestFit="1" customWidth="1"/>
    <col min="964" max="964" width="17.44140625" bestFit="1" customWidth="1"/>
    <col min="965" max="965" width="14.5546875" bestFit="1" customWidth="1"/>
    <col min="966" max="966" width="17.44140625" bestFit="1" customWidth="1"/>
    <col min="967" max="967" width="14.5546875" bestFit="1" customWidth="1"/>
    <col min="968" max="968" width="17.44140625" bestFit="1" customWidth="1"/>
    <col min="969" max="969" width="14.5546875" bestFit="1" customWidth="1"/>
    <col min="970" max="970" width="17.44140625" bestFit="1" customWidth="1"/>
    <col min="971" max="971" width="14.5546875" bestFit="1" customWidth="1"/>
    <col min="972" max="972" width="17.44140625" bestFit="1" customWidth="1"/>
    <col min="973" max="973" width="13.5546875" bestFit="1" customWidth="1"/>
    <col min="974" max="974" width="16.33203125" bestFit="1" customWidth="1"/>
    <col min="975" max="975" width="14.5546875" bestFit="1" customWidth="1"/>
    <col min="976" max="976" width="17.44140625" bestFit="1" customWidth="1"/>
    <col min="977" max="977" width="14.5546875" bestFit="1" customWidth="1"/>
    <col min="978" max="978" width="17.44140625" bestFit="1" customWidth="1"/>
    <col min="979" max="979" width="14.5546875" bestFit="1" customWidth="1"/>
    <col min="980" max="980" width="17.44140625" bestFit="1" customWidth="1"/>
    <col min="981" max="981" width="14.5546875" bestFit="1" customWidth="1"/>
    <col min="982" max="982" width="17.44140625" bestFit="1" customWidth="1"/>
    <col min="983" max="983" width="14.5546875" bestFit="1" customWidth="1"/>
    <col min="984" max="984" width="17.44140625" bestFit="1" customWidth="1"/>
    <col min="985" max="985" width="14.5546875" bestFit="1" customWidth="1"/>
    <col min="986" max="986" width="17.44140625" bestFit="1" customWidth="1"/>
    <col min="987" max="987" width="14.5546875" bestFit="1" customWidth="1"/>
    <col min="988" max="988" width="17.44140625" bestFit="1" customWidth="1"/>
    <col min="989" max="989" width="14.5546875" bestFit="1" customWidth="1"/>
    <col min="990" max="990" width="17.44140625" bestFit="1" customWidth="1"/>
    <col min="991" max="991" width="14.5546875" bestFit="1" customWidth="1"/>
    <col min="992" max="992" width="17.44140625" bestFit="1" customWidth="1"/>
    <col min="993" max="993" width="14.5546875" bestFit="1" customWidth="1"/>
    <col min="994" max="994" width="17.44140625" bestFit="1" customWidth="1"/>
    <col min="995" max="995" width="13.5546875" bestFit="1" customWidth="1"/>
    <col min="996" max="996" width="16.33203125" bestFit="1" customWidth="1"/>
    <col min="997" max="997" width="14.5546875" bestFit="1" customWidth="1"/>
    <col min="998" max="998" width="17.44140625" bestFit="1" customWidth="1"/>
    <col min="999" max="999" width="14.5546875" bestFit="1" customWidth="1"/>
    <col min="1000" max="1000" width="17.44140625" bestFit="1" customWidth="1"/>
    <col min="1001" max="1001" width="14.5546875" bestFit="1" customWidth="1"/>
    <col min="1002" max="1002" width="17.44140625" bestFit="1" customWidth="1"/>
    <col min="1003" max="1003" width="14.5546875" bestFit="1" customWidth="1"/>
    <col min="1004" max="1004" width="17.44140625" bestFit="1" customWidth="1"/>
    <col min="1005" max="1005" width="14.5546875" bestFit="1" customWidth="1"/>
    <col min="1006" max="1006" width="17.44140625" bestFit="1" customWidth="1"/>
    <col min="1007" max="1007" width="14.5546875" bestFit="1" customWidth="1"/>
    <col min="1008" max="1008" width="17.44140625" bestFit="1" customWidth="1"/>
    <col min="1009" max="1009" width="14.5546875" bestFit="1" customWidth="1"/>
    <col min="1010" max="1010" width="17.44140625" bestFit="1" customWidth="1"/>
    <col min="1011" max="1011" width="14.5546875" bestFit="1" customWidth="1"/>
    <col min="1012" max="1012" width="17.44140625" bestFit="1" customWidth="1"/>
    <col min="1013" max="1013" width="14.5546875" bestFit="1" customWidth="1"/>
    <col min="1014" max="1014" width="17.44140625" bestFit="1" customWidth="1"/>
    <col min="1015" max="1015" width="14.5546875" bestFit="1" customWidth="1"/>
    <col min="1016" max="1016" width="17.44140625" bestFit="1" customWidth="1"/>
    <col min="1017" max="1017" width="12.5546875" bestFit="1" customWidth="1"/>
    <col min="1018" max="1018" width="15.33203125" bestFit="1" customWidth="1"/>
    <col min="1019" max="1019" width="13.5546875" bestFit="1" customWidth="1"/>
    <col min="1020" max="1020" width="16.33203125" bestFit="1" customWidth="1"/>
    <col min="1021" max="1021" width="14.5546875" bestFit="1" customWidth="1"/>
    <col min="1022" max="1022" width="17.44140625" bestFit="1" customWidth="1"/>
    <col min="1023" max="1023" width="14.5546875" bestFit="1" customWidth="1"/>
    <col min="1024" max="1024" width="17.44140625" bestFit="1" customWidth="1"/>
    <col min="1025" max="1025" width="14.5546875" bestFit="1" customWidth="1"/>
    <col min="1026" max="1026" width="17.44140625" bestFit="1" customWidth="1"/>
    <col min="1027" max="1027" width="14.5546875" bestFit="1" customWidth="1"/>
    <col min="1028" max="1028" width="17.44140625" bestFit="1" customWidth="1"/>
    <col min="1029" max="1029" width="14.5546875" bestFit="1" customWidth="1"/>
    <col min="1030" max="1030" width="17.44140625" bestFit="1" customWidth="1"/>
    <col min="1031" max="1031" width="14.5546875" bestFit="1" customWidth="1"/>
    <col min="1032" max="1032" width="17.44140625" bestFit="1" customWidth="1"/>
    <col min="1033" max="1033" width="14.5546875" bestFit="1" customWidth="1"/>
    <col min="1034" max="1034" width="17.44140625" bestFit="1" customWidth="1"/>
    <col min="1035" max="1035" width="14.5546875" bestFit="1" customWidth="1"/>
    <col min="1036" max="1036" width="17.44140625" bestFit="1" customWidth="1"/>
    <col min="1037" max="1037" width="14.5546875" bestFit="1" customWidth="1"/>
    <col min="1038" max="1038" width="17.44140625" bestFit="1" customWidth="1"/>
    <col min="1039" max="1039" width="13.5546875" bestFit="1" customWidth="1"/>
    <col min="1040" max="1040" width="16.33203125" bestFit="1" customWidth="1"/>
    <col min="1041" max="1041" width="14.5546875" bestFit="1" customWidth="1"/>
    <col min="1042" max="1042" width="17.44140625" bestFit="1" customWidth="1"/>
    <col min="1043" max="1043" width="14.5546875" bestFit="1" customWidth="1"/>
    <col min="1044" max="1044" width="17.44140625" bestFit="1" customWidth="1"/>
    <col min="1045" max="1045" width="14.5546875" bestFit="1" customWidth="1"/>
    <col min="1046" max="1046" width="17.44140625" bestFit="1" customWidth="1"/>
    <col min="1047" max="1047" width="14.5546875" bestFit="1" customWidth="1"/>
    <col min="1048" max="1048" width="17.44140625" bestFit="1" customWidth="1"/>
    <col min="1049" max="1049" width="14.5546875" bestFit="1" customWidth="1"/>
    <col min="1050" max="1050" width="17.44140625" bestFit="1" customWidth="1"/>
    <col min="1051" max="1051" width="14.5546875" bestFit="1" customWidth="1"/>
    <col min="1052" max="1052" width="17.44140625" bestFit="1" customWidth="1"/>
    <col min="1053" max="1053" width="14.5546875" bestFit="1" customWidth="1"/>
    <col min="1054" max="1054" width="17.44140625" bestFit="1" customWidth="1"/>
    <col min="1055" max="1055" width="14.5546875" bestFit="1" customWidth="1"/>
    <col min="1056" max="1056" width="17.44140625" bestFit="1" customWidth="1"/>
    <col min="1057" max="1057" width="14.5546875" bestFit="1" customWidth="1"/>
    <col min="1058" max="1058" width="17.44140625" bestFit="1" customWidth="1"/>
    <col min="1059" max="1059" width="13.5546875" bestFit="1" customWidth="1"/>
    <col min="1060" max="1060" width="16.33203125" bestFit="1" customWidth="1"/>
    <col min="1061" max="1061" width="14.5546875" bestFit="1" customWidth="1"/>
    <col min="1062" max="1062" width="17.44140625" bestFit="1" customWidth="1"/>
    <col min="1063" max="1063" width="14.5546875" bestFit="1" customWidth="1"/>
    <col min="1064" max="1064" width="17.44140625" bestFit="1" customWidth="1"/>
    <col min="1065" max="1065" width="14.5546875" bestFit="1" customWidth="1"/>
    <col min="1066" max="1066" width="17.44140625" bestFit="1" customWidth="1"/>
    <col min="1067" max="1067" width="14.5546875" bestFit="1" customWidth="1"/>
    <col min="1068" max="1068" width="17.44140625" bestFit="1" customWidth="1"/>
    <col min="1069" max="1069" width="14.5546875" bestFit="1" customWidth="1"/>
    <col min="1070" max="1070" width="17.44140625" bestFit="1" customWidth="1"/>
    <col min="1071" max="1071" width="14.5546875" bestFit="1" customWidth="1"/>
    <col min="1072" max="1072" width="17.44140625" bestFit="1" customWidth="1"/>
    <col min="1073" max="1073" width="14.5546875" bestFit="1" customWidth="1"/>
    <col min="1074" max="1074" width="17.44140625" bestFit="1" customWidth="1"/>
    <col min="1075" max="1075" width="14.5546875" bestFit="1" customWidth="1"/>
    <col min="1076" max="1076" width="17.44140625" bestFit="1" customWidth="1"/>
    <col min="1077" max="1077" width="14.5546875" bestFit="1" customWidth="1"/>
    <col min="1078" max="1078" width="17.44140625" bestFit="1" customWidth="1"/>
    <col min="1079" max="1079" width="14.5546875" bestFit="1" customWidth="1"/>
    <col min="1080" max="1080" width="17.44140625" bestFit="1" customWidth="1"/>
    <col min="1081" max="1081" width="13.5546875" bestFit="1" customWidth="1"/>
    <col min="1082" max="1082" width="16.33203125" bestFit="1" customWidth="1"/>
    <col min="1083" max="1083" width="14.5546875" bestFit="1" customWidth="1"/>
    <col min="1084" max="1084" width="17.44140625" bestFit="1" customWidth="1"/>
    <col min="1085" max="1085" width="14.5546875" bestFit="1" customWidth="1"/>
    <col min="1086" max="1086" width="17.44140625" bestFit="1" customWidth="1"/>
    <col min="1087" max="1087" width="14.5546875" bestFit="1" customWidth="1"/>
    <col min="1088" max="1088" width="17.44140625" bestFit="1" customWidth="1"/>
    <col min="1089" max="1089" width="14.5546875" bestFit="1" customWidth="1"/>
    <col min="1090" max="1090" width="17.44140625" bestFit="1" customWidth="1"/>
    <col min="1091" max="1091" width="14.5546875" bestFit="1" customWidth="1"/>
    <col min="1092" max="1092" width="17.44140625" bestFit="1" customWidth="1"/>
    <col min="1093" max="1093" width="14.5546875" bestFit="1" customWidth="1"/>
    <col min="1094" max="1094" width="17.44140625" bestFit="1" customWidth="1"/>
    <col min="1095" max="1095" width="14.5546875" bestFit="1" customWidth="1"/>
    <col min="1096" max="1096" width="17.44140625" bestFit="1" customWidth="1"/>
    <col min="1097" max="1097" width="14.5546875" bestFit="1" customWidth="1"/>
    <col min="1098" max="1098" width="17.44140625" bestFit="1" customWidth="1"/>
    <col min="1099" max="1099" width="14.5546875" bestFit="1" customWidth="1"/>
    <col min="1100" max="1100" width="17.44140625" bestFit="1" customWidth="1"/>
    <col min="1101" max="1101" width="14.5546875" bestFit="1" customWidth="1"/>
    <col min="1102" max="1102" width="17.44140625" bestFit="1" customWidth="1"/>
    <col min="1103" max="1103" width="14.5546875" bestFit="1" customWidth="1"/>
    <col min="1104" max="1104" width="17.44140625" bestFit="1" customWidth="1"/>
    <col min="1105" max="1105" width="14.5546875" bestFit="1" customWidth="1"/>
    <col min="1106" max="1106" width="17.44140625" bestFit="1" customWidth="1"/>
    <col min="1107" max="1107" width="14.5546875" bestFit="1" customWidth="1"/>
    <col min="1108" max="1108" width="17.44140625" bestFit="1" customWidth="1"/>
    <col min="1109" max="1109" width="14.5546875" bestFit="1" customWidth="1"/>
    <col min="1110" max="1110" width="17.44140625" bestFit="1" customWidth="1"/>
    <col min="1111" max="1111" width="14.5546875" bestFit="1" customWidth="1"/>
    <col min="1112" max="1112" width="17.44140625" bestFit="1" customWidth="1"/>
    <col min="1113" max="1113" width="14.5546875" bestFit="1" customWidth="1"/>
    <col min="1114" max="1114" width="17.44140625" bestFit="1" customWidth="1"/>
    <col min="1115" max="1115" width="14.5546875" bestFit="1" customWidth="1"/>
    <col min="1116" max="1116" width="17.44140625" bestFit="1" customWidth="1"/>
    <col min="1117" max="1117" width="14.5546875" bestFit="1" customWidth="1"/>
    <col min="1118" max="1118" width="17.44140625" bestFit="1" customWidth="1"/>
    <col min="1119" max="1119" width="13.5546875" bestFit="1" customWidth="1"/>
    <col min="1120" max="1120" width="16.33203125" bestFit="1" customWidth="1"/>
    <col min="1121" max="1121" width="14.5546875" bestFit="1" customWidth="1"/>
    <col min="1122" max="1122" width="17.44140625" bestFit="1" customWidth="1"/>
    <col min="1123" max="1123" width="14.5546875" bestFit="1" customWidth="1"/>
    <col min="1124" max="1124" width="17.44140625" bestFit="1" customWidth="1"/>
    <col min="1125" max="1125" width="14.5546875" bestFit="1" customWidth="1"/>
    <col min="1126" max="1126" width="17.44140625" bestFit="1" customWidth="1"/>
    <col min="1127" max="1127" width="14.5546875" bestFit="1" customWidth="1"/>
    <col min="1128" max="1128" width="17.44140625" bestFit="1" customWidth="1"/>
    <col min="1129" max="1129" width="14.5546875" bestFit="1" customWidth="1"/>
    <col min="1130" max="1130" width="17.44140625" bestFit="1" customWidth="1"/>
    <col min="1131" max="1131" width="14.5546875" bestFit="1" customWidth="1"/>
    <col min="1132" max="1132" width="17.44140625" bestFit="1" customWidth="1"/>
    <col min="1133" max="1133" width="14.5546875" bestFit="1" customWidth="1"/>
    <col min="1134" max="1134" width="17.44140625" bestFit="1" customWidth="1"/>
    <col min="1135" max="1135" width="14.5546875" bestFit="1" customWidth="1"/>
    <col min="1136" max="1136" width="17.44140625" bestFit="1" customWidth="1"/>
    <col min="1137" max="1137" width="14.5546875" bestFit="1" customWidth="1"/>
    <col min="1138" max="1138" width="17.44140625" bestFit="1" customWidth="1"/>
    <col min="1139" max="1139" width="14.5546875" bestFit="1" customWidth="1"/>
    <col min="1140" max="1140" width="17.44140625" bestFit="1" customWidth="1"/>
    <col min="1141" max="1141" width="14.5546875" bestFit="1" customWidth="1"/>
    <col min="1142" max="1142" width="17.44140625" bestFit="1" customWidth="1"/>
    <col min="1143" max="1143" width="14.5546875" bestFit="1" customWidth="1"/>
    <col min="1144" max="1144" width="17.44140625" bestFit="1" customWidth="1"/>
    <col min="1145" max="1145" width="14.5546875" bestFit="1" customWidth="1"/>
    <col min="1146" max="1146" width="17.44140625" bestFit="1" customWidth="1"/>
    <col min="1147" max="1147" width="14.5546875" bestFit="1" customWidth="1"/>
    <col min="1148" max="1148" width="17.44140625" bestFit="1" customWidth="1"/>
    <col min="1149" max="1149" width="14.5546875" bestFit="1" customWidth="1"/>
    <col min="1150" max="1150" width="17.44140625" bestFit="1" customWidth="1"/>
    <col min="1151" max="1151" width="14.5546875" bestFit="1" customWidth="1"/>
    <col min="1152" max="1152" width="17.44140625" bestFit="1" customWidth="1"/>
    <col min="1153" max="1153" width="14.5546875" bestFit="1" customWidth="1"/>
    <col min="1154" max="1154" width="17.44140625" bestFit="1" customWidth="1"/>
    <col min="1155" max="1155" width="14.5546875" bestFit="1" customWidth="1"/>
    <col min="1156" max="1156" width="17.44140625" bestFit="1" customWidth="1"/>
    <col min="1157" max="1157" width="14.5546875" bestFit="1" customWidth="1"/>
    <col min="1158" max="1158" width="17.44140625" bestFit="1" customWidth="1"/>
    <col min="1159" max="1159" width="13.5546875" bestFit="1" customWidth="1"/>
    <col min="1160" max="1160" width="16.33203125" bestFit="1" customWidth="1"/>
    <col min="1161" max="1161" width="14.5546875" bestFit="1" customWidth="1"/>
    <col min="1162" max="1162" width="17.44140625" bestFit="1" customWidth="1"/>
    <col min="1163" max="1163" width="14.5546875" bestFit="1" customWidth="1"/>
    <col min="1164" max="1164" width="17.44140625" bestFit="1" customWidth="1"/>
    <col min="1165" max="1165" width="14.5546875" bestFit="1" customWidth="1"/>
    <col min="1166" max="1166" width="17.44140625" bestFit="1" customWidth="1"/>
    <col min="1167" max="1167" width="14.5546875" bestFit="1" customWidth="1"/>
    <col min="1168" max="1168" width="17.44140625" bestFit="1" customWidth="1"/>
    <col min="1169" max="1169" width="14.5546875" bestFit="1" customWidth="1"/>
    <col min="1170" max="1170" width="17.44140625" bestFit="1" customWidth="1"/>
    <col min="1171" max="1171" width="14.5546875" bestFit="1" customWidth="1"/>
    <col min="1172" max="1172" width="17.44140625" bestFit="1" customWidth="1"/>
    <col min="1173" max="1173" width="14.5546875" bestFit="1" customWidth="1"/>
    <col min="1174" max="1174" width="17.44140625" bestFit="1" customWidth="1"/>
    <col min="1175" max="1175" width="14.5546875" bestFit="1" customWidth="1"/>
    <col min="1176" max="1176" width="17.44140625" bestFit="1" customWidth="1"/>
    <col min="1177" max="1177" width="14.5546875" bestFit="1" customWidth="1"/>
    <col min="1178" max="1178" width="17.44140625" bestFit="1" customWidth="1"/>
    <col min="1179" max="1179" width="13.5546875" bestFit="1" customWidth="1"/>
    <col min="1180" max="1180" width="16.33203125" bestFit="1" customWidth="1"/>
    <col min="1181" max="1181" width="14.5546875" bestFit="1" customWidth="1"/>
    <col min="1182" max="1182" width="17.44140625" bestFit="1" customWidth="1"/>
    <col min="1183" max="1183" width="14.5546875" bestFit="1" customWidth="1"/>
    <col min="1184" max="1184" width="17.44140625" bestFit="1" customWidth="1"/>
    <col min="1185" max="1185" width="14.5546875" bestFit="1" customWidth="1"/>
    <col min="1186" max="1186" width="17.44140625" bestFit="1" customWidth="1"/>
    <col min="1187" max="1187" width="14.5546875" bestFit="1" customWidth="1"/>
    <col min="1188" max="1188" width="17.44140625" bestFit="1" customWidth="1"/>
    <col min="1189" max="1189" width="14.5546875" bestFit="1" customWidth="1"/>
    <col min="1190" max="1190" width="17.44140625" bestFit="1" customWidth="1"/>
    <col min="1191" max="1191" width="14.5546875" bestFit="1" customWidth="1"/>
    <col min="1192" max="1192" width="17.44140625" bestFit="1" customWidth="1"/>
    <col min="1193" max="1193" width="14.5546875" bestFit="1" customWidth="1"/>
    <col min="1194" max="1194" width="17.44140625" bestFit="1" customWidth="1"/>
    <col min="1195" max="1195" width="14.5546875" bestFit="1" customWidth="1"/>
    <col min="1196" max="1196" width="17.44140625" bestFit="1" customWidth="1"/>
    <col min="1197" max="1197" width="13.5546875" bestFit="1" customWidth="1"/>
    <col min="1198" max="1198" width="16.33203125" bestFit="1" customWidth="1"/>
    <col min="1199" max="1199" width="14.5546875" bestFit="1" customWidth="1"/>
    <col min="1200" max="1200" width="17.44140625" bestFit="1" customWidth="1"/>
    <col min="1201" max="1201" width="14.5546875" bestFit="1" customWidth="1"/>
    <col min="1202" max="1202" width="17.44140625" bestFit="1" customWidth="1"/>
    <col min="1203" max="1203" width="14.5546875" bestFit="1" customWidth="1"/>
    <col min="1204" max="1204" width="17.44140625" bestFit="1" customWidth="1"/>
    <col min="1205" max="1205" width="14.5546875" bestFit="1" customWidth="1"/>
    <col min="1206" max="1206" width="17.44140625" bestFit="1" customWidth="1"/>
    <col min="1207" max="1207" width="14.5546875" bestFit="1" customWidth="1"/>
    <col min="1208" max="1208" width="17.44140625" bestFit="1" customWidth="1"/>
    <col min="1209" max="1209" width="14.5546875" bestFit="1" customWidth="1"/>
    <col min="1210" max="1210" width="17.44140625" bestFit="1" customWidth="1"/>
    <col min="1211" max="1211" width="14.5546875" bestFit="1" customWidth="1"/>
    <col min="1212" max="1212" width="17.44140625" bestFit="1" customWidth="1"/>
    <col min="1213" max="1213" width="14.5546875" bestFit="1" customWidth="1"/>
    <col min="1214" max="1214" width="17.44140625" bestFit="1" customWidth="1"/>
    <col min="1215" max="1215" width="14.5546875" bestFit="1" customWidth="1"/>
    <col min="1216" max="1216" width="17.44140625" bestFit="1" customWidth="1"/>
    <col min="1217" max="1217" width="14.5546875" bestFit="1" customWidth="1"/>
    <col min="1218" max="1218" width="17.44140625" bestFit="1" customWidth="1"/>
    <col min="1219" max="1219" width="12.5546875" bestFit="1" customWidth="1"/>
    <col min="1220" max="1220" width="15.33203125" bestFit="1" customWidth="1"/>
    <col min="1221" max="1221" width="13.5546875" bestFit="1" customWidth="1"/>
    <col min="1222" max="1222" width="16.33203125" bestFit="1" customWidth="1"/>
    <col min="1223" max="1223" width="14.5546875" bestFit="1" customWidth="1"/>
    <col min="1224" max="1224" width="17.44140625" bestFit="1" customWidth="1"/>
    <col min="1225" max="1225" width="14.5546875" bestFit="1" customWidth="1"/>
    <col min="1226" max="1226" width="17.44140625" bestFit="1" customWidth="1"/>
    <col min="1227" max="1227" width="14.5546875" bestFit="1" customWidth="1"/>
    <col min="1228" max="1228" width="17.44140625" bestFit="1" customWidth="1"/>
    <col min="1229" max="1229" width="14.5546875" bestFit="1" customWidth="1"/>
    <col min="1230" max="1230" width="17.44140625" bestFit="1" customWidth="1"/>
    <col min="1231" max="1231" width="14.5546875" bestFit="1" customWidth="1"/>
    <col min="1232" max="1232" width="17.44140625" bestFit="1" customWidth="1"/>
    <col min="1233" max="1233" width="14.5546875" bestFit="1" customWidth="1"/>
    <col min="1234" max="1234" width="17.44140625" bestFit="1" customWidth="1"/>
    <col min="1235" max="1235" width="14.5546875" bestFit="1" customWidth="1"/>
    <col min="1236" max="1236" width="17.44140625" bestFit="1" customWidth="1"/>
    <col min="1237" max="1237" width="14.5546875" bestFit="1" customWidth="1"/>
    <col min="1238" max="1238" width="17.44140625" bestFit="1" customWidth="1"/>
    <col min="1239" max="1239" width="14.5546875" bestFit="1" customWidth="1"/>
    <col min="1240" max="1240" width="17.44140625" bestFit="1" customWidth="1"/>
    <col min="1241" max="1241" width="14.5546875" bestFit="1" customWidth="1"/>
    <col min="1242" max="1242" width="17.44140625" bestFit="1" customWidth="1"/>
    <col min="1243" max="1243" width="13.5546875" bestFit="1" customWidth="1"/>
    <col min="1244" max="1244" width="16.33203125" bestFit="1" customWidth="1"/>
    <col min="1245" max="1245" width="14.5546875" bestFit="1" customWidth="1"/>
    <col min="1246" max="1246" width="17.44140625" bestFit="1" customWidth="1"/>
    <col min="1247" max="1247" width="14.5546875" bestFit="1" customWidth="1"/>
    <col min="1248" max="1248" width="17.44140625" bestFit="1" customWidth="1"/>
    <col min="1249" max="1249" width="14.5546875" bestFit="1" customWidth="1"/>
    <col min="1250" max="1250" width="17.44140625" bestFit="1" customWidth="1"/>
    <col min="1251" max="1251" width="14.5546875" bestFit="1" customWidth="1"/>
    <col min="1252" max="1252" width="17.44140625" bestFit="1" customWidth="1"/>
    <col min="1253" max="1253" width="14.5546875" bestFit="1" customWidth="1"/>
    <col min="1254" max="1254" width="17.44140625" bestFit="1" customWidth="1"/>
    <col min="1255" max="1255" width="14.5546875" bestFit="1" customWidth="1"/>
    <col min="1256" max="1256" width="17.44140625" bestFit="1" customWidth="1"/>
    <col min="1257" max="1257" width="14.5546875" bestFit="1" customWidth="1"/>
    <col min="1258" max="1258" width="17.44140625" bestFit="1" customWidth="1"/>
    <col min="1259" max="1259" width="14.5546875" bestFit="1" customWidth="1"/>
    <col min="1260" max="1260" width="17.44140625" bestFit="1" customWidth="1"/>
    <col min="1261" max="1261" width="14.5546875" bestFit="1" customWidth="1"/>
    <col min="1262" max="1262" width="17.44140625" bestFit="1" customWidth="1"/>
    <col min="1263" max="1263" width="13.5546875" bestFit="1" customWidth="1"/>
    <col min="1264" max="1264" width="16.33203125" bestFit="1" customWidth="1"/>
    <col min="1265" max="1265" width="14.5546875" bestFit="1" customWidth="1"/>
    <col min="1266" max="1266" width="17.44140625" bestFit="1" customWidth="1"/>
    <col min="1267" max="1267" width="14.5546875" bestFit="1" customWidth="1"/>
    <col min="1268" max="1268" width="17.44140625" bestFit="1" customWidth="1"/>
    <col min="1269" max="1269" width="14.5546875" bestFit="1" customWidth="1"/>
    <col min="1270" max="1270" width="17.44140625" bestFit="1" customWidth="1"/>
    <col min="1271" max="1271" width="14.5546875" bestFit="1" customWidth="1"/>
    <col min="1272" max="1272" width="17.44140625" bestFit="1" customWidth="1"/>
    <col min="1273" max="1273" width="14.5546875" bestFit="1" customWidth="1"/>
    <col min="1274" max="1274" width="17.44140625" bestFit="1" customWidth="1"/>
    <col min="1275" max="1275" width="14.5546875" bestFit="1" customWidth="1"/>
    <col min="1276" max="1276" width="17.44140625" bestFit="1" customWidth="1"/>
    <col min="1277" max="1277" width="14.5546875" bestFit="1" customWidth="1"/>
    <col min="1278" max="1278" width="17.44140625" bestFit="1" customWidth="1"/>
    <col min="1279" max="1279" width="14.5546875" bestFit="1" customWidth="1"/>
    <col min="1280" max="1280" width="17.44140625" bestFit="1" customWidth="1"/>
    <col min="1281" max="1281" width="14.5546875" bestFit="1" customWidth="1"/>
    <col min="1282" max="1282" width="17.44140625" bestFit="1" customWidth="1"/>
    <col min="1283" max="1283" width="13.5546875" bestFit="1" customWidth="1"/>
    <col min="1284" max="1284" width="16.33203125" bestFit="1" customWidth="1"/>
    <col min="1285" max="1285" width="14.5546875" bestFit="1" customWidth="1"/>
    <col min="1286" max="1286" width="17.44140625" bestFit="1" customWidth="1"/>
    <col min="1287" max="1287" width="14.5546875" bestFit="1" customWidth="1"/>
    <col min="1288" max="1288" width="17.44140625" bestFit="1" customWidth="1"/>
    <col min="1289" max="1289" width="14.5546875" bestFit="1" customWidth="1"/>
    <col min="1290" max="1290" width="17.44140625" bestFit="1" customWidth="1"/>
    <col min="1291" max="1291" width="14.5546875" bestFit="1" customWidth="1"/>
    <col min="1292" max="1292" width="17.44140625" bestFit="1" customWidth="1"/>
    <col min="1293" max="1293" width="14.5546875" bestFit="1" customWidth="1"/>
    <col min="1294" max="1294" width="17.44140625" bestFit="1" customWidth="1"/>
    <col min="1295" max="1295" width="14.5546875" bestFit="1" customWidth="1"/>
    <col min="1296" max="1296" width="17.44140625" bestFit="1" customWidth="1"/>
    <col min="1297" max="1297" width="14.5546875" bestFit="1" customWidth="1"/>
    <col min="1298" max="1298" width="17.44140625" bestFit="1" customWidth="1"/>
    <col min="1299" max="1299" width="14.5546875" bestFit="1" customWidth="1"/>
    <col min="1300" max="1300" width="17.44140625" bestFit="1" customWidth="1"/>
    <col min="1301" max="1301" width="14.5546875" bestFit="1" customWidth="1"/>
    <col min="1302" max="1302" width="17.44140625" bestFit="1" customWidth="1"/>
    <col min="1303" max="1303" width="14.5546875" bestFit="1" customWidth="1"/>
    <col min="1304" max="1304" width="17.44140625" bestFit="1" customWidth="1"/>
    <col min="1305" max="1305" width="14.5546875" bestFit="1" customWidth="1"/>
    <col min="1306" max="1306" width="17.44140625" bestFit="1" customWidth="1"/>
    <col min="1307" max="1307" width="14.5546875" bestFit="1" customWidth="1"/>
    <col min="1308" max="1308" width="17.44140625" bestFit="1" customWidth="1"/>
    <col min="1309" max="1309" width="14.5546875" bestFit="1" customWidth="1"/>
    <col min="1310" max="1310" width="17.44140625" bestFit="1" customWidth="1"/>
    <col min="1311" max="1311" width="14.5546875" bestFit="1" customWidth="1"/>
    <col min="1312" max="1312" width="17.44140625" bestFit="1" customWidth="1"/>
    <col min="1313" max="1313" width="14.5546875" bestFit="1" customWidth="1"/>
    <col min="1314" max="1314" width="17.44140625" bestFit="1" customWidth="1"/>
    <col min="1315" max="1315" width="14.5546875" bestFit="1" customWidth="1"/>
    <col min="1316" max="1316" width="17.44140625" bestFit="1" customWidth="1"/>
    <col min="1317" max="1317" width="14.5546875" bestFit="1" customWidth="1"/>
    <col min="1318" max="1318" width="17.44140625" bestFit="1" customWidth="1"/>
    <col min="1319" max="1319" width="14.5546875" bestFit="1" customWidth="1"/>
    <col min="1320" max="1320" width="17.44140625" bestFit="1" customWidth="1"/>
    <col min="1321" max="1321" width="14.5546875" bestFit="1" customWidth="1"/>
    <col min="1322" max="1322" width="17.44140625" bestFit="1" customWidth="1"/>
    <col min="1323" max="1323" width="13.5546875" bestFit="1" customWidth="1"/>
    <col min="1324" max="1324" width="16.33203125" bestFit="1" customWidth="1"/>
    <col min="1325" max="1325" width="14.5546875" bestFit="1" customWidth="1"/>
    <col min="1326" max="1326" width="17.44140625" bestFit="1" customWidth="1"/>
    <col min="1327" max="1327" width="14.5546875" bestFit="1" customWidth="1"/>
    <col min="1328" max="1328" width="17.44140625" bestFit="1" customWidth="1"/>
    <col min="1329" max="1329" width="14.5546875" bestFit="1" customWidth="1"/>
    <col min="1330" max="1330" width="17.44140625" bestFit="1" customWidth="1"/>
    <col min="1331" max="1331" width="14.5546875" bestFit="1" customWidth="1"/>
    <col min="1332" max="1332" width="17.44140625" bestFit="1" customWidth="1"/>
    <col min="1333" max="1333" width="14.5546875" bestFit="1" customWidth="1"/>
    <col min="1334" max="1334" width="17.44140625" bestFit="1" customWidth="1"/>
    <col min="1335" max="1335" width="14.5546875" bestFit="1" customWidth="1"/>
    <col min="1336" max="1336" width="17.44140625" bestFit="1" customWidth="1"/>
    <col min="1337" max="1337" width="14.5546875" bestFit="1" customWidth="1"/>
    <col min="1338" max="1338" width="17.44140625" bestFit="1" customWidth="1"/>
    <col min="1339" max="1339" width="14.5546875" bestFit="1" customWidth="1"/>
    <col min="1340" max="1340" width="17.44140625" bestFit="1" customWidth="1"/>
    <col min="1341" max="1341" width="14.5546875" bestFit="1" customWidth="1"/>
    <col min="1342" max="1342" width="17.44140625" bestFit="1" customWidth="1"/>
    <col min="1343" max="1343" width="14.5546875" bestFit="1" customWidth="1"/>
    <col min="1344" max="1344" width="17.44140625" bestFit="1" customWidth="1"/>
    <col min="1345" max="1345" width="14.5546875" bestFit="1" customWidth="1"/>
    <col min="1346" max="1346" width="17.44140625" bestFit="1" customWidth="1"/>
    <col min="1347" max="1347" width="14.5546875" bestFit="1" customWidth="1"/>
    <col min="1348" max="1348" width="17.44140625" bestFit="1" customWidth="1"/>
    <col min="1349" max="1349" width="14.5546875" bestFit="1" customWidth="1"/>
    <col min="1350" max="1350" width="17.44140625" bestFit="1" customWidth="1"/>
    <col min="1351" max="1351" width="14.5546875" bestFit="1" customWidth="1"/>
    <col min="1352" max="1352" width="17.44140625" bestFit="1" customWidth="1"/>
    <col min="1353" max="1353" width="14.5546875" bestFit="1" customWidth="1"/>
    <col min="1354" max="1354" width="17.44140625" bestFit="1" customWidth="1"/>
    <col min="1355" max="1355" width="14.5546875" bestFit="1" customWidth="1"/>
    <col min="1356" max="1356" width="17.44140625" bestFit="1" customWidth="1"/>
    <col min="1357" max="1357" width="14.5546875" bestFit="1" customWidth="1"/>
    <col min="1358" max="1358" width="17.44140625" bestFit="1" customWidth="1"/>
    <col min="1359" max="1359" width="14.5546875" bestFit="1" customWidth="1"/>
    <col min="1360" max="1360" width="17.44140625" bestFit="1" customWidth="1"/>
    <col min="1361" max="1361" width="14.5546875" bestFit="1" customWidth="1"/>
    <col min="1362" max="1362" width="17.44140625" bestFit="1" customWidth="1"/>
    <col min="1363" max="1363" width="14.5546875" bestFit="1" customWidth="1"/>
    <col min="1364" max="1364" width="17.44140625" bestFit="1" customWidth="1"/>
    <col min="1365" max="1365" width="13.5546875" bestFit="1" customWidth="1"/>
    <col min="1366" max="1366" width="16.33203125" bestFit="1" customWidth="1"/>
    <col min="1367" max="1367" width="14.5546875" bestFit="1" customWidth="1"/>
    <col min="1368" max="1368" width="17.44140625" bestFit="1" customWidth="1"/>
    <col min="1369" max="1369" width="14.5546875" bestFit="1" customWidth="1"/>
    <col min="1370" max="1370" width="17.44140625" bestFit="1" customWidth="1"/>
    <col min="1371" max="1371" width="14.5546875" bestFit="1" customWidth="1"/>
    <col min="1372" max="1372" width="17.44140625" bestFit="1" customWidth="1"/>
    <col min="1373" max="1373" width="14.5546875" bestFit="1" customWidth="1"/>
    <col min="1374" max="1374" width="17.44140625" bestFit="1" customWidth="1"/>
    <col min="1375" max="1375" width="14.5546875" bestFit="1" customWidth="1"/>
    <col min="1376" max="1376" width="17.44140625" bestFit="1" customWidth="1"/>
    <col min="1377" max="1377" width="14.5546875" bestFit="1" customWidth="1"/>
    <col min="1378" max="1378" width="17.44140625" bestFit="1" customWidth="1"/>
    <col min="1379" max="1379" width="14.5546875" bestFit="1" customWidth="1"/>
    <col min="1380" max="1380" width="17.44140625" bestFit="1" customWidth="1"/>
    <col min="1381" max="1381" width="14.5546875" bestFit="1" customWidth="1"/>
    <col min="1382" max="1382" width="17.44140625" bestFit="1" customWidth="1"/>
    <col min="1383" max="1383" width="14.5546875" bestFit="1" customWidth="1"/>
    <col min="1384" max="1384" width="17.44140625" bestFit="1" customWidth="1"/>
    <col min="1385" max="1385" width="13.5546875" bestFit="1" customWidth="1"/>
    <col min="1386" max="1386" width="16.33203125" bestFit="1" customWidth="1"/>
    <col min="1387" max="1387" width="14.5546875" bestFit="1" customWidth="1"/>
    <col min="1388" max="1388" width="17.44140625" bestFit="1" customWidth="1"/>
    <col min="1389" max="1389" width="14.5546875" bestFit="1" customWidth="1"/>
    <col min="1390" max="1390" width="17.44140625" bestFit="1" customWidth="1"/>
    <col min="1391" max="1391" width="14.5546875" bestFit="1" customWidth="1"/>
    <col min="1392" max="1392" width="17.44140625" bestFit="1" customWidth="1"/>
    <col min="1393" max="1393" width="14.5546875" bestFit="1" customWidth="1"/>
    <col min="1394" max="1394" width="17.44140625" bestFit="1" customWidth="1"/>
    <col min="1395" max="1395" width="14.5546875" bestFit="1" customWidth="1"/>
    <col min="1396" max="1396" width="17.44140625" bestFit="1" customWidth="1"/>
    <col min="1397" max="1397" width="14.5546875" bestFit="1" customWidth="1"/>
    <col min="1398" max="1398" width="17.44140625" bestFit="1" customWidth="1"/>
    <col min="1399" max="1399" width="14.5546875" bestFit="1" customWidth="1"/>
    <col min="1400" max="1400" width="17.44140625" bestFit="1" customWidth="1"/>
    <col min="1401" max="1401" width="14.5546875" bestFit="1" customWidth="1"/>
    <col min="1402" max="1402" width="17.44140625" bestFit="1" customWidth="1"/>
    <col min="1403" max="1403" width="14.5546875" bestFit="1" customWidth="1"/>
    <col min="1404" max="1404" width="17.44140625" bestFit="1" customWidth="1"/>
    <col min="1405" max="1405" width="13.5546875" bestFit="1" customWidth="1"/>
    <col min="1406" max="1406" width="16.33203125" bestFit="1" customWidth="1"/>
    <col min="1407" max="1407" width="14.5546875" bestFit="1" customWidth="1"/>
    <col min="1408" max="1408" width="17.44140625" bestFit="1" customWidth="1"/>
    <col min="1409" max="1409" width="14.5546875" bestFit="1" customWidth="1"/>
    <col min="1410" max="1410" width="17.44140625" bestFit="1" customWidth="1"/>
    <col min="1411" max="1411" width="14.5546875" bestFit="1" customWidth="1"/>
    <col min="1412" max="1412" width="17.44140625" bestFit="1" customWidth="1"/>
    <col min="1413" max="1413" width="14.5546875" bestFit="1" customWidth="1"/>
    <col min="1414" max="1414" width="17.44140625" bestFit="1" customWidth="1"/>
    <col min="1415" max="1415" width="14.5546875" bestFit="1" customWidth="1"/>
    <col min="1416" max="1416" width="17.44140625" bestFit="1" customWidth="1"/>
    <col min="1417" max="1417" width="14.5546875" bestFit="1" customWidth="1"/>
    <col min="1418" max="1418" width="17.44140625" bestFit="1" customWidth="1"/>
    <col min="1419" max="1419" width="14.5546875" bestFit="1" customWidth="1"/>
    <col min="1420" max="1420" width="17.44140625" bestFit="1" customWidth="1"/>
    <col min="1421" max="1421" width="14.5546875" bestFit="1" customWidth="1"/>
    <col min="1422" max="1422" width="17.44140625" bestFit="1" customWidth="1"/>
    <col min="1423" max="1423" width="14.5546875" bestFit="1" customWidth="1"/>
    <col min="1424" max="1424" width="17.44140625" bestFit="1" customWidth="1"/>
    <col min="1425" max="1425" width="14.5546875" bestFit="1" customWidth="1"/>
    <col min="1426" max="1426" width="17.44140625" bestFit="1" customWidth="1"/>
    <col min="1427" max="1427" width="12.5546875" bestFit="1" customWidth="1"/>
    <col min="1428" max="1428" width="15.33203125" bestFit="1" customWidth="1"/>
    <col min="1429" max="1429" width="13.5546875" bestFit="1" customWidth="1"/>
    <col min="1430" max="1430" width="16.33203125" bestFit="1" customWidth="1"/>
    <col min="1431" max="1431" width="14.5546875" bestFit="1" customWidth="1"/>
    <col min="1432" max="1432" width="17.44140625" bestFit="1" customWidth="1"/>
    <col min="1433" max="1433" width="14.5546875" bestFit="1" customWidth="1"/>
    <col min="1434" max="1434" width="17.44140625" bestFit="1" customWidth="1"/>
    <col min="1435" max="1435" width="14.5546875" bestFit="1" customWidth="1"/>
    <col min="1436" max="1436" width="17.44140625" bestFit="1" customWidth="1"/>
    <col min="1437" max="1437" width="14.5546875" bestFit="1" customWidth="1"/>
    <col min="1438" max="1438" width="17.44140625" bestFit="1" customWidth="1"/>
    <col min="1439" max="1439" width="14.5546875" bestFit="1" customWidth="1"/>
    <col min="1440" max="1440" width="17.44140625" bestFit="1" customWidth="1"/>
    <col min="1441" max="1441" width="14.5546875" bestFit="1" customWidth="1"/>
    <col min="1442" max="1442" width="17.44140625" bestFit="1" customWidth="1"/>
    <col min="1443" max="1443" width="14.5546875" bestFit="1" customWidth="1"/>
    <col min="1444" max="1444" width="17.44140625" bestFit="1" customWidth="1"/>
    <col min="1445" max="1445" width="14.5546875" bestFit="1" customWidth="1"/>
    <col min="1446" max="1446" width="17.44140625" bestFit="1" customWidth="1"/>
    <col min="1447" max="1447" width="13.5546875" bestFit="1" customWidth="1"/>
    <col min="1448" max="1448" width="16.33203125" bestFit="1" customWidth="1"/>
    <col min="1449" max="1449" width="14.5546875" bestFit="1" customWidth="1"/>
    <col min="1450" max="1450" width="17.44140625" bestFit="1" customWidth="1"/>
    <col min="1451" max="1451" width="14.5546875" bestFit="1" customWidth="1"/>
    <col min="1452" max="1452" width="17.44140625" bestFit="1" customWidth="1"/>
    <col min="1453" max="1453" width="14.5546875" bestFit="1" customWidth="1"/>
    <col min="1454" max="1454" width="17.44140625" bestFit="1" customWidth="1"/>
    <col min="1455" max="1455" width="14.5546875" bestFit="1" customWidth="1"/>
    <col min="1456" max="1456" width="17.44140625" bestFit="1" customWidth="1"/>
    <col min="1457" max="1457" width="14.5546875" bestFit="1" customWidth="1"/>
    <col min="1458" max="1458" width="17.44140625" bestFit="1" customWidth="1"/>
    <col min="1459" max="1459" width="14.5546875" bestFit="1" customWidth="1"/>
    <col min="1460" max="1460" width="17.44140625" bestFit="1" customWidth="1"/>
    <col min="1461" max="1461" width="14.5546875" bestFit="1" customWidth="1"/>
    <col min="1462" max="1462" width="17.44140625" bestFit="1" customWidth="1"/>
    <col min="1463" max="1463" width="14.5546875" bestFit="1" customWidth="1"/>
    <col min="1464" max="1464" width="17.44140625" bestFit="1" customWidth="1"/>
    <col min="1465" max="1465" width="14.5546875" bestFit="1" customWidth="1"/>
    <col min="1466" max="1466" width="17.44140625" bestFit="1" customWidth="1"/>
    <col min="1467" max="1467" width="14.5546875" bestFit="1" customWidth="1"/>
    <col min="1468" max="1468" width="17.44140625" bestFit="1" customWidth="1"/>
    <col min="1469" max="1469" width="13.5546875" bestFit="1" customWidth="1"/>
    <col min="1470" max="1470" width="16.33203125" bestFit="1" customWidth="1"/>
    <col min="1471" max="1471" width="14.5546875" bestFit="1" customWidth="1"/>
    <col min="1472" max="1472" width="17.44140625" bestFit="1" customWidth="1"/>
    <col min="1473" max="1473" width="14.5546875" bestFit="1" customWidth="1"/>
    <col min="1474" max="1474" width="17.44140625" bestFit="1" customWidth="1"/>
    <col min="1475" max="1475" width="14.5546875" bestFit="1" customWidth="1"/>
    <col min="1476" max="1476" width="17.44140625" bestFit="1" customWidth="1"/>
    <col min="1477" max="1477" width="14.5546875" bestFit="1" customWidth="1"/>
    <col min="1478" max="1478" width="17.44140625" bestFit="1" customWidth="1"/>
    <col min="1479" max="1479" width="14.5546875" bestFit="1" customWidth="1"/>
    <col min="1480" max="1480" width="17.44140625" bestFit="1" customWidth="1"/>
    <col min="1481" max="1481" width="14.5546875" bestFit="1" customWidth="1"/>
    <col min="1482" max="1482" width="17.44140625" bestFit="1" customWidth="1"/>
    <col min="1483" max="1483" width="14.5546875" bestFit="1" customWidth="1"/>
    <col min="1484" max="1484" width="17.44140625" bestFit="1" customWidth="1"/>
    <col min="1485" max="1485" width="14.5546875" bestFit="1" customWidth="1"/>
    <col min="1486" max="1486" width="17.44140625" bestFit="1" customWidth="1"/>
    <col min="1487" max="1487" width="14.5546875" bestFit="1" customWidth="1"/>
    <col min="1488" max="1488" width="17.44140625" bestFit="1" customWidth="1"/>
    <col min="1489" max="1489" width="14.5546875" bestFit="1" customWidth="1"/>
    <col min="1490" max="1490" width="17.44140625" bestFit="1" customWidth="1"/>
    <col min="1491" max="1491" width="13.5546875" bestFit="1" customWidth="1"/>
    <col min="1492" max="1492" width="16.33203125" bestFit="1" customWidth="1"/>
    <col min="1493" max="1493" width="14.5546875" bestFit="1" customWidth="1"/>
    <col min="1494" max="1494" width="17.44140625" bestFit="1" customWidth="1"/>
    <col min="1495" max="1495" width="14.5546875" bestFit="1" customWidth="1"/>
    <col min="1496" max="1496" width="17.44140625" bestFit="1" customWidth="1"/>
    <col min="1497" max="1497" width="14.5546875" bestFit="1" customWidth="1"/>
    <col min="1498" max="1498" width="17.44140625" bestFit="1" customWidth="1"/>
    <col min="1499" max="1499" width="14.5546875" bestFit="1" customWidth="1"/>
    <col min="1500" max="1500" width="17.44140625" bestFit="1" customWidth="1"/>
    <col min="1501" max="1501" width="14.5546875" bestFit="1" customWidth="1"/>
    <col min="1502" max="1502" width="17.44140625" bestFit="1" customWidth="1"/>
    <col min="1503" max="1503" width="14.5546875" bestFit="1" customWidth="1"/>
    <col min="1504" max="1504" width="17.44140625" bestFit="1" customWidth="1"/>
    <col min="1505" max="1505" width="14.5546875" bestFit="1" customWidth="1"/>
    <col min="1506" max="1506" width="17.44140625" bestFit="1" customWidth="1"/>
    <col min="1507" max="1507" width="14.5546875" bestFit="1" customWidth="1"/>
    <col min="1508" max="1508" width="17.44140625" bestFit="1" customWidth="1"/>
    <col min="1509" max="1509" width="14.5546875" bestFit="1" customWidth="1"/>
    <col min="1510" max="1510" width="17.44140625" bestFit="1" customWidth="1"/>
    <col min="1511" max="1511" width="14.5546875" bestFit="1" customWidth="1"/>
    <col min="1512" max="1512" width="17.44140625" bestFit="1" customWidth="1"/>
    <col min="1513" max="1513" width="13.5546875" bestFit="1" customWidth="1"/>
    <col min="1514" max="1514" width="16.33203125" bestFit="1" customWidth="1"/>
    <col min="1515" max="1515" width="14.5546875" bestFit="1" customWidth="1"/>
    <col min="1516" max="1516" width="17.44140625" bestFit="1" customWidth="1"/>
    <col min="1517" max="1517" width="14.5546875" bestFit="1" customWidth="1"/>
    <col min="1518" max="1518" width="17.44140625" bestFit="1" customWidth="1"/>
    <col min="1519" max="1519" width="14.5546875" bestFit="1" customWidth="1"/>
    <col min="1520" max="1520" width="17.44140625" bestFit="1" customWidth="1"/>
    <col min="1521" max="1521" width="14.5546875" bestFit="1" customWidth="1"/>
    <col min="1522" max="1522" width="17.44140625" bestFit="1" customWidth="1"/>
    <col min="1523" max="1523" width="14.5546875" bestFit="1" customWidth="1"/>
    <col min="1524" max="1524" width="17.44140625" bestFit="1" customWidth="1"/>
    <col min="1525" max="1525" width="14.5546875" bestFit="1" customWidth="1"/>
    <col min="1526" max="1526" width="17.44140625" bestFit="1" customWidth="1"/>
    <col min="1527" max="1527" width="14.5546875" bestFit="1" customWidth="1"/>
    <col min="1528" max="1528" width="17.44140625" bestFit="1" customWidth="1"/>
    <col min="1529" max="1529" width="14.5546875" bestFit="1" customWidth="1"/>
    <col min="1530" max="1530" width="17.44140625" bestFit="1" customWidth="1"/>
    <col min="1531" max="1531" width="14.5546875" bestFit="1" customWidth="1"/>
    <col min="1532" max="1532" width="17.44140625" bestFit="1" customWidth="1"/>
    <col min="1533" max="1533" width="14.5546875" bestFit="1" customWidth="1"/>
    <col min="1534" max="1534" width="17.44140625" bestFit="1" customWidth="1"/>
    <col min="1535" max="1535" width="14.5546875" bestFit="1" customWidth="1"/>
    <col min="1536" max="1536" width="17.44140625" bestFit="1" customWidth="1"/>
    <col min="1537" max="1537" width="14.5546875" bestFit="1" customWidth="1"/>
    <col min="1538" max="1538" width="17.44140625" bestFit="1" customWidth="1"/>
    <col min="1539" max="1539" width="14.5546875" bestFit="1" customWidth="1"/>
    <col min="1540" max="1540" width="17.44140625" bestFit="1" customWidth="1"/>
    <col min="1541" max="1541" width="14.5546875" bestFit="1" customWidth="1"/>
    <col min="1542" max="1542" width="17.44140625" bestFit="1" customWidth="1"/>
    <col min="1543" max="1543" width="14.5546875" bestFit="1" customWidth="1"/>
    <col min="1544" max="1544" width="17.44140625" bestFit="1" customWidth="1"/>
    <col min="1545" max="1545" width="14.5546875" bestFit="1" customWidth="1"/>
    <col min="1546" max="1546" width="17.44140625" bestFit="1" customWidth="1"/>
    <col min="1547" max="1547" width="14.5546875" bestFit="1" customWidth="1"/>
    <col min="1548" max="1548" width="17.44140625" bestFit="1" customWidth="1"/>
    <col min="1549" max="1549" width="14.5546875" bestFit="1" customWidth="1"/>
    <col min="1550" max="1550" width="17.44140625" bestFit="1" customWidth="1"/>
    <col min="1551" max="1551" width="14.5546875" bestFit="1" customWidth="1"/>
    <col min="1552" max="1552" width="17.44140625" bestFit="1" customWidth="1"/>
    <col min="1553" max="1553" width="14.5546875" bestFit="1" customWidth="1"/>
    <col min="1554" max="1554" width="17.44140625" bestFit="1" customWidth="1"/>
    <col min="1555" max="1555" width="13.5546875" bestFit="1" customWidth="1"/>
    <col min="1556" max="1556" width="16.33203125" bestFit="1" customWidth="1"/>
    <col min="1557" max="1557" width="14.5546875" bestFit="1" customWidth="1"/>
    <col min="1558" max="1558" width="17.44140625" bestFit="1" customWidth="1"/>
    <col min="1559" max="1559" width="14.5546875" bestFit="1" customWidth="1"/>
    <col min="1560" max="1560" width="17.44140625" bestFit="1" customWidth="1"/>
    <col min="1561" max="1561" width="14.5546875" bestFit="1" customWidth="1"/>
    <col min="1562" max="1562" width="17.44140625" bestFit="1" customWidth="1"/>
    <col min="1563" max="1563" width="14.5546875" bestFit="1" customWidth="1"/>
    <col min="1564" max="1564" width="17.44140625" bestFit="1" customWidth="1"/>
    <col min="1565" max="1565" width="14.5546875" bestFit="1" customWidth="1"/>
    <col min="1566" max="1566" width="17.44140625" bestFit="1" customWidth="1"/>
    <col min="1567" max="1567" width="14.5546875" bestFit="1" customWidth="1"/>
    <col min="1568" max="1568" width="17.44140625" bestFit="1" customWidth="1"/>
    <col min="1569" max="1569" width="14.5546875" bestFit="1" customWidth="1"/>
    <col min="1570" max="1570" width="17.44140625" bestFit="1" customWidth="1"/>
    <col min="1571" max="1571" width="14.5546875" bestFit="1" customWidth="1"/>
    <col min="1572" max="1572" width="17.44140625" bestFit="1" customWidth="1"/>
    <col min="1573" max="1573" width="14.5546875" bestFit="1" customWidth="1"/>
    <col min="1574" max="1574" width="17.44140625" bestFit="1" customWidth="1"/>
    <col min="1575" max="1575" width="14.5546875" bestFit="1" customWidth="1"/>
    <col min="1576" max="1576" width="17.44140625" bestFit="1" customWidth="1"/>
    <col min="1577" max="1577" width="13.5546875" bestFit="1" customWidth="1"/>
    <col min="1578" max="1578" width="16.33203125" bestFit="1" customWidth="1"/>
    <col min="1579" max="1579" width="14.5546875" bestFit="1" customWidth="1"/>
    <col min="1580" max="1580" width="17.44140625" bestFit="1" customWidth="1"/>
    <col min="1581" max="1581" width="14.5546875" bestFit="1" customWidth="1"/>
    <col min="1582" max="1582" width="17.44140625" bestFit="1" customWidth="1"/>
    <col min="1583" max="1583" width="14.5546875" bestFit="1" customWidth="1"/>
    <col min="1584" max="1584" width="17.44140625" bestFit="1" customWidth="1"/>
    <col min="1585" max="1585" width="14.5546875" bestFit="1" customWidth="1"/>
    <col min="1586" max="1586" width="17.44140625" bestFit="1" customWidth="1"/>
    <col min="1587" max="1587" width="14.5546875" bestFit="1" customWidth="1"/>
    <col min="1588" max="1588" width="17.44140625" bestFit="1" customWidth="1"/>
    <col min="1589" max="1589" width="14.5546875" bestFit="1" customWidth="1"/>
    <col min="1590" max="1590" width="17.44140625" bestFit="1" customWidth="1"/>
    <col min="1591" max="1591" width="14.5546875" bestFit="1" customWidth="1"/>
    <col min="1592" max="1592" width="17.44140625" bestFit="1" customWidth="1"/>
    <col min="1593" max="1593" width="14.5546875" bestFit="1" customWidth="1"/>
    <col min="1594" max="1594" width="17.44140625" bestFit="1" customWidth="1"/>
    <col min="1595" max="1595" width="14.5546875" bestFit="1" customWidth="1"/>
    <col min="1596" max="1596" width="17.44140625" bestFit="1" customWidth="1"/>
    <col min="1597" max="1597" width="14.5546875" bestFit="1" customWidth="1"/>
    <col min="1598" max="1598" width="17.44140625" bestFit="1" customWidth="1"/>
    <col min="1599" max="1599" width="13.5546875" bestFit="1" customWidth="1"/>
    <col min="1600" max="1600" width="16.33203125" bestFit="1" customWidth="1"/>
    <col min="1601" max="1601" width="14.5546875" bestFit="1" customWidth="1"/>
    <col min="1602" max="1602" width="17.44140625" bestFit="1" customWidth="1"/>
    <col min="1603" max="1603" width="14.5546875" bestFit="1" customWidth="1"/>
    <col min="1604" max="1604" width="17.44140625" bestFit="1" customWidth="1"/>
    <col min="1605" max="1605" width="14.5546875" bestFit="1" customWidth="1"/>
    <col min="1606" max="1606" width="17.44140625" bestFit="1" customWidth="1"/>
    <col min="1607" max="1607" width="14.5546875" bestFit="1" customWidth="1"/>
    <col min="1608" max="1608" width="17.44140625" bestFit="1" customWidth="1"/>
    <col min="1609" max="1609" width="14.5546875" bestFit="1" customWidth="1"/>
    <col min="1610" max="1610" width="17.44140625" bestFit="1" customWidth="1"/>
    <col min="1611" max="1611" width="14.5546875" bestFit="1" customWidth="1"/>
    <col min="1612" max="1612" width="17.44140625" bestFit="1" customWidth="1"/>
    <col min="1613" max="1613" width="14.5546875" bestFit="1" customWidth="1"/>
    <col min="1614" max="1614" width="17.44140625" bestFit="1" customWidth="1"/>
    <col min="1615" max="1615" width="14.5546875" bestFit="1" customWidth="1"/>
    <col min="1616" max="1616" width="17.44140625" bestFit="1" customWidth="1"/>
    <col min="1617" max="1617" width="14.5546875" bestFit="1" customWidth="1"/>
    <col min="1618" max="1618" width="17.44140625" bestFit="1" customWidth="1"/>
    <col min="1619" max="1619" width="13.5546875" bestFit="1" customWidth="1"/>
    <col min="1620" max="1620" width="16.33203125" bestFit="1" customWidth="1"/>
    <col min="1621" max="1621" width="14.5546875" bestFit="1" customWidth="1"/>
    <col min="1622" max="1622" width="17.44140625" bestFit="1" customWidth="1"/>
    <col min="1623" max="1623" width="14.5546875" bestFit="1" customWidth="1"/>
    <col min="1624" max="1624" width="17.44140625" bestFit="1" customWidth="1"/>
    <col min="1625" max="1625" width="14.5546875" bestFit="1" customWidth="1"/>
    <col min="1626" max="1626" width="17.44140625" bestFit="1" customWidth="1"/>
    <col min="1627" max="1627" width="14.5546875" bestFit="1" customWidth="1"/>
    <col min="1628" max="1628" width="17.44140625" bestFit="1" customWidth="1"/>
    <col min="1629" max="1629" width="14.5546875" bestFit="1" customWidth="1"/>
    <col min="1630" max="1630" width="17.44140625" bestFit="1" customWidth="1"/>
    <col min="1631" max="1631" width="14.5546875" bestFit="1" customWidth="1"/>
    <col min="1632" max="1632" width="17.44140625" bestFit="1" customWidth="1"/>
    <col min="1633" max="1633" width="14.5546875" bestFit="1" customWidth="1"/>
    <col min="1634" max="1634" width="17.44140625" bestFit="1" customWidth="1"/>
    <col min="1635" max="1635" width="14.5546875" bestFit="1" customWidth="1"/>
    <col min="1636" max="1636" width="17.44140625" bestFit="1" customWidth="1"/>
    <col min="1637" max="1637" width="14.5546875" bestFit="1" customWidth="1"/>
    <col min="1638" max="1638" width="17.44140625" bestFit="1" customWidth="1"/>
    <col min="1639" max="1639" width="12.5546875" bestFit="1" customWidth="1"/>
    <col min="1640" max="1640" width="15.33203125" bestFit="1" customWidth="1"/>
    <col min="1641" max="1641" width="13.5546875" bestFit="1" customWidth="1"/>
    <col min="1642" max="1642" width="16.33203125" bestFit="1" customWidth="1"/>
    <col min="1643" max="1643" width="14.5546875" bestFit="1" customWidth="1"/>
    <col min="1644" max="1644" width="17.44140625" bestFit="1" customWidth="1"/>
    <col min="1645" max="1645" width="14.5546875" bestFit="1" customWidth="1"/>
    <col min="1646" max="1646" width="17.44140625" bestFit="1" customWidth="1"/>
    <col min="1647" max="1647" width="14.5546875" bestFit="1" customWidth="1"/>
    <col min="1648" max="1648" width="17.44140625" bestFit="1" customWidth="1"/>
    <col min="1649" max="1649" width="14.5546875" bestFit="1" customWidth="1"/>
    <col min="1650" max="1650" width="17.44140625" bestFit="1" customWidth="1"/>
    <col min="1651" max="1651" width="14.5546875" bestFit="1" customWidth="1"/>
    <col min="1652" max="1652" width="17.44140625" bestFit="1" customWidth="1"/>
    <col min="1653" max="1653" width="14.5546875" bestFit="1" customWidth="1"/>
    <col min="1654" max="1654" width="17.44140625" bestFit="1" customWidth="1"/>
    <col min="1655" max="1655" width="14.5546875" bestFit="1" customWidth="1"/>
    <col min="1656" max="1656" width="17.44140625" bestFit="1" customWidth="1"/>
    <col min="1657" max="1657" width="14.5546875" bestFit="1" customWidth="1"/>
    <col min="1658" max="1658" width="17.44140625" bestFit="1" customWidth="1"/>
    <col min="1659" max="1659" width="14.5546875" bestFit="1" customWidth="1"/>
    <col min="1660" max="1660" width="17.44140625" bestFit="1" customWidth="1"/>
    <col min="1661" max="1661" width="14.5546875" bestFit="1" customWidth="1"/>
    <col min="1662" max="1662" width="17.44140625" bestFit="1" customWidth="1"/>
    <col min="1663" max="1663" width="13.5546875" bestFit="1" customWidth="1"/>
    <col min="1664" max="1664" width="16.33203125" bestFit="1" customWidth="1"/>
    <col min="1665" max="1665" width="14.5546875" bestFit="1" customWidth="1"/>
    <col min="1666" max="1666" width="17.44140625" bestFit="1" customWidth="1"/>
    <col min="1667" max="1667" width="14.5546875" bestFit="1" customWidth="1"/>
    <col min="1668" max="1668" width="17.44140625" bestFit="1" customWidth="1"/>
    <col min="1669" max="1669" width="14.5546875" bestFit="1" customWidth="1"/>
    <col min="1670" max="1670" width="17.44140625" bestFit="1" customWidth="1"/>
    <col min="1671" max="1671" width="14.5546875" bestFit="1" customWidth="1"/>
    <col min="1672" max="1672" width="17.44140625" bestFit="1" customWidth="1"/>
    <col min="1673" max="1673" width="14.5546875" bestFit="1" customWidth="1"/>
    <col min="1674" max="1674" width="17.44140625" bestFit="1" customWidth="1"/>
    <col min="1675" max="1675" width="14.5546875" bestFit="1" customWidth="1"/>
    <col min="1676" max="1676" width="17.44140625" bestFit="1" customWidth="1"/>
    <col min="1677" max="1677" width="14.5546875" bestFit="1" customWidth="1"/>
    <col min="1678" max="1678" width="17.44140625" bestFit="1" customWidth="1"/>
    <col min="1679" max="1679" width="14.5546875" bestFit="1" customWidth="1"/>
    <col min="1680" max="1680" width="17.44140625" bestFit="1" customWidth="1"/>
    <col min="1681" max="1681" width="14.5546875" bestFit="1" customWidth="1"/>
    <col min="1682" max="1682" width="17.44140625" bestFit="1" customWidth="1"/>
    <col min="1683" max="1683" width="14.5546875" bestFit="1" customWidth="1"/>
    <col min="1684" max="1684" width="17.44140625" bestFit="1" customWidth="1"/>
    <col min="1685" max="1685" width="13.5546875" bestFit="1" customWidth="1"/>
    <col min="1686" max="1686" width="16.33203125" bestFit="1" customWidth="1"/>
    <col min="1687" max="1687" width="14.5546875" bestFit="1" customWidth="1"/>
    <col min="1688" max="1688" width="17.44140625" bestFit="1" customWidth="1"/>
    <col min="1689" max="1689" width="14.5546875" bestFit="1" customWidth="1"/>
    <col min="1690" max="1690" width="17.44140625" bestFit="1" customWidth="1"/>
    <col min="1691" max="1691" width="14.5546875" bestFit="1" customWidth="1"/>
    <col min="1692" max="1692" width="17.44140625" bestFit="1" customWidth="1"/>
    <col min="1693" max="1693" width="14.5546875" bestFit="1" customWidth="1"/>
    <col min="1694" max="1694" width="17.44140625" bestFit="1" customWidth="1"/>
    <col min="1695" max="1695" width="14.5546875" bestFit="1" customWidth="1"/>
    <col min="1696" max="1696" width="17.44140625" bestFit="1" customWidth="1"/>
    <col min="1697" max="1697" width="14.5546875" bestFit="1" customWidth="1"/>
    <col min="1698" max="1698" width="17.44140625" bestFit="1" customWidth="1"/>
    <col min="1699" max="1699" width="14.5546875" bestFit="1" customWidth="1"/>
    <col min="1700" max="1700" width="17.44140625" bestFit="1" customWidth="1"/>
    <col min="1701" max="1701" width="14.5546875" bestFit="1" customWidth="1"/>
    <col min="1702" max="1702" width="17.44140625" bestFit="1" customWidth="1"/>
    <col min="1703" max="1703" width="14.5546875" bestFit="1" customWidth="1"/>
    <col min="1704" max="1704" width="17.44140625" bestFit="1" customWidth="1"/>
    <col min="1705" max="1705" width="14.5546875" bestFit="1" customWidth="1"/>
    <col min="1706" max="1706" width="17.44140625" bestFit="1" customWidth="1"/>
    <col min="1707" max="1707" width="13.5546875" bestFit="1" customWidth="1"/>
    <col min="1708" max="1708" width="16.33203125" bestFit="1" customWidth="1"/>
    <col min="1709" max="1709" width="14.5546875" bestFit="1" customWidth="1"/>
    <col min="1710" max="1710" width="17.44140625" bestFit="1" customWidth="1"/>
    <col min="1711" max="1711" width="14.5546875" bestFit="1" customWidth="1"/>
    <col min="1712" max="1712" width="17.44140625" bestFit="1" customWidth="1"/>
    <col min="1713" max="1713" width="14.5546875" bestFit="1" customWidth="1"/>
    <col min="1714" max="1714" width="17.44140625" bestFit="1" customWidth="1"/>
    <col min="1715" max="1715" width="14.5546875" bestFit="1" customWidth="1"/>
    <col min="1716" max="1716" width="17.44140625" bestFit="1" customWidth="1"/>
    <col min="1717" max="1717" width="14.5546875" bestFit="1" customWidth="1"/>
    <col min="1718" max="1718" width="17.44140625" bestFit="1" customWidth="1"/>
    <col min="1719" max="1719" width="14.5546875" bestFit="1" customWidth="1"/>
    <col min="1720" max="1720" width="17.44140625" bestFit="1" customWidth="1"/>
    <col min="1721" max="1721" width="14.5546875" bestFit="1" customWidth="1"/>
    <col min="1722" max="1722" width="17.44140625" bestFit="1" customWidth="1"/>
    <col min="1723" max="1723" width="14.5546875" bestFit="1" customWidth="1"/>
    <col min="1724" max="1724" width="17.44140625" bestFit="1" customWidth="1"/>
    <col min="1725" max="1725" width="14.5546875" bestFit="1" customWidth="1"/>
    <col min="1726" max="1726" width="17.44140625" bestFit="1" customWidth="1"/>
    <col min="1727" max="1727" width="14.5546875" bestFit="1" customWidth="1"/>
    <col min="1728" max="1728" width="17.44140625" bestFit="1" customWidth="1"/>
    <col min="1729" max="1729" width="14.5546875" bestFit="1" customWidth="1"/>
    <col min="1730" max="1730" width="17.44140625" bestFit="1" customWidth="1"/>
    <col min="1731" max="1731" width="14.5546875" bestFit="1" customWidth="1"/>
    <col min="1732" max="1732" width="17.44140625" bestFit="1" customWidth="1"/>
    <col min="1733" max="1733" width="14.5546875" bestFit="1" customWidth="1"/>
    <col min="1734" max="1734" width="17.44140625" bestFit="1" customWidth="1"/>
    <col min="1735" max="1735" width="14.5546875" bestFit="1" customWidth="1"/>
    <col min="1736" max="1736" width="17.44140625" bestFit="1" customWidth="1"/>
    <col min="1737" max="1737" width="14.5546875" bestFit="1" customWidth="1"/>
    <col min="1738" max="1738" width="17.44140625" bestFit="1" customWidth="1"/>
    <col min="1739" max="1739" width="14.5546875" bestFit="1" customWidth="1"/>
    <col min="1740" max="1740" width="17.44140625" bestFit="1" customWidth="1"/>
    <col min="1741" max="1741" width="14.5546875" bestFit="1" customWidth="1"/>
    <col min="1742" max="1742" width="17.44140625" bestFit="1" customWidth="1"/>
    <col min="1743" max="1743" width="14.5546875" bestFit="1" customWidth="1"/>
    <col min="1744" max="1744" width="17.44140625" bestFit="1" customWidth="1"/>
    <col min="1745" max="1745" width="14.5546875" bestFit="1" customWidth="1"/>
    <col min="1746" max="1746" width="17.44140625" bestFit="1" customWidth="1"/>
    <col min="1747" max="1747" width="13.5546875" bestFit="1" customWidth="1"/>
    <col min="1748" max="1748" width="16.33203125" bestFit="1" customWidth="1"/>
    <col min="1749" max="1749" width="14.5546875" bestFit="1" customWidth="1"/>
    <col min="1750" max="1750" width="17.44140625" bestFit="1" customWidth="1"/>
    <col min="1751" max="1751" width="14.5546875" bestFit="1" customWidth="1"/>
    <col min="1752" max="1752" width="17.44140625" bestFit="1" customWidth="1"/>
    <col min="1753" max="1753" width="14.5546875" bestFit="1" customWidth="1"/>
    <col min="1754" max="1754" width="17.44140625" bestFit="1" customWidth="1"/>
    <col min="1755" max="1755" width="14.5546875" bestFit="1" customWidth="1"/>
    <col min="1756" max="1756" width="17.44140625" bestFit="1" customWidth="1"/>
    <col min="1757" max="1757" width="14.5546875" bestFit="1" customWidth="1"/>
    <col min="1758" max="1758" width="17.44140625" bestFit="1" customWidth="1"/>
    <col min="1759" max="1759" width="14.5546875" bestFit="1" customWidth="1"/>
    <col min="1760" max="1760" width="17.44140625" bestFit="1" customWidth="1"/>
    <col min="1761" max="1761" width="14.5546875" bestFit="1" customWidth="1"/>
    <col min="1762" max="1762" width="17.44140625" bestFit="1" customWidth="1"/>
    <col min="1763" max="1763" width="14.5546875" bestFit="1" customWidth="1"/>
    <col min="1764" max="1764" width="17.44140625" bestFit="1" customWidth="1"/>
    <col min="1765" max="1765" width="14.5546875" bestFit="1" customWidth="1"/>
    <col min="1766" max="1766" width="17.44140625" bestFit="1" customWidth="1"/>
    <col min="1767" max="1767" width="13.5546875" bestFit="1" customWidth="1"/>
    <col min="1768" max="1768" width="16.33203125" bestFit="1" customWidth="1"/>
    <col min="1769" max="1769" width="14.5546875" bestFit="1" customWidth="1"/>
    <col min="1770" max="1770" width="17.44140625" bestFit="1" customWidth="1"/>
    <col min="1771" max="1771" width="14.5546875" bestFit="1" customWidth="1"/>
    <col min="1772" max="1772" width="17.44140625" bestFit="1" customWidth="1"/>
    <col min="1773" max="1773" width="14.5546875" bestFit="1" customWidth="1"/>
    <col min="1774" max="1774" width="17.44140625" bestFit="1" customWidth="1"/>
    <col min="1775" max="1775" width="14.5546875" bestFit="1" customWidth="1"/>
    <col min="1776" max="1776" width="17.44140625" bestFit="1" customWidth="1"/>
    <col min="1777" max="1777" width="14.5546875" bestFit="1" customWidth="1"/>
    <col min="1778" max="1778" width="17.44140625" bestFit="1" customWidth="1"/>
    <col min="1779" max="1779" width="14.5546875" bestFit="1" customWidth="1"/>
    <col min="1780" max="1780" width="17.44140625" bestFit="1" customWidth="1"/>
    <col min="1781" max="1781" width="14.5546875" bestFit="1" customWidth="1"/>
    <col min="1782" max="1782" width="17.44140625" bestFit="1" customWidth="1"/>
    <col min="1783" max="1783" width="14.5546875" bestFit="1" customWidth="1"/>
    <col min="1784" max="1784" width="17.44140625" bestFit="1" customWidth="1"/>
    <col min="1785" max="1785" width="14.5546875" bestFit="1" customWidth="1"/>
    <col min="1786" max="1786" width="17.44140625" bestFit="1" customWidth="1"/>
    <col min="1787" max="1787" width="14.5546875" bestFit="1" customWidth="1"/>
    <col min="1788" max="1788" width="17.44140625" bestFit="1" customWidth="1"/>
    <col min="1789" max="1789" width="14.5546875" bestFit="1" customWidth="1"/>
    <col min="1790" max="1790" width="17.44140625" bestFit="1" customWidth="1"/>
    <col min="1791" max="1791" width="14.5546875" bestFit="1" customWidth="1"/>
    <col min="1792" max="1792" width="17.44140625" bestFit="1" customWidth="1"/>
    <col min="1793" max="1793" width="14.5546875" bestFit="1" customWidth="1"/>
    <col min="1794" max="1794" width="17.44140625" bestFit="1" customWidth="1"/>
    <col min="1795" max="1795" width="14.5546875" bestFit="1" customWidth="1"/>
    <col min="1796" max="1796" width="17.44140625" bestFit="1" customWidth="1"/>
    <col min="1797" max="1797" width="14.5546875" bestFit="1" customWidth="1"/>
    <col min="1798" max="1798" width="17.44140625" bestFit="1" customWidth="1"/>
    <col min="1799" max="1799" width="14.5546875" bestFit="1" customWidth="1"/>
    <col min="1800" max="1800" width="17.44140625" bestFit="1" customWidth="1"/>
    <col min="1801" max="1801" width="14.5546875" bestFit="1" customWidth="1"/>
    <col min="1802" max="1802" width="17.44140625" bestFit="1" customWidth="1"/>
    <col min="1803" max="1803" width="14.5546875" bestFit="1" customWidth="1"/>
    <col min="1804" max="1804" width="17.44140625" bestFit="1" customWidth="1"/>
    <col min="1805" max="1805" width="14.5546875" bestFit="1" customWidth="1"/>
    <col min="1806" max="1806" width="17.44140625" bestFit="1" customWidth="1"/>
    <col min="1807" max="1807" width="13.5546875" bestFit="1" customWidth="1"/>
    <col min="1808" max="1808" width="16.33203125" bestFit="1" customWidth="1"/>
    <col min="1809" max="1809" width="14.5546875" bestFit="1" customWidth="1"/>
    <col min="1810" max="1810" width="17.44140625" bestFit="1" customWidth="1"/>
    <col min="1811" max="1811" width="14.5546875" bestFit="1" customWidth="1"/>
    <col min="1812" max="1812" width="17.44140625" bestFit="1" customWidth="1"/>
    <col min="1813" max="1813" width="14.5546875" bestFit="1" customWidth="1"/>
    <col min="1814" max="1814" width="17.44140625" bestFit="1" customWidth="1"/>
    <col min="1815" max="1815" width="14.5546875" bestFit="1" customWidth="1"/>
    <col min="1816" max="1816" width="17.44140625" bestFit="1" customWidth="1"/>
    <col min="1817" max="1817" width="14.5546875" bestFit="1" customWidth="1"/>
    <col min="1818" max="1818" width="17.44140625" bestFit="1" customWidth="1"/>
    <col min="1819" max="1819" width="14.5546875" bestFit="1" customWidth="1"/>
    <col min="1820" max="1820" width="17.44140625" bestFit="1" customWidth="1"/>
    <col min="1821" max="1821" width="14.5546875" bestFit="1" customWidth="1"/>
    <col min="1822" max="1822" width="17.44140625" bestFit="1" customWidth="1"/>
    <col min="1823" max="1823" width="14.5546875" bestFit="1" customWidth="1"/>
    <col min="1824" max="1824" width="17.44140625" bestFit="1" customWidth="1"/>
    <col min="1825" max="1825" width="14.5546875" bestFit="1" customWidth="1"/>
    <col min="1826" max="1826" width="17.44140625" bestFit="1" customWidth="1"/>
    <col min="1827" max="1827" width="14.5546875" bestFit="1" customWidth="1"/>
    <col min="1828" max="1828" width="17.44140625" bestFit="1" customWidth="1"/>
    <col min="1829" max="1829" width="13.5546875" bestFit="1" customWidth="1"/>
    <col min="1830" max="1830" width="16.33203125" bestFit="1" customWidth="1"/>
    <col min="1831" max="1831" width="14.5546875" bestFit="1" customWidth="1"/>
    <col min="1832" max="1832" width="17.44140625" bestFit="1" customWidth="1"/>
    <col min="1833" max="1833" width="14.5546875" bestFit="1" customWidth="1"/>
    <col min="1834" max="1834" width="17.44140625" bestFit="1" customWidth="1"/>
    <col min="1835" max="1835" width="14.5546875" bestFit="1" customWidth="1"/>
    <col min="1836" max="1836" width="17.44140625" bestFit="1" customWidth="1"/>
    <col min="1837" max="1837" width="14.5546875" bestFit="1" customWidth="1"/>
    <col min="1838" max="1838" width="17.44140625" bestFit="1" customWidth="1"/>
    <col min="1839" max="1839" width="14.5546875" bestFit="1" customWidth="1"/>
    <col min="1840" max="1840" width="17.44140625" bestFit="1" customWidth="1"/>
    <col min="1841" max="1841" width="14.5546875" bestFit="1" customWidth="1"/>
    <col min="1842" max="1842" width="17.44140625" bestFit="1" customWidth="1"/>
    <col min="1843" max="1843" width="14.5546875" bestFit="1" customWidth="1"/>
    <col min="1844" max="1844" width="17.44140625" bestFit="1" customWidth="1"/>
    <col min="1845" max="1845" width="14.5546875" bestFit="1" customWidth="1"/>
    <col min="1846" max="1846" width="17.44140625" bestFit="1" customWidth="1"/>
    <col min="1847" max="1847" width="14.5546875" bestFit="1" customWidth="1"/>
    <col min="1848" max="1848" width="17.44140625" bestFit="1" customWidth="1"/>
    <col min="1849" max="1849" width="14.5546875" bestFit="1" customWidth="1"/>
    <col min="1850" max="1850" width="17.44140625" bestFit="1" customWidth="1"/>
    <col min="1851" max="1854" width="10.77734375" bestFit="1" customWidth="1"/>
    <col min="1855" max="1855" width="12.5546875" bestFit="1" customWidth="1"/>
    <col min="1856" max="1856" width="15.33203125" bestFit="1" customWidth="1"/>
    <col min="1857" max="1857" width="14.5546875" bestFit="1" customWidth="1"/>
    <col min="1858" max="1858" width="17.44140625" bestFit="1" customWidth="1"/>
    <col min="1859" max="1859" width="14.5546875" bestFit="1" customWidth="1"/>
    <col min="1860" max="1860" width="17.44140625" bestFit="1" customWidth="1"/>
    <col min="1861" max="1861" width="14.5546875" bestFit="1" customWidth="1"/>
    <col min="1862" max="1862" width="17.44140625" bestFit="1" customWidth="1"/>
    <col min="1863" max="1863" width="14.5546875" bestFit="1" customWidth="1"/>
    <col min="1864" max="1864" width="17.44140625" bestFit="1" customWidth="1"/>
    <col min="1865" max="1865" width="11.21875" bestFit="1" customWidth="1"/>
    <col min="1866" max="1866" width="14.5546875" bestFit="1" customWidth="1"/>
    <col min="1867" max="1867" width="17.44140625" bestFit="1" customWidth="1"/>
    <col min="1868" max="1868" width="14.5546875" bestFit="1" customWidth="1"/>
    <col min="1869" max="1869" width="17.44140625" bestFit="1" customWidth="1"/>
    <col min="1870" max="1870" width="14.5546875" bestFit="1" customWidth="1"/>
    <col min="1871" max="1871" width="17.44140625" bestFit="1" customWidth="1"/>
    <col min="1872" max="1872" width="14.5546875" bestFit="1" customWidth="1"/>
    <col min="1873" max="1873" width="17.44140625" bestFit="1" customWidth="1"/>
    <col min="1874" max="1874" width="14.5546875" bestFit="1" customWidth="1"/>
    <col min="1875" max="1875" width="17.44140625" bestFit="1" customWidth="1"/>
    <col min="1876" max="1876" width="14.5546875" bestFit="1" customWidth="1"/>
    <col min="1877" max="1877" width="17.44140625" bestFit="1" customWidth="1"/>
    <col min="1878" max="1878" width="14.5546875" bestFit="1" customWidth="1"/>
    <col min="1879" max="1879" width="17.44140625" bestFit="1" customWidth="1"/>
    <col min="1880" max="1880" width="14.5546875" bestFit="1" customWidth="1"/>
    <col min="1881" max="1881" width="17.44140625" bestFit="1" customWidth="1"/>
    <col min="1882" max="1882" width="14.5546875" bestFit="1" customWidth="1"/>
    <col min="1883" max="1883" width="17.44140625" bestFit="1" customWidth="1"/>
    <col min="1884" max="1884" width="14.5546875" bestFit="1" customWidth="1"/>
    <col min="1885" max="1885" width="17.44140625" bestFit="1" customWidth="1"/>
    <col min="1886" max="1886" width="14.5546875" bestFit="1" customWidth="1"/>
    <col min="1887" max="1887" width="17.44140625" bestFit="1" customWidth="1"/>
    <col min="1888" max="1888" width="14.5546875" bestFit="1" customWidth="1"/>
    <col min="1889" max="1889" width="17.44140625" bestFit="1" customWidth="1"/>
    <col min="1890" max="1890" width="14.5546875" bestFit="1" customWidth="1"/>
    <col min="1891" max="1891" width="17.44140625" bestFit="1" customWidth="1"/>
    <col min="1892" max="1892" width="11.21875" bestFit="1" customWidth="1"/>
    <col min="1893" max="1893" width="13.5546875" bestFit="1" customWidth="1"/>
    <col min="1894" max="1894" width="16.33203125" bestFit="1" customWidth="1"/>
    <col min="1895" max="1895" width="13.5546875" bestFit="1" customWidth="1"/>
    <col min="1896" max="1896" width="16.33203125" bestFit="1" customWidth="1"/>
    <col min="1897" max="1897" width="14.5546875" bestFit="1" customWidth="1"/>
    <col min="1898" max="1898" width="17.44140625" bestFit="1" customWidth="1"/>
    <col min="1899" max="1899" width="14.5546875" bestFit="1" customWidth="1"/>
    <col min="1900" max="1900" width="17.44140625" bestFit="1" customWidth="1"/>
    <col min="1901" max="1901" width="14.5546875" bestFit="1" customWidth="1"/>
    <col min="1902" max="1902" width="17.44140625" bestFit="1" customWidth="1"/>
    <col min="1903" max="1903" width="14.5546875" bestFit="1" customWidth="1"/>
    <col min="1904" max="1904" width="17.44140625" bestFit="1" customWidth="1"/>
    <col min="1905" max="1905" width="14.5546875" bestFit="1" customWidth="1"/>
    <col min="1906" max="1906" width="17.44140625" bestFit="1" customWidth="1"/>
    <col min="1907" max="1907" width="14.5546875" bestFit="1" customWidth="1"/>
    <col min="1908" max="1908" width="17.44140625" bestFit="1" customWidth="1"/>
    <col min="1909" max="1909" width="11.21875" bestFit="1" customWidth="1"/>
    <col min="1910" max="1910" width="14.5546875" bestFit="1" customWidth="1"/>
    <col min="1911" max="1911" width="17.44140625" bestFit="1" customWidth="1"/>
    <col min="1912" max="1912" width="13.5546875" bestFit="1" customWidth="1"/>
    <col min="1913" max="1913" width="16.33203125" bestFit="1" customWidth="1"/>
    <col min="1914" max="1914" width="14.5546875" bestFit="1" customWidth="1"/>
    <col min="1915" max="1915" width="17.44140625" bestFit="1" customWidth="1"/>
    <col min="1916" max="1916" width="14.5546875" bestFit="1" customWidth="1"/>
    <col min="1917" max="1917" width="17.44140625" bestFit="1" customWidth="1"/>
    <col min="1918" max="1918" width="14.5546875" bestFit="1" customWidth="1"/>
    <col min="1919" max="1919" width="17.44140625" bestFit="1" customWidth="1"/>
    <col min="1920" max="1920" width="14.5546875" bestFit="1" customWidth="1"/>
    <col min="1921" max="1921" width="17.44140625" bestFit="1" customWidth="1"/>
    <col min="1922" max="1922" width="14.5546875" bestFit="1" customWidth="1"/>
    <col min="1923" max="1923" width="17.44140625" bestFit="1" customWidth="1"/>
    <col min="1924" max="1924" width="14.5546875" bestFit="1" customWidth="1"/>
    <col min="1925" max="1925" width="17.44140625" bestFit="1" customWidth="1"/>
    <col min="1926" max="1926" width="14.5546875" bestFit="1" customWidth="1"/>
    <col min="1927" max="1927" width="17.44140625" bestFit="1" customWidth="1"/>
    <col min="1928" max="1928" width="11.21875" bestFit="1" customWidth="1"/>
    <col min="1929" max="1929" width="14.5546875" bestFit="1" customWidth="1"/>
    <col min="1930" max="1930" width="17.44140625" bestFit="1" customWidth="1"/>
    <col min="1931" max="1931" width="10.5546875" bestFit="1" customWidth="1"/>
    <col min="1932" max="1932" width="14.5546875" bestFit="1" customWidth="1"/>
    <col min="1933" max="1933" width="17.44140625" bestFit="1" customWidth="1"/>
    <col min="1934" max="1934" width="10.5546875" bestFit="1" customWidth="1"/>
    <col min="1935" max="1935" width="14.5546875" bestFit="1" customWidth="1"/>
    <col min="1936" max="1936" width="17.44140625" bestFit="1" customWidth="1"/>
    <col min="1937" max="1937" width="10.5546875" bestFit="1" customWidth="1"/>
    <col min="1938" max="1938" width="14.5546875" bestFit="1" customWidth="1"/>
    <col min="1939" max="1939" width="17.44140625" bestFit="1" customWidth="1"/>
    <col min="1940" max="1940" width="11.6640625" bestFit="1" customWidth="1"/>
    <col min="1941" max="1941" width="14.5546875" bestFit="1" customWidth="1"/>
    <col min="1942" max="1942" width="17.44140625" bestFit="1" customWidth="1"/>
    <col min="1943" max="1943" width="11.6640625" bestFit="1" customWidth="1"/>
    <col min="1944" max="1944" width="14.5546875" bestFit="1" customWidth="1"/>
    <col min="1945" max="1945" width="17.44140625" bestFit="1" customWidth="1"/>
    <col min="1946" max="1946" width="11.44140625" bestFit="1" customWidth="1"/>
    <col min="1947" max="1947" width="14.5546875" bestFit="1" customWidth="1"/>
    <col min="1948" max="1948" width="17.44140625" bestFit="1" customWidth="1"/>
    <col min="1949" max="1949" width="11.44140625" bestFit="1" customWidth="1"/>
    <col min="1950" max="1950" width="10.77734375" bestFit="1" customWidth="1"/>
  </cols>
  <sheetData>
    <row r="1" spans="1:85">
      <c r="A1" s="18" t="s">
        <v>1062</v>
      </c>
      <c r="L1" s="15" t="s">
        <v>0</v>
      </c>
      <c r="M1" s="2" t="s">
        <v>1047</v>
      </c>
      <c r="Y1" s="15" t="s">
        <v>0</v>
      </c>
      <c r="Z1" s="2" t="s">
        <v>1047</v>
      </c>
      <c r="AD1" s="15" t="s">
        <v>0</v>
      </c>
      <c r="AE1" s="2" t="s">
        <v>1047</v>
      </c>
      <c r="AG1" s="2"/>
      <c r="AH1" s="2"/>
      <c r="AN1" s="15" t="s">
        <v>1049</v>
      </c>
      <c r="AO1" s="2" t="s">
        <v>1051</v>
      </c>
      <c r="AQ1" s="15" t="s">
        <v>1049</v>
      </c>
      <c r="AR1" s="2" t="s">
        <v>1053</v>
      </c>
      <c r="AT1" s="15" t="s">
        <v>1049</v>
      </c>
      <c r="AU1" s="2" t="s">
        <v>1050</v>
      </c>
      <c r="AW1" s="15" t="s">
        <v>1049</v>
      </c>
      <c r="AX1" s="2" t="s">
        <v>1052</v>
      </c>
      <c r="CB1" s="2"/>
      <c r="CC1" s="15" t="s">
        <v>0</v>
      </c>
      <c r="CD1" s="2" t="s" vm="1">
        <v>1071</v>
      </c>
    </row>
    <row r="2" spans="1:85">
      <c r="A2" s="4">
        <v>2</v>
      </c>
      <c r="AG2" s="4" t="s">
        <v>1064</v>
      </c>
      <c r="AH2" s="4">
        <f>COUNTIFS(AE4:AE1003,"&lt;250")</f>
        <v>1</v>
      </c>
      <c r="AN2" s="15" t="s">
        <v>0</v>
      </c>
      <c r="AO2" s="2" t="s">
        <v>1047</v>
      </c>
      <c r="AQ2" s="15" t="s">
        <v>0</v>
      </c>
      <c r="AR2" s="2" t="s">
        <v>1047</v>
      </c>
      <c r="AT2" s="15" t="s">
        <v>0</v>
      </c>
      <c r="AU2" s="2" t="s">
        <v>1047</v>
      </c>
      <c r="AW2" s="15" t="s">
        <v>0</v>
      </c>
      <c r="AX2" s="2" t="s">
        <v>1047</v>
      </c>
      <c r="BH2" s="22"/>
      <c r="BI2" s="22"/>
      <c r="CD2" s="2"/>
      <c r="CE2" s="2"/>
    </row>
    <row r="3" spans="1:85">
      <c r="A3" s="15" t="s">
        <v>1059</v>
      </c>
      <c r="B3" s="2" t="s">
        <v>1060</v>
      </c>
      <c r="C3" s="2" t="s">
        <v>1061</v>
      </c>
      <c r="L3" s="15" t="s">
        <v>1056</v>
      </c>
      <c r="M3" s="2" t="s">
        <v>1057</v>
      </c>
      <c r="N3" s="2" t="s">
        <v>1058</v>
      </c>
      <c r="Y3" s="15" t="s">
        <v>1056</v>
      </c>
      <c r="Z3" s="2" t="s">
        <v>1057</v>
      </c>
      <c r="AA3" s="2" t="s">
        <v>1058</v>
      </c>
      <c r="AD3" s="15" t="s">
        <v>1056</v>
      </c>
      <c r="AE3" t="s">
        <v>1057</v>
      </c>
      <c r="AG3" s="4" t="s">
        <v>1065</v>
      </c>
      <c r="AH3" s="4">
        <f>COUNTIFS(AE4:AE56,"&gt;250", AE4:AE56,"&lt;500")</f>
        <v>2</v>
      </c>
      <c r="AZ3" s="4"/>
      <c r="BA3" s="4" t="s">
        <v>1051</v>
      </c>
      <c r="BB3" s="4" t="s">
        <v>1069</v>
      </c>
      <c r="BC3" s="4" t="s">
        <v>1050</v>
      </c>
      <c r="BD3" s="4" t="s">
        <v>1052</v>
      </c>
      <c r="BN3" s="21">
        <f>IF(OR(Data!E2="Identified",Data!E2="Proposal",Data!E2="Qualified",Data!E2="Validated"),Data!J2,"")</f>
        <v>42101</v>
      </c>
      <c r="BO3" s="21">
        <v>42094</v>
      </c>
      <c r="BQ3" s="4">
        <f>BN3-$BO$3</f>
        <v>7</v>
      </c>
      <c r="BR3" s="4">
        <f>IFERROR(BQ3+ROWS($BQ$3:BQ3)/1000000,"")</f>
        <v>7.0000010000000001</v>
      </c>
      <c r="BS3" s="4">
        <f>IFERROR(SMALL($BR$3:$BR$1003,ROWS($BR$3:BR3)),"")</f>
        <v>2.0000019999999998</v>
      </c>
      <c r="BT3" s="4">
        <f>IF(BS3&lt;&gt;"",MATCH(BS3,$BR$3:$BR$1003,0),"")</f>
        <v>2</v>
      </c>
      <c r="CC3" s="15" t="s">
        <v>1056</v>
      </c>
      <c r="CD3" s="2" t="s">
        <v>1072</v>
      </c>
      <c r="CE3" s="2" t="s">
        <v>1073</v>
      </c>
      <c r="CF3" s="2" t="s">
        <v>1074</v>
      </c>
      <c r="CG3" s="2" t="s">
        <v>1057</v>
      </c>
    </row>
    <row r="4" spans="1:85">
      <c r="A4" s="16" t="s">
        <v>1048</v>
      </c>
      <c r="B4" s="14">
        <v>865640</v>
      </c>
      <c r="C4" s="14">
        <v>355</v>
      </c>
      <c r="L4" s="16" t="s">
        <v>1032</v>
      </c>
      <c r="M4" s="14">
        <v>28590</v>
      </c>
      <c r="N4" s="14">
        <v>9</v>
      </c>
      <c r="Y4" s="16" t="s">
        <v>21</v>
      </c>
      <c r="Z4" s="14">
        <v>23410</v>
      </c>
      <c r="AA4" s="14">
        <v>6</v>
      </c>
      <c r="AD4" s="16" t="s">
        <v>38</v>
      </c>
      <c r="AE4" s="14">
        <v>3990</v>
      </c>
      <c r="AG4" s="4" t="s">
        <v>1067</v>
      </c>
      <c r="AH4" s="4">
        <f>COUNTIFS(AE4:AE56,"&gt;=500", AE4:AE56,"&lt;1000")</f>
        <v>6</v>
      </c>
      <c r="AN4" s="15" t="s">
        <v>1056</v>
      </c>
      <c r="AO4" t="s">
        <v>1057</v>
      </c>
      <c r="AQ4" s="15" t="s">
        <v>1056</v>
      </c>
      <c r="AR4" t="s">
        <v>1057</v>
      </c>
      <c r="AT4" s="15" t="s">
        <v>1056</v>
      </c>
      <c r="AU4" t="s">
        <v>1057</v>
      </c>
      <c r="AW4" s="15" t="s">
        <v>1056</v>
      </c>
      <c r="AX4" t="s">
        <v>1057</v>
      </c>
      <c r="AZ4" s="4" t="s">
        <v>1064</v>
      </c>
      <c r="BA4" s="4">
        <f>COUNTIFS(AO4:AO477,"&lt;250")</f>
        <v>0</v>
      </c>
      <c r="BB4" s="4">
        <f>COUNTIFS(AR5:AR23,"&lt;250")</f>
        <v>1</v>
      </c>
      <c r="BC4" s="4">
        <f>COUNTIFS(AU5:AU12,"&lt;250")</f>
        <v>0</v>
      </c>
      <c r="BD4" s="4">
        <f>COUNTIFS(AX5:AX8,"&lt;250")</f>
        <v>0</v>
      </c>
      <c r="BG4" s="21"/>
      <c r="BN4" s="21">
        <f>IF(OR(Data!E3="Identified",Data!E3="Proposal",Data!E3="Qualified",Data!E3="Validated"),Data!J3,"")</f>
        <v>42096</v>
      </c>
      <c r="BQ4" s="4">
        <f t="shared" ref="BQ4:BQ67" si="0">BN4-$BO$3</f>
        <v>2</v>
      </c>
      <c r="BR4" s="4">
        <f>IFERROR(BQ4+ROWS($BQ$3:BQ4)/1000000,"")</f>
        <v>2.0000019999999998</v>
      </c>
      <c r="BS4" s="4">
        <f>IFERROR(SMALL($BR$3:$BR$1003,ROWS($BR$3:BR4)),"")</f>
        <v>2.0000239999999998</v>
      </c>
      <c r="BT4" s="4">
        <f t="shared" ref="BT4:BT67" si="1">IF(BS4&lt;&gt;"",MATCH(BS4,$BR$3:$BR$1003,0),"")</f>
        <v>24</v>
      </c>
      <c r="BV4" s="36" t="s">
        <v>1070</v>
      </c>
      <c r="BW4" s="36"/>
      <c r="BX4" s="36"/>
      <c r="BY4" s="36"/>
      <c r="BZ4" s="36"/>
      <c r="CC4" s="16" t="s">
        <v>139</v>
      </c>
      <c r="CD4" s="21">
        <v>42096</v>
      </c>
      <c r="CE4" s="21" t="s">
        <v>1031</v>
      </c>
      <c r="CF4" s="21" t="s">
        <v>1048</v>
      </c>
      <c r="CG4" s="32">
        <v>4480</v>
      </c>
    </row>
    <row r="5" spans="1:85">
      <c r="A5" s="16" t="s">
        <v>1041</v>
      </c>
      <c r="B5" s="14">
        <v>82260</v>
      </c>
      <c r="C5" s="14">
        <v>33</v>
      </c>
      <c r="L5" s="16" t="s">
        <v>1031</v>
      </c>
      <c r="M5" s="14">
        <v>17790</v>
      </c>
      <c r="N5" s="14">
        <v>6</v>
      </c>
      <c r="Y5" s="16" t="s">
        <v>25</v>
      </c>
      <c r="Z5" s="14">
        <v>15470</v>
      </c>
      <c r="AA5" s="14">
        <v>6</v>
      </c>
      <c r="AD5" s="16" t="s">
        <v>163</v>
      </c>
      <c r="AE5" s="14">
        <v>3960</v>
      </c>
      <c r="AG5" s="4" t="s">
        <v>1068</v>
      </c>
      <c r="AH5" s="4">
        <f>COUNTIFS(AE4:AE56,"&gt;=1000", AE4:AE56,"&lt;3000")</f>
        <v>22</v>
      </c>
      <c r="AN5" s="16" t="s">
        <v>38</v>
      </c>
      <c r="AO5" s="14">
        <v>3990</v>
      </c>
      <c r="AQ5" s="16" t="s">
        <v>167</v>
      </c>
      <c r="AR5" s="14">
        <v>1460</v>
      </c>
      <c r="AT5" s="16" t="s">
        <v>265</v>
      </c>
      <c r="AU5" s="14">
        <v>2010</v>
      </c>
      <c r="AW5" s="16" t="s">
        <v>413</v>
      </c>
      <c r="AX5" s="14">
        <v>1310</v>
      </c>
      <c r="AZ5" s="4" t="s">
        <v>1065</v>
      </c>
      <c r="BA5" s="4">
        <f>COUNTIFS(AO5:AO26,"&gt;=250", AO5:AO26,"&lt;500")</f>
        <v>0</v>
      </c>
      <c r="BB5" s="4">
        <f>COUNTIFS(AR5:AR23,"&gt;=250", AR5:AR23,"&lt;500")</f>
        <v>1</v>
      </c>
      <c r="BC5" s="4">
        <f>COUNTIFS(AU5:AU12,"&gt;=250", AU5:AU12,"&lt;500")</f>
        <v>0</v>
      </c>
      <c r="BD5" s="4">
        <f>COUNTIFS(AX5:AX8,"&gt;=250", AX5:AX8,"&lt;500")</f>
        <v>1</v>
      </c>
      <c r="BG5" s="21"/>
      <c r="BN5" s="21">
        <f>IF(OR(Data!E4="Identified",Data!E4="Proposal",Data!E4="Qualified",Data!E4="Validated"),Data!J4,"")</f>
        <v>42161</v>
      </c>
      <c r="BQ5" s="4">
        <f t="shared" si="0"/>
        <v>67</v>
      </c>
      <c r="BR5" s="4">
        <f>IFERROR(BQ5+ROWS($BQ$3:BQ5)/1000000,"")</f>
        <v>67.000003000000007</v>
      </c>
      <c r="BS5" s="4">
        <f>IFERROR(SMALL($BR$3:$BR$1003,ROWS($BR$3:BR5)),"")</f>
        <v>2.0000300000000002</v>
      </c>
      <c r="BT5" s="4">
        <f t="shared" si="1"/>
        <v>30</v>
      </c>
      <c r="BV5" s="27" cm="1">
        <f t="array" ref="BV5">INDEX(SalesData[Close Date/Expected Close Date],BT3)</f>
        <v>42096</v>
      </c>
      <c r="BW5" s="4" t="str" cm="1">
        <f t="array" ref="BW5">INDEX(SalesData[Customer],BT3)</f>
        <v>Customer 2</v>
      </c>
      <c r="BX5" s="4" t="str" cm="1">
        <f t="array" ref="BX5">INDEX(SalesData[Country],BT3)</f>
        <v>Australia</v>
      </c>
      <c r="BY5" s="4" t="str" cm="1">
        <f t="array" ref="BY5">INDEX(SalesData[Sales stage],BT3)</f>
        <v>Validated</v>
      </c>
      <c r="BZ5" s="4" cm="1">
        <f t="array" ref="BZ5">INDEX(SalesData[Deal size],BT3)</f>
        <v>1680</v>
      </c>
      <c r="CC5" s="16" t="s">
        <v>31</v>
      </c>
      <c r="CD5" s="21">
        <v>42096</v>
      </c>
      <c r="CE5" s="21" t="s">
        <v>1032</v>
      </c>
      <c r="CF5" s="21" t="s">
        <v>1040</v>
      </c>
      <c r="CG5" s="32">
        <v>1680</v>
      </c>
    </row>
    <row r="6" spans="1:85">
      <c r="A6" s="16" t="s">
        <v>1042</v>
      </c>
      <c r="B6" s="14">
        <v>376570</v>
      </c>
      <c r="C6" s="14">
        <v>145</v>
      </c>
      <c r="L6" s="16" t="s">
        <v>1035</v>
      </c>
      <c r="M6" s="14">
        <v>5100</v>
      </c>
      <c r="N6" s="14">
        <v>3</v>
      </c>
      <c r="Y6" s="16" t="s">
        <v>23</v>
      </c>
      <c r="Z6" s="14">
        <v>14640</v>
      </c>
      <c r="AA6" s="14">
        <v>5</v>
      </c>
      <c r="AD6" s="16" t="s">
        <v>167</v>
      </c>
      <c r="AE6" s="14">
        <v>1460</v>
      </c>
      <c r="AG6" s="4" t="s">
        <v>1066</v>
      </c>
      <c r="AH6" s="4">
        <f>COUNTIFS(AE4:AE56,"&gt;=3000", AE4:AE56,"&lt;5000")</f>
        <v>22</v>
      </c>
      <c r="AN6" s="16" t="s">
        <v>163</v>
      </c>
      <c r="AO6" s="14">
        <v>3960</v>
      </c>
      <c r="AQ6" s="16" t="s">
        <v>178</v>
      </c>
      <c r="AR6" s="14">
        <v>210</v>
      </c>
      <c r="AT6" s="16" t="s">
        <v>53</v>
      </c>
      <c r="AU6" s="14">
        <v>3960</v>
      </c>
      <c r="AW6" s="16" t="s">
        <v>516</v>
      </c>
      <c r="AX6" s="14">
        <v>420</v>
      </c>
      <c r="AZ6" s="4" t="s">
        <v>1067</v>
      </c>
      <c r="BA6" s="4">
        <f>COUNTIFS(AO5:AO26,"&gt;=500", AO5:AO26,"&lt;1000")</f>
        <v>1</v>
      </c>
      <c r="BB6" s="4">
        <f>COUNTIFS(AR5:AR23,"&gt;=500", AR5:AR23,"&lt;1000")</f>
        <v>3</v>
      </c>
      <c r="BC6" s="4">
        <f>COUNTIFS(AU5:AU12,"&gt;=500", AU5:AU12,"&lt;1000")</f>
        <v>1</v>
      </c>
      <c r="BD6" s="4">
        <f>COUNTIFS(AX5:AX8,"&gt;=500", AX5:AX8,"&lt;1000")</f>
        <v>1</v>
      </c>
      <c r="BG6" s="21"/>
      <c r="BL6" s="17" t="s">
        <v>1048</v>
      </c>
      <c r="BN6" s="21">
        <f>IF(OR(Data!E5="Identified",Data!E5="Proposal",Data!E5="Qualified",Data!E5="Validated"),Data!J5,"")</f>
        <v>42128</v>
      </c>
      <c r="BQ6" s="4">
        <f t="shared" si="0"/>
        <v>34</v>
      </c>
      <c r="BR6" s="4">
        <f>IFERROR(BQ6+ROWS($BQ$3:BQ6)/1000000,"")</f>
        <v>34.000003999999997</v>
      </c>
      <c r="BS6" s="4">
        <f>IFERROR(SMALL($BR$3:$BR$1003,ROWS($BR$3:BR6)),"")</f>
        <v>2.0000960000000001</v>
      </c>
      <c r="BT6" s="4">
        <f t="shared" si="1"/>
        <v>96</v>
      </c>
      <c r="BV6" s="27" cm="1">
        <f t="array" ref="BV6">INDEX(SalesData[Close Date/Expected Close Date],BT4)</f>
        <v>42096</v>
      </c>
      <c r="BW6" s="4" t="str" cm="1">
        <f t="array" ref="BW6">INDEX(SalesData[Customer],BT4)</f>
        <v>Customer 24</v>
      </c>
      <c r="BX6" s="4" t="str" cm="1">
        <f t="array" ref="BX6">INDEX(SalesData[Country],BT4)</f>
        <v>Malaysia</v>
      </c>
      <c r="BY6" s="4" t="str" cm="1">
        <f t="array" ref="BY6">INDEX(SalesData[Sales stage],BT4)</f>
        <v>Validated</v>
      </c>
      <c r="BZ6" s="4" cm="1">
        <f t="array" ref="BZ6">INDEX(SalesData[Deal size],BT4)</f>
        <v>1390</v>
      </c>
      <c r="CC6" s="16" t="s">
        <v>52</v>
      </c>
      <c r="CD6" s="21">
        <v>42096</v>
      </c>
      <c r="CE6" s="21" t="s">
        <v>1038</v>
      </c>
      <c r="CF6" s="21" t="s">
        <v>1040</v>
      </c>
      <c r="CG6" s="32">
        <v>1390</v>
      </c>
    </row>
    <row r="7" spans="1:85">
      <c r="A7" s="16" t="s">
        <v>1039</v>
      </c>
      <c r="B7" s="14">
        <v>492970</v>
      </c>
      <c r="C7" s="14">
        <v>188</v>
      </c>
      <c r="L7" s="16" t="s">
        <v>1033</v>
      </c>
      <c r="M7" s="14">
        <v>21070</v>
      </c>
      <c r="N7" s="14">
        <v>8</v>
      </c>
      <c r="Y7" s="16" t="s">
        <v>16</v>
      </c>
      <c r="Z7" s="14">
        <v>12580</v>
      </c>
      <c r="AA7" s="14">
        <v>4</v>
      </c>
      <c r="AD7" s="16" t="s">
        <v>178</v>
      </c>
      <c r="AE7" s="14">
        <v>210</v>
      </c>
      <c r="AN7" s="16" t="s">
        <v>198</v>
      </c>
      <c r="AO7" s="14">
        <v>1100</v>
      </c>
      <c r="AQ7" s="16" t="s">
        <v>186</v>
      </c>
      <c r="AR7" s="14">
        <v>3270</v>
      </c>
      <c r="AT7" s="16" t="s">
        <v>415</v>
      </c>
      <c r="AU7" s="14">
        <v>2440</v>
      </c>
      <c r="AW7" s="16" t="s">
        <v>524</v>
      </c>
      <c r="AX7" s="14">
        <v>540</v>
      </c>
      <c r="AZ7" s="4" t="s">
        <v>1068</v>
      </c>
      <c r="BA7" s="4">
        <f>COUNTIFS(AO5:AO26,"&gt;=1000", AO5:AO26,"&lt;3000")</f>
        <v>8</v>
      </c>
      <c r="BB7" s="4">
        <f>COUNTIFS(AR5:AR23,"&gt;=1000", AR5:AR23,"&lt;3000")</f>
        <v>7</v>
      </c>
      <c r="BC7" s="4">
        <f>COUNTIFS(AU5:AU12,"&gt;=1000", AU5:AU12,"&lt;3000")</f>
        <v>5</v>
      </c>
      <c r="BD7" s="4">
        <f>COUNTIFS(AX5:AX8,"&gt;=1000", AX5:AX8,"&lt;3000")</f>
        <v>2</v>
      </c>
      <c r="BG7" s="21"/>
      <c r="BL7" s="17" t="s">
        <v>1042</v>
      </c>
      <c r="BN7" s="21">
        <f>IF(OR(Data!E6="Identified",Data!E6="Proposal",Data!E6="Qualified",Data!E6="Validated"),Data!J6,"")</f>
        <v>42111</v>
      </c>
      <c r="BQ7" s="4">
        <f t="shared" si="0"/>
        <v>17</v>
      </c>
      <c r="BR7" s="4">
        <f>IFERROR(BQ7+ROWS($BQ$3:BQ7)/1000000,"")</f>
        <v>17.000005000000002</v>
      </c>
      <c r="BS7" s="4">
        <f>IFERROR(SMALL($BR$3:$BR$1003,ROWS($BR$3:BR7)),"")</f>
        <v>2.000111</v>
      </c>
      <c r="BT7" s="4">
        <f t="shared" si="1"/>
        <v>111</v>
      </c>
      <c r="BV7" s="27" cm="1">
        <f t="array" ref="BV7">INDEX(SalesData[Close Date/Expected Close Date],BT5)</f>
        <v>42096</v>
      </c>
      <c r="BW7" s="4" t="str" cm="1">
        <f t="array" ref="BW7">INDEX(SalesData[Customer],BT5)</f>
        <v>Customer 30</v>
      </c>
      <c r="BX7" s="4" t="str" cm="1">
        <f t="array" ref="BX7">INDEX(SalesData[Country],BT5)</f>
        <v>Indonesia</v>
      </c>
      <c r="BY7" s="4" t="str" cm="1">
        <f t="array" ref="BY7">INDEX(SalesData[Sales stage],BT5)</f>
        <v>Proposal</v>
      </c>
      <c r="BZ7" s="4" cm="1">
        <f t="array" ref="BZ7">INDEX(SalesData[Deal size],BT5)</f>
        <v>2760</v>
      </c>
      <c r="CC7" s="16" t="s">
        <v>58</v>
      </c>
      <c r="CD7" s="21">
        <v>42096</v>
      </c>
      <c r="CE7" s="21" t="s">
        <v>1036</v>
      </c>
      <c r="CF7" s="21" t="s">
        <v>1042</v>
      </c>
      <c r="CG7" s="32">
        <v>2760</v>
      </c>
    </row>
    <row r="8" spans="1:85">
      <c r="A8" s="16" t="s">
        <v>1040</v>
      </c>
      <c r="B8" s="14">
        <v>597210</v>
      </c>
      <c r="C8" s="14">
        <v>226</v>
      </c>
      <c r="L8" s="16" t="s">
        <v>1034</v>
      </c>
      <c r="M8" s="14">
        <v>9910</v>
      </c>
      <c r="N8" s="14">
        <v>4</v>
      </c>
      <c r="Y8" s="16" t="s">
        <v>22</v>
      </c>
      <c r="Z8" s="14">
        <v>6680</v>
      </c>
      <c r="AA8" s="14">
        <v>4</v>
      </c>
      <c r="AD8" s="16" t="s">
        <v>186</v>
      </c>
      <c r="AE8" s="14">
        <v>3270</v>
      </c>
      <c r="AN8" s="16" t="s">
        <v>213</v>
      </c>
      <c r="AO8" s="14">
        <v>3570</v>
      </c>
      <c r="AQ8" s="16" t="s">
        <v>242</v>
      </c>
      <c r="AR8" s="14">
        <v>2940</v>
      </c>
      <c r="AT8" s="16" t="s">
        <v>424</v>
      </c>
      <c r="AU8" s="14">
        <v>3750</v>
      </c>
      <c r="AW8" s="16" t="s">
        <v>640</v>
      </c>
      <c r="AX8" s="14">
        <v>1120</v>
      </c>
      <c r="AZ8" s="4" t="s">
        <v>1066</v>
      </c>
      <c r="BA8" s="4">
        <f>COUNTIFS(AO5:AO26,"&gt;=3000", AO5:AO26,"&lt;5000")</f>
        <v>13</v>
      </c>
      <c r="BB8" s="4">
        <f>COUNTIFS(AR5:AR23,"&gt;=3000", AR5:AR23,"&lt;5000")</f>
        <v>7</v>
      </c>
      <c r="BC8" s="4">
        <f>COUNTIFS(AU5:AU12,"&gt;=3000", AU5:AU12,"&lt;5000")</f>
        <v>2</v>
      </c>
      <c r="BD8" s="4">
        <f>COUNTIFS(AX5:AX8,"&gt;=3000", AX5:AX8,"&lt;5000")</f>
        <v>0</v>
      </c>
      <c r="BG8" s="21"/>
      <c r="BL8" s="17" t="s">
        <v>1039</v>
      </c>
      <c r="BN8" s="21">
        <f>IF(OR(Data!E7="Identified",Data!E7="Proposal",Data!E7="Qualified",Data!E7="Validated"),Data!J7,"")</f>
        <v>42100</v>
      </c>
      <c r="BQ8" s="4">
        <f t="shared" si="0"/>
        <v>6</v>
      </c>
      <c r="BR8" s="4">
        <f>IFERROR(BQ8+ROWS($BQ$3:BQ8)/1000000,"")</f>
        <v>6.000006</v>
      </c>
      <c r="BS8" s="4">
        <f>IFERROR(SMALL($BR$3:$BR$1003,ROWS($BR$3:BR8)),"")</f>
        <v>2.0003190000000002</v>
      </c>
      <c r="BT8" s="4">
        <f t="shared" si="1"/>
        <v>319</v>
      </c>
      <c r="BV8" s="27" cm="1">
        <f t="array" ref="BV8">INDEX(SalesData[Close Date/Expected Close Date],BT6)</f>
        <v>42096</v>
      </c>
      <c r="BW8" s="4" t="str" cm="1">
        <f t="array" ref="BW8">INDEX(SalesData[Customer],BT6)</f>
        <v>Customer 96</v>
      </c>
      <c r="BX8" s="4" t="str" cm="1">
        <f t="array" ref="BX8">INDEX(SalesData[Country],BT6)</f>
        <v>Germany</v>
      </c>
      <c r="BY8" s="4" t="str" cm="1">
        <f t="array" ref="BY8">INDEX(SalesData[Sales stage],BT6)</f>
        <v>Qualified</v>
      </c>
      <c r="BZ8" s="4" cm="1">
        <f t="array" ref="BZ8">INDEX(SalesData[Deal size],BT6)</f>
        <v>470</v>
      </c>
      <c r="CC8" s="16" t="s">
        <v>347</v>
      </c>
      <c r="CD8" s="21">
        <v>42096</v>
      </c>
      <c r="CE8" s="21" t="s">
        <v>1038</v>
      </c>
      <c r="CF8" s="21" t="s">
        <v>1048</v>
      </c>
      <c r="CG8" s="32">
        <v>1860</v>
      </c>
    </row>
    <row r="9" spans="1:85">
      <c r="A9" s="16" t="s">
        <v>1047</v>
      </c>
      <c r="B9" s="14">
        <v>136970</v>
      </c>
      <c r="C9" s="14">
        <v>53</v>
      </c>
      <c r="L9" s="16" t="s">
        <v>1029</v>
      </c>
      <c r="M9" s="14">
        <v>12540</v>
      </c>
      <c r="N9" s="14">
        <v>5</v>
      </c>
      <c r="Y9" s="16" t="s">
        <v>9</v>
      </c>
      <c r="Z9" s="14">
        <v>6250</v>
      </c>
      <c r="AA9" s="14">
        <v>3</v>
      </c>
      <c r="AD9" s="16" t="s">
        <v>198</v>
      </c>
      <c r="AE9" s="14">
        <v>1100</v>
      </c>
      <c r="AN9" s="16" t="s">
        <v>218</v>
      </c>
      <c r="AO9" s="14">
        <v>2520</v>
      </c>
      <c r="AQ9" s="16" t="s">
        <v>245</v>
      </c>
      <c r="AR9" s="14">
        <v>280</v>
      </c>
      <c r="AT9" s="16" t="s">
        <v>495</v>
      </c>
      <c r="AU9" s="14">
        <v>2250</v>
      </c>
      <c r="BG9" s="21"/>
      <c r="BL9" s="17" t="s">
        <v>1040</v>
      </c>
      <c r="BN9" s="21">
        <f>IF(OR(Data!E8="Identified",Data!E8="Proposal",Data!E8="Qualified",Data!E8="Validated"),Data!J8,"")</f>
        <v>42172</v>
      </c>
      <c r="BQ9" s="4">
        <f t="shared" si="0"/>
        <v>78</v>
      </c>
      <c r="BR9" s="4">
        <f>IFERROR(BQ9+ROWS($BQ$3:BQ9)/1000000,"")</f>
        <v>78.000006999999997</v>
      </c>
      <c r="BS9" s="4">
        <f>IFERROR(SMALL($BR$3:$BR$1003,ROWS($BR$3:BR9)),"")</f>
        <v>2.0007109999999999</v>
      </c>
      <c r="BT9" s="4">
        <f t="shared" si="1"/>
        <v>711</v>
      </c>
      <c r="BV9" s="27" cm="1">
        <f t="array" ref="BV9">INDEX(SalesData[Close Date/Expected Close Date],BT7)</f>
        <v>42096</v>
      </c>
      <c r="BW9" s="4" t="str" cm="1">
        <f t="array" ref="BW9">INDEX(SalesData[Customer],BT7)</f>
        <v>Customer 111</v>
      </c>
      <c r="BX9" s="4" t="str" cm="1">
        <f t="array" ref="BX9">INDEX(SalesData[Country],BT7)</f>
        <v>Canada</v>
      </c>
      <c r="BY9" s="4" t="str" cm="1">
        <f t="array" ref="BY9">INDEX(SalesData[Sales stage],BT7)</f>
        <v>Identified</v>
      </c>
      <c r="BZ9" s="4" cm="1">
        <f t="array" ref="BZ9">INDEX(SalesData[Deal size],BT7)</f>
        <v>4480</v>
      </c>
      <c r="CC9" s="16" t="s">
        <v>739</v>
      </c>
      <c r="CD9" s="21">
        <v>42096</v>
      </c>
      <c r="CE9" s="21" t="s">
        <v>1036</v>
      </c>
      <c r="CF9" s="21" t="s">
        <v>1048</v>
      </c>
      <c r="CG9" s="32">
        <v>3600</v>
      </c>
    </row>
    <row r="10" spans="1:85">
      <c r="L10" s="16" t="s">
        <v>1036</v>
      </c>
      <c r="M10" s="14">
        <v>12670</v>
      </c>
      <c r="N10" s="14">
        <v>5</v>
      </c>
      <c r="Y10" s="16" t="s">
        <v>17</v>
      </c>
      <c r="Z10" s="14">
        <v>6310</v>
      </c>
      <c r="AA10" s="14">
        <v>3</v>
      </c>
      <c r="AD10" s="16" t="s">
        <v>213</v>
      </c>
      <c r="AE10" s="14">
        <v>3570</v>
      </c>
      <c r="AN10" s="16" t="s">
        <v>231</v>
      </c>
      <c r="AO10" s="14">
        <v>1310</v>
      </c>
      <c r="AQ10" s="16" t="s">
        <v>274</v>
      </c>
      <c r="AR10" s="14">
        <v>4840</v>
      </c>
      <c r="AT10" s="16" t="s">
        <v>526</v>
      </c>
      <c r="AU10" s="14">
        <v>2080</v>
      </c>
      <c r="BG10" s="21"/>
      <c r="BL10" s="17"/>
      <c r="BN10" s="21">
        <f>IF(OR(Data!E9="Identified",Data!E9="Proposal",Data!E9="Qualified",Data!E9="Validated"),Data!J9,"")</f>
        <v>42181</v>
      </c>
      <c r="BQ10" s="4">
        <f t="shared" si="0"/>
        <v>87</v>
      </c>
      <c r="BR10" s="4">
        <f>IFERROR(BQ10+ROWS($BQ$3:BQ10)/1000000,"")</f>
        <v>87.000007999999994</v>
      </c>
      <c r="BS10" s="4">
        <f>IFERROR(SMALL($BR$3:$BR$1003,ROWS($BR$3:BR10)),"")</f>
        <v>2.0007269999999999</v>
      </c>
      <c r="BT10" s="4">
        <f t="shared" si="1"/>
        <v>727</v>
      </c>
      <c r="BV10" s="27" cm="1">
        <f t="array" ref="BV10">INDEX(SalesData[Close Date/Expected Close Date],BT8)</f>
        <v>42096</v>
      </c>
      <c r="BW10" s="4" t="str" cm="1">
        <f t="array" ref="BW10">INDEX(SalesData[Customer],BT8)</f>
        <v>Customer 319</v>
      </c>
      <c r="BX10" s="4" t="str" cm="1">
        <f t="array" ref="BX10">INDEX(SalesData[Country],BT8)</f>
        <v>Malaysia</v>
      </c>
      <c r="BY10" s="4" t="str" cm="1">
        <f t="array" ref="BY10">INDEX(SalesData[Sales stage],BT8)</f>
        <v>Identified</v>
      </c>
      <c r="BZ10" s="4" cm="1">
        <f t="array" ref="BZ10">INDEX(SalesData[Deal size],BT8)</f>
        <v>1860</v>
      </c>
      <c r="CC10" s="16" t="s">
        <v>755</v>
      </c>
      <c r="CD10" s="21">
        <v>42096</v>
      </c>
      <c r="CE10" s="21" t="s">
        <v>1036</v>
      </c>
      <c r="CF10" s="21" t="s">
        <v>1040</v>
      </c>
      <c r="CG10" s="32">
        <v>3360</v>
      </c>
    </row>
    <row r="11" spans="1:85">
      <c r="L11" s="16" t="s">
        <v>1038</v>
      </c>
      <c r="M11" s="14">
        <v>18190</v>
      </c>
      <c r="N11" s="14">
        <v>5</v>
      </c>
      <c r="Y11" s="16" t="s">
        <v>19</v>
      </c>
      <c r="Z11" s="14">
        <v>6430</v>
      </c>
      <c r="AA11" s="14">
        <v>3</v>
      </c>
      <c r="AD11" s="16" t="s">
        <v>218</v>
      </c>
      <c r="AE11" s="14">
        <v>2520</v>
      </c>
      <c r="AN11" s="16" t="s">
        <v>250</v>
      </c>
      <c r="AO11" s="14">
        <v>4340</v>
      </c>
      <c r="AQ11" s="16" t="s">
        <v>278</v>
      </c>
      <c r="AR11" s="14">
        <v>880</v>
      </c>
      <c r="AT11" s="16" t="s">
        <v>571</v>
      </c>
      <c r="AU11" s="14">
        <v>770</v>
      </c>
      <c r="BG11" s="21"/>
      <c r="BN11" s="21">
        <f>IF(OR(Data!E10="Identified",Data!E10="Proposal",Data!E10="Qualified",Data!E10="Validated"),Data!J10,"")</f>
        <v>42115</v>
      </c>
      <c r="BQ11" s="4">
        <f t="shared" si="0"/>
        <v>21</v>
      </c>
      <c r="BR11" s="4">
        <f>IFERROR(BQ11+ROWS($BQ$3:BQ11)/1000000,"")</f>
        <v>21.000008999999999</v>
      </c>
      <c r="BS11" s="4">
        <f>IFERROR(SMALL($BR$3:$BR$1003,ROWS($BR$3:BR11)),"")</f>
        <v>2.000785</v>
      </c>
      <c r="BT11" s="4">
        <f t="shared" si="1"/>
        <v>785</v>
      </c>
      <c r="BV11" s="27" cm="1">
        <f t="array" ref="BV11">INDEX(SalesData[Close Date/Expected Close Date],BT9)</f>
        <v>42096</v>
      </c>
      <c r="BW11" s="4" t="str" cm="1">
        <f t="array" ref="BW11">INDEX(SalesData[Customer],BT9)</f>
        <v>Customer 711</v>
      </c>
      <c r="BX11" s="4" t="str" cm="1">
        <f t="array" ref="BX11">INDEX(SalesData[Country],BT9)</f>
        <v>Indonesia</v>
      </c>
      <c r="BY11" s="4" t="str" cm="1">
        <f t="array" ref="BY11">INDEX(SalesData[Sales stage],BT9)</f>
        <v>Identified</v>
      </c>
      <c r="BZ11" s="4" cm="1">
        <f t="array" ref="BZ11">INDEX(SalesData[Deal size],BT9)</f>
        <v>3600</v>
      </c>
      <c r="CC11" s="16" t="s">
        <v>813</v>
      </c>
      <c r="CD11" s="21">
        <v>42096</v>
      </c>
      <c r="CE11" s="21" t="s">
        <v>1030</v>
      </c>
      <c r="CF11" s="21" t="s">
        <v>1040</v>
      </c>
      <c r="CG11" s="32">
        <v>2380</v>
      </c>
    </row>
    <row r="12" spans="1:85">
      <c r="L12" s="16" t="s">
        <v>1037</v>
      </c>
      <c r="M12" s="14">
        <v>7150</v>
      </c>
      <c r="N12" s="14">
        <v>4</v>
      </c>
      <c r="Y12" s="16" t="s">
        <v>27</v>
      </c>
      <c r="Z12" s="14">
        <v>9720</v>
      </c>
      <c r="AA12" s="14">
        <v>3</v>
      </c>
      <c r="AD12" s="16" t="s">
        <v>231</v>
      </c>
      <c r="AE12" s="14">
        <v>1310</v>
      </c>
      <c r="AN12" s="16" t="s">
        <v>55</v>
      </c>
      <c r="AO12" s="14">
        <v>1990</v>
      </c>
      <c r="AQ12" s="16" t="s">
        <v>377</v>
      </c>
      <c r="AR12" s="14">
        <v>1820</v>
      </c>
      <c r="AT12" s="16" t="s">
        <v>605</v>
      </c>
      <c r="AU12" s="14">
        <v>2000</v>
      </c>
      <c r="BG12" s="21"/>
      <c r="BN12" s="21" t="str">
        <f>IF(OR(Data!E11="Identified",Data!E11="Proposal",Data!E11="Qualified",Data!E11="Validated"),Data!J11,"")</f>
        <v/>
      </c>
      <c r="BQ12" s="4" t="e">
        <f t="shared" si="0"/>
        <v>#VALUE!</v>
      </c>
      <c r="BR12" s="4" t="str">
        <f>IFERROR(BQ12+ROWS($BQ$3:BQ12)/1000000,"")</f>
        <v/>
      </c>
      <c r="BS12" s="4">
        <f>IFERROR(SMALL($BR$3:$BR$1003,ROWS($BR$3:BR12)),"")</f>
        <v>2.0008949999999999</v>
      </c>
      <c r="BT12" s="4">
        <f t="shared" si="1"/>
        <v>895</v>
      </c>
      <c r="BV12" s="27" cm="1">
        <f t="array" ref="BV12">INDEX(SalesData[Close Date/Expected Close Date],BT10)</f>
        <v>42096</v>
      </c>
      <c r="BW12" s="4" t="str" cm="1">
        <f t="array" ref="BW12">INDEX(SalesData[Customer],BT10)</f>
        <v>Customer 727</v>
      </c>
      <c r="BX12" s="4" t="str" cm="1">
        <f t="array" ref="BX12">INDEX(SalesData[Country],BT10)</f>
        <v>Indonesia</v>
      </c>
      <c r="BY12" s="4" t="str" cm="1">
        <f t="array" ref="BY12">INDEX(SalesData[Sales stage],BT10)</f>
        <v>Validated</v>
      </c>
      <c r="BZ12" s="4" cm="1">
        <f t="array" ref="BZ12">INDEX(SalesData[Deal size],BT10)</f>
        <v>3360</v>
      </c>
      <c r="CC12" s="16" t="s">
        <v>923</v>
      </c>
      <c r="CD12" s="21">
        <v>42096</v>
      </c>
      <c r="CE12" s="21" t="s">
        <v>1036</v>
      </c>
      <c r="CF12" s="21" t="s">
        <v>1040</v>
      </c>
      <c r="CG12" s="32">
        <v>4990</v>
      </c>
    </row>
    <row r="13" spans="1:85" ht="15.6">
      <c r="B13" s="31" t="s">
        <v>1059</v>
      </c>
      <c r="C13" s="33" t="str">
        <f>"Deal"&amp;IF($A$2=1," Size($M) - By Sales Stage"," Count - By Sales Stage")</f>
        <v>Deal Count - By Sales Stage</v>
      </c>
      <c r="L13" s="16" t="s">
        <v>1030</v>
      </c>
      <c r="M13" s="14">
        <v>3960</v>
      </c>
      <c r="N13" s="14">
        <v>4</v>
      </c>
      <c r="Y13" s="16" t="s">
        <v>11</v>
      </c>
      <c r="Z13" s="14">
        <v>6160</v>
      </c>
      <c r="AA13" s="14">
        <v>2</v>
      </c>
      <c r="AD13" s="16" t="s">
        <v>242</v>
      </c>
      <c r="AE13" s="14">
        <v>2940</v>
      </c>
      <c r="AN13" s="16" t="s">
        <v>304</v>
      </c>
      <c r="AO13" s="14">
        <v>2210</v>
      </c>
      <c r="AQ13" s="16" t="s">
        <v>388</v>
      </c>
      <c r="AR13" s="14">
        <v>2630</v>
      </c>
      <c r="AZ13" s="4" t="s">
        <v>1064</v>
      </c>
      <c r="BA13" s="4" t="b">
        <v>1</v>
      </c>
      <c r="BG13" s="21"/>
      <c r="BN13" s="21">
        <f>IF(OR(Data!E12="Identified",Data!E12="Proposal",Data!E12="Qualified",Data!E12="Validated"),Data!J12,"")</f>
        <v>42176</v>
      </c>
      <c r="BQ13" s="4">
        <f t="shared" si="0"/>
        <v>82</v>
      </c>
      <c r="BR13" s="4">
        <f>IFERROR(BQ13+ROWS($BQ$3:BQ13)/1000000,"")</f>
        <v>82.000011000000001</v>
      </c>
      <c r="BS13" s="4">
        <f>IFERROR(SMALL($BR$3:$BR$1003,ROWS($BR$3:BR13)),"")</f>
        <v>3.0000429999999998</v>
      </c>
      <c r="BT13" s="4">
        <f t="shared" si="1"/>
        <v>43</v>
      </c>
      <c r="BV13" s="27" cm="1">
        <f t="array" ref="BV13">INDEX(SalesData[Close Date/Expected Close Date],BT11)</f>
        <v>42096</v>
      </c>
      <c r="BW13" s="4" t="str" cm="1">
        <f t="array" ref="BW13">INDEX(SalesData[Customer],BT11)</f>
        <v>Customer 785</v>
      </c>
      <c r="BX13" s="4" t="str" cm="1">
        <f t="array" ref="BX13">INDEX(SalesData[Country],BT11)</f>
        <v>US</v>
      </c>
      <c r="BY13" s="4" t="str" cm="1">
        <f t="array" ref="BY13">INDEX(SalesData[Sales stage],BT11)</f>
        <v>Validated</v>
      </c>
      <c r="BZ13" s="4" cm="1">
        <f t="array" ref="BZ13">INDEX(SalesData[Deal size],BT11)</f>
        <v>2380</v>
      </c>
      <c r="CC13" s="16" t="s">
        <v>124</v>
      </c>
      <c r="CD13" s="21">
        <v>42096</v>
      </c>
      <c r="CE13" s="21" t="s">
        <v>1034</v>
      </c>
      <c r="CF13" s="21" t="s">
        <v>1039</v>
      </c>
      <c r="CG13" s="32">
        <v>470</v>
      </c>
    </row>
    <row r="14" spans="1:85">
      <c r="B14" s="29" t="s">
        <v>1048</v>
      </c>
      <c r="C14" s="4">
        <f>IF($A$2=1,B4,C4)</f>
        <v>355</v>
      </c>
      <c r="AD14" s="16" t="s">
        <v>245</v>
      </c>
      <c r="AE14" s="14">
        <v>280</v>
      </c>
      <c r="AN14" s="16" t="s">
        <v>328</v>
      </c>
      <c r="AO14" s="14">
        <v>2290</v>
      </c>
      <c r="AQ14" s="16" t="s">
        <v>447</v>
      </c>
      <c r="AR14" s="14">
        <v>670</v>
      </c>
      <c r="AZ14" s="4" t="s">
        <v>1065</v>
      </c>
      <c r="BA14" s="4" t="b">
        <v>1</v>
      </c>
      <c r="BG14" s="21"/>
      <c r="BN14" s="21">
        <f>IF(OR(Data!E13="Identified",Data!E13="Proposal",Data!E13="Qualified",Data!E13="Validated"),Data!J13,"")</f>
        <v>42177</v>
      </c>
      <c r="BQ14" s="4">
        <f t="shared" si="0"/>
        <v>83</v>
      </c>
      <c r="BR14" s="4">
        <f>IFERROR(BQ14+ROWS($BQ$3:BQ14)/1000000,"")</f>
        <v>83.000011999999998</v>
      </c>
      <c r="BS14" s="4">
        <f>IFERROR(SMALL($BR$3:$BR$1003,ROWS($BR$3:BR14)),"")</f>
        <v>3.0000689999999999</v>
      </c>
      <c r="BT14" s="4">
        <f t="shared" si="1"/>
        <v>69</v>
      </c>
      <c r="BV14" s="27" cm="1">
        <f t="array" ref="BV14">INDEX(SalesData[Close Date/Expected Close Date],BT12)</f>
        <v>42096</v>
      </c>
      <c r="BW14" s="4" t="str" cm="1">
        <f t="array" ref="BW14">INDEX(SalesData[Customer],BT12)</f>
        <v>Customer 895</v>
      </c>
      <c r="BX14" s="4" t="str" cm="1">
        <f t="array" ref="BX14">INDEX(SalesData[Country],BT12)</f>
        <v>Indonesia</v>
      </c>
      <c r="BY14" s="4" t="str" cm="1">
        <f t="array" ref="BY14">INDEX(SalesData[Sales stage],BT12)</f>
        <v>Validated</v>
      </c>
      <c r="BZ14" s="4" cm="1">
        <f t="array" ref="BZ14">INDEX(SalesData[Deal size],BT12)</f>
        <v>4990</v>
      </c>
    </row>
    <row r="15" spans="1:85">
      <c r="B15" s="29" t="s">
        <v>1041</v>
      </c>
      <c r="C15" s="4">
        <f t="shared" ref="C15:C19" si="2">IF($A$2=1,B5,C5)</f>
        <v>33</v>
      </c>
      <c r="AD15" s="16" t="s">
        <v>250</v>
      </c>
      <c r="AE15" s="14">
        <v>4340</v>
      </c>
      <c r="AN15" s="16" t="s">
        <v>331</v>
      </c>
      <c r="AO15" s="14">
        <v>4510</v>
      </c>
      <c r="AQ15" s="16" t="s">
        <v>511</v>
      </c>
      <c r="AR15" s="14">
        <v>1320</v>
      </c>
      <c r="AZ15" s="4" t="s">
        <v>1067</v>
      </c>
      <c r="BA15" s="4" t="b">
        <v>1</v>
      </c>
      <c r="BG15" s="21"/>
      <c r="BN15" s="21">
        <f>IF(OR(Data!E14="Identified",Data!E14="Proposal",Data!E14="Qualified",Data!E14="Validated"),Data!J14,"")</f>
        <v>42103</v>
      </c>
      <c r="BQ15" s="4">
        <f t="shared" si="0"/>
        <v>9</v>
      </c>
      <c r="BR15" s="4">
        <f>IFERROR(BQ15+ROWS($BQ$3:BQ15)/1000000,"")</f>
        <v>9.0000129999999992</v>
      </c>
      <c r="BS15" s="4">
        <f>IFERROR(SMALL($BR$3:$BR$1003,ROWS($BR$3:BR15)),"")</f>
        <v>3.0001720000000001</v>
      </c>
      <c r="BT15" s="4">
        <f t="shared" si="1"/>
        <v>172</v>
      </c>
      <c r="BV15" s="22"/>
    </row>
    <row r="16" spans="1:85">
      <c r="B16" s="29" t="s">
        <v>1042</v>
      </c>
      <c r="C16" s="4">
        <f t="shared" si="2"/>
        <v>145</v>
      </c>
      <c r="M16" s="2" t="str">
        <f>"Won: Deal"&amp;IF($A$2=1," Size($M) - By Country"," Count - By Country")</f>
        <v>Won: Deal Count - By Country</v>
      </c>
      <c r="AD16" s="16" t="s">
        <v>265</v>
      </c>
      <c r="AE16" s="14">
        <v>2010</v>
      </c>
      <c r="AN16" s="16" t="s">
        <v>385</v>
      </c>
      <c r="AO16" s="14">
        <v>4730</v>
      </c>
      <c r="AQ16" s="16" t="s">
        <v>568</v>
      </c>
      <c r="AR16" s="14">
        <v>2250</v>
      </c>
      <c r="AZ16" s="4" t="s">
        <v>1068</v>
      </c>
      <c r="BA16" s="4" t="b">
        <v>1</v>
      </c>
      <c r="BG16" s="21"/>
      <c r="BN16" s="21">
        <f>IF(OR(Data!E15="Identified",Data!E15="Proposal",Data!E15="Qualified",Data!E15="Validated"),Data!J15,"")</f>
        <v>42134</v>
      </c>
      <c r="BQ16" s="4">
        <f t="shared" si="0"/>
        <v>40</v>
      </c>
      <c r="BR16" s="4">
        <f>IFERROR(BQ16+ROWS($BQ$3:BQ16)/1000000,"")</f>
        <v>40.000014</v>
      </c>
      <c r="BS16" s="4">
        <f>IFERROR(SMALL($BR$3:$BR$1003,ROWS($BR$3:BR16)),"")</f>
        <v>3.000308</v>
      </c>
      <c r="BT16" s="4">
        <f t="shared" si="1"/>
        <v>308</v>
      </c>
    </row>
    <row r="17" spans="2:72">
      <c r="B17" s="29" t="s">
        <v>1039</v>
      </c>
      <c r="C17" s="4">
        <f t="shared" si="2"/>
        <v>188</v>
      </c>
      <c r="L17" s="29" t="str">
        <f>L4</f>
        <v>Australia</v>
      </c>
      <c r="M17" s="30">
        <f>IF($A$2=1,M4,N4)</f>
        <v>9</v>
      </c>
      <c r="N17" s="20"/>
      <c r="AD17" s="16" t="s">
        <v>274</v>
      </c>
      <c r="AE17" s="14">
        <v>4840</v>
      </c>
      <c r="AN17" s="16" t="s">
        <v>412</v>
      </c>
      <c r="AO17" s="14">
        <v>920</v>
      </c>
      <c r="AQ17" s="16" t="s">
        <v>598</v>
      </c>
      <c r="AR17" s="14">
        <v>4950</v>
      </c>
      <c r="AZ17" s="4" t="s">
        <v>1066</v>
      </c>
      <c r="BA17" s="4" t="b">
        <v>1</v>
      </c>
      <c r="BG17" s="21"/>
      <c r="BN17" s="21">
        <f>IF(OR(Data!E16="Identified",Data!E16="Proposal",Data!E16="Qualified",Data!E16="Validated"),Data!J16,"")</f>
        <v>42115</v>
      </c>
      <c r="BQ17" s="4">
        <f t="shared" si="0"/>
        <v>21</v>
      </c>
      <c r="BR17" s="4">
        <f>IFERROR(BQ17+ROWS($BQ$3:BQ17)/1000000,"")</f>
        <v>21.000015000000001</v>
      </c>
      <c r="BS17" s="4">
        <f>IFERROR(SMALL($BR$3:$BR$1003,ROWS($BR$3:BR17)),"")</f>
        <v>3.0005959999999998</v>
      </c>
      <c r="BT17" s="4">
        <f t="shared" si="1"/>
        <v>596</v>
      </c>
    </row>
    <row r="18" spans="2:72">
      <c r="B18" s="29" t="s">
        <v>1040</v>
      </c>
      <c r="C18" s="4">
        <f t="shared" si="2"/>
        <v>226</v>
      </c>
      <c r="L18" s="29" t="str">
        <f t="shared" ref="L18:L26" si="3">L5</f>
        <v>Canada</v>
      </c>
      <c r="M18" s="30">
        <f t="shared" ref="M18:M26" si="4">IF($A$2=1,M5,N5)</f>
        <v>6</v>
      </c>
      <c r="N18" s="20"/>
      <c r="Y18" s="4" t="str">
        <f>Y4</f>
        <v>Angela</v>
      </c>
      <c r="Z18" s="4">
        <f>IF($A$2=1,Z4,AA4)</f>
        <v>6</v>
      </c>
      <c r="AD18" s="16" t="s">
        <v>53</v>
      </c>
      <c r="AE18" s="14">
        <v>3960</v>
      </c>
      <c r="AN18" s="16" t="s">
        <v>465</v>
      </c>
      <c r="AO18" s="14">
        <v>3300</v>
      </c>
      <c r="AQ18" s="16" t="s">
        <v>601</v>
      </c>
      <c r="AR18" s="14">
        <v>500</v>
      </c>
      <c r="AZ18" s="4"/>
      <c r="BA18" s="4"/>
      <c r="BG18" s="21"/>
      <c r="BN18" s="21">
        <f>IF(OR(Data!E17="Identified",Data!E17="Proposal",Data!E17="Qualified",Data!E17="Validated"),Data!J17,"")</f>
        <v>42181</v>
      </c>
      <c r="BQ18" s="4">
        <f t="shared" si="0"/>
        <v>87</v>
      </c>
      <c r="BR18" s="4">
        <f>IFERROR(BQ18+ROWS($BQ$3:BQ18)/1000000,"")</f>
        <v>87.000016000000002</v>
      </c>
      <c r="BS18" s="4">
        <f>IFERROR(SMALL($BR$3:$BR$1003,ROWS($BR$3:BR18)),"")</f>
        <v>3.0008490000000001</v>
      </c>
      <c r="BT18" s="4">
        <f t="shared" si="1"/>
        <v>849</v>
      </c>
    </row>
    <row r="19" spans="2:72">
      <c r="B19" s="29" t="s">
        <v>1047</v>
      </c>
      <c r="C19" s="4">
        <f t="shared" si="2"/>
        <v>53</v>
      </c>
      <c r="L19" s="29" t="str">
        <f t="shared" si="3"/>
        <v>China</v>
      </c>
      <c r="M19" s="30">
        <f t="shared" si="4"/>
        <v>3</v>
      </c>
      <c r="N19" s="20"/>
      <c r="Y19" s="4" t="str">
        <f t="shared" ref="Y19:Y27" si="5">Y5</f>
        <v>Charlie</v>
      </c>
      <c r="Z19" s="4">
        <f t="shared" ref="Z19:Z27" si="6">IF($A$2=1,Z5,AA5)</f>
        <v>6</v>
      </c>
      <c r="AD19" s="16" t="s">
        <v>278</v>
      </c>
      <c r="AE19" s="14">
        <v>880</v>
      </c>
      <c r="AN19" s="16" t="s">
        <v>485</v>
      </c>
      <c r="AO19" s="14">
        <v>4220</v>
      </c>
      <c r="AQ19" s="16" t="s">
        <v>677</v>
      </c>
      <c r="AR19" s="14">
        <v>4040</v>
      </c>
      <c r="BG19" s="21"/>
      <c r="BN19" s="21">
        <f>IF(OR(Data!E18="Identified",Data!E18="Proposal",Data!E18="Qualified",Data!E18="Validated"),Data!J18,"")</f>
        <v>42134</v>
      </c>
      <c r="BQ19" s="4">
        <f t="shared" si="0"/>
        <v>40</v>
      </c>
      <c r="BR19" s="4">
        <f>IFERROR(BQ19+ROWS($BQ$3:BQ19)/1000000,"")</f>
        <v>40.000017</v>
      </c>
      <c r="BS19" s="4">
        <f>IFERROR(SMALL($BR$3:$BR$1003,ROWS($BR$3:BR19)),"")</f>
        <v>3.0008720000000002</v>
      </c>
      <c r="BT19" s="4">
        <f t="shared" si="1"/>
        <v>872</v>
      </c>
    </row>
    <row r="20" spans="2:72">
      <c r="C20" s="19">
        <f>SUM(C14:C19)</f>
        <v>1000</v>
      </c>
      <c r="L20" s="29" t="str">
        <f t="shared" si="3"/>
        <v>France</v>
      </c>
      <c r="M20" s="30">
        <f t="shared" si="4"/>
        <v>8</v>
      </c>
      <c r="N20" s="20"/>
      <c r="Y20" s="4" t="str">
        <f t="shared" si="5"/>
        <v>Cameron</v>
      </c>
      <c r="Z20" s="4">
        <f t="shared" si="6"/>
        <v>5</v>
      </c>
      <c r="AD20" s="16" t="s">
        <v>55</v>
      </c>
      <c r="AE20" s="14">
        <v>1990</v>
      </c>
      <c r="AN20" s="16" t="s">
        <v>564</v>
      </c>
      <c r="AO20" s="14">
        <v>4830</v>
      </c>
      <c r="AQ20" s="16" t="s">
        <v>757</v>
      </c>
      <c r="AR20" s="14">
        <v>4050</v>
      </c>
      <c r="AZ20" s="4" t="s">
        <v>1051</v>
      </c>
      <c r="BA20" s="4" cm="1">
        <f t="array" ref="BA20">SUMPRODUCT($BA$13:$BA$17*$BA$4:$BA$8)</f>
        <v>22</v>
      </c>
      <c r="BG20" s="21"/>
      <c r="BN20" s="21">
        <f>IF(OR(Data!E19="Identified",Data!E19="Proposal",Data!E19="Qualified",Data!E19="Validated"),Data!J19,"")</f>
        <v>42145</v>
      </c>
      <c r="BQ20" s="4">
        <f t="shared" si="0"/>
        <v>51</v>
      </c>
      <c r="BR20" s="4">
        <f>IFERROR(BQ20+ROWS($BQ$3:BQ20)/1000000,"")</f>
        <v>51.000017999999997</v>
      </c>
      <c r="BS20" s="4">
        <f>IFERROR(SMALL($BR$3:$BR$1003,ROWS($BR$3:BR20)),"")</f>
        <v>3.000988</v>
      </c>
      <c r="BT20" s="4">
        <f t="shared" si="1"/>
        <v>988</v>
      </c>
    </row>
    <row r="21" spans="2:72">
      <c r="L21" s="29" t="str">
        <f t="shared" si="3"/>
        <v>Germany</v>
      </c>
      <c r="M21" s="30">
        <f t="shared" si="4"/>
        <v>4</v>
      </c>
      <c r="N21" s="20"/>
      <c r="Y21" s="4" t="str">
        <f t="shared" si="5"/>
        <v>Lynda</v>
      </c>
      <c r="Z21" s="4">
        <f t="shared" si="6"/>
        <v>4</v>
      </c>
      <c r="AD21" s="16" t="s">
        <v>304</v>
      </c>
      <c r="AE21" s="14">
        <v>2210</v>
      </c>
      <c r="AN21" s="16" t="s">
        <v>600</v>
      </c>
      <c r="AO21" s="14">
        <v>3410</v>
      </c>
      <c r="AQ21" s="16" t="s">
        <v>102</v>
      </c>
      <c r="AR21" s="14">
        <v>3880</v>
      </c>
      <c r="AZ21" s="4" t="s">
        <v>1069</v>
      </c>
      <c r="BA21" s="4" cm="1">
        <f t="array" ref="BA21">SUMPRODUCT($BA$13:$BA$17*$BB$4:$BB$8)</f>
        <v>19</v>
      </c>
      <c r="BG21" s="21"/>
      <c r="BN21" s="21">
        <f>IF(OR(Data!E20="Identified",Data!E20="Proposal",Data!E20="Qualified",Data!E20="Validated"),Data!J20,"")</f>
        <v>42139</v>
      </c>
      <c r="BO21" s="24"/>
      <c r="BQ21" s="4">
        <f t="shared" si="0"/>
        <v>45</v>
      </c>
      <c r="BR21" s="4">
        <f>IFERROR(BQ21+ROWS($BQ$3:BQ21)/1000000,"")</f>
        <v>45.000019000000002</v>
      </c>
      <c r="BS21" s="4">
        <f>IFERROR(SMALL($BR$3:$BR$1003,ROWS($BR$3:BR21)),"")</f>
        <v>4.0000280000000004</v>
      </c>
      <c r="BT21" s="4">
        <f t="shared" si="1"/>
        <v>28</v>
      </c>
    </row>
    <row r="22" spans="2:72">
      <c r="L22" s="29" t="str">
        <f t="shared" si="3"/>
        <v>India</v>
      </c>
      <c r="M22" s="30">
        <f t="shared" si="4"/>
        <v>5</v>
      </c>
      <c r="N22" s="20"/>
      <c r="Y22" s="4" t="str">
        <f t="shared" si="5"/>
        <v>Tim</v>
      </c>
      <c r="Z22" s="4">
        <f t="shared" si="6"/>
        <v>4</v>
      </c>
      <c r="AD22" s="16" t="s">
        <v>328</v>
      </c>
      <c r="AE22" s="14">
        <v>2290</v>
      </c>
      <c r="AN22" s="16" t="s">
        <v>92</v>
      </c>
      <c r="AO22" s="14">
        <v>4380</v>
      </c>
      <c r="AQ22" s="16" t="s">
        <v>836</v>
      </c>
      <c r="AR22" s="14">
        <v>1210</v>
      </c>
      <c r="AZ22" s="4" t="s">
        <v>1050</v>
      </c>
      <c r="BA22" s="4" cm="1">
        <f t="array" ref="BA22">SUMPRODUCT($BA$13:$BA$17*$BC$4:$BC$8)</f>
        <v>8</v>
      </c>
      <c r="BG22" s="21"/>
      <c r="BN22" s="21">
        <f>IF(OR(Data!E21="Identified",Data!E21="Proposal",Data!E21="Qualified",Data!E21="Validated"),Data!J21,"")</f>
        <v>42119</v>
      </c>
      <c r="BO22" s="24"/>
      <c r="BQ22" s="4">
        <f t="shared" si="0"/>
        <v>25</v>
      </c>
      <c r="BR22" s="4">
        <f>IFERROR(BQ22+ROWS($BQ$3:BQ22)/1000000,"")</f>
        <v>25.000019999999999</v>
      </c>
      <c r="BS22" s="4">
        <f>IFERROR(SMALL($BR$3:$BR$1003,ROWS($BR$3:BR22)),"")</f>
        <v>4.0001610000000003</v>
      </c>
      <c r="BT22" s="4">
        <f t="shared" si="1"/>
        <v>161</v>
      </c>
    </row>
    <row r="23" spans="2:72">
      <c r="L23" s="29" t="str">
        <f t="shared" si="3"/>
        <v>Indonesia</v>
      </c>
      <c r="M23" s="30">
        <f t="shared" si="4"/>
        <v>5</v>
      </c>
      <c r="N23" s="20"/>
      <c r="Y23" s="4" t="str">
        <f t="shared" si="5"/>
        <v>Martha</v>
      </c>
      <c r="Z23" s="4">
        <f t="shared" si="6"/>
        <v>3</v>
      </c>
      <c r="AD23" s="16" t="s">
        <v>331</v>
      </c>
      <c r="AE23" s="14">
        <v>4510</v>
      </c>
      <c r="AN23" s="16" t="s">
        <v>671</v>
      </c>
      <c r="AO23" s="14">
        <v>2160</v>
      </c>
      <c r="AQ23" s="16" t="s">
        <v>122</v>
      </c>
      <c r="AR23" s="14">
        <v>3380</v>
      </c>
      <c r="AZ23" s="4" t="s">
        <v>1052</v>
      </c>
      <c r="BA23" s="4" cm="1">
        <f t="array" ref="BA23">SUMPRODUCT($BA$13:$BA$17*$BD$4:$BD$8)</f>
        <v>4</v>
      </c>
      <c r="BG23" s="21"/>
      <c r="BN23" s="21">
        <f>IF(OR(Data!E22="Identified",Data!E22="Proposal",Data!E22="Qualified",Data!E22="Validated"),Data!J22,"")</f>
        <v>42136</v>
      </c>
      <c r="BO23" s="24"/>
      <c r="BQ23" s="4">
        <f t="shared" si="0"/>
        <v>42</v>
      </c>
      <c r="BR23" s="4">
        <f>IFERROR(BQ23+ROWS($BQ$3:BQ23)/1000000,"")</f>
        <v>42.000020999999997</v>
      </c>
      <c r="BS23" s="4">
        <f>IFERROR(SMALL($BR$3:$BR$1003,ROWS($BR$3:BR23)),"")</f>
        <v>4.0002199999999997</v>
      </c>
      <c r="BT23" s="4">
        <f t="shared" si="1"/>
        <v>220</v>
      </c>
    </row>
    <row r="24" spans="2:72">
      <c r="L24" s="29" t="str">
        <f t="shared" si="3"/>
        <v>Malaysia</v>
      </c>
      <c r="M24" s="30">
        <f t="shared" si="4"/>
        <v>5</v>
      </c>
      <c r="N24" s="20"/>
      <c r="Y24" s="4" t="str">
        <f t="shared" si="5"/>
        <v>Paul</v>
      </c>
      <c r="Z24" s="4">
        <f t="shared" si="6"/>
        <v>3</v>
      </c>
      <c r="AD24" s="16" t="s">
        <v>377</v>
      </c>
      <c r="AE24" s="14">
        <v>1820</v>
      </c>
      <c r="AN24" s="16" t="s">
        <v>747</v>
      </c>
      <c r="AO24" s="14">
        <v>1630</v>
      </c>
      <c r="BG24" s="21"/>
      <c r="BN24" s="21">
        <f>IF(OR(Data!E23="Identified",Data!E23="Proposal",Data!E23="Qualified",Data!E23="Validated"),Data!J23,"")</f>
        <v>42137</v>
      </c>
      <c r="BO24" s="24"/>
      <c r="BQ24" s="4">
        <f t="shared" si="0"/>
        <v>43</v>
      </c>
      <c r="BR24" s="4">
        <f>IFERROR(BQ24+ROWS($BQ$3:BQ24)/1000000,"")</f>
        <v>43.000022000000001</v>
      </c>
      <c r="BS24" s="4">
        <f>IFERROR(SMALL($BR$3:$BR$1003,ROWS($BR$3:BR24)),"")</f>
        <v>4.0006389999999996</v>
      </c>
      <c r="BT24" s="4">
        <f t="shared" si="1"/>
        <v>639</v>
      </c>
    </row>
    <row r="25" spans="2:72">
      <c r="L25" s="29" t="str">
        <f t="shared" si="3"/>
        <v>UK</v>
      </c>
      <c r="M25" s="30">
        <f t="shared" si="4"/>
        <v>4</v>
      </c>
      <c r="N25" s="20"/>
      <c r="Y25" s="4" t="str">
        <f t="shared" si="5"/>
        <v>Adrian</v>
      </c>
      <c r="Z25" s="4">
        <f t="shared" si="6"/>
        <v>3</v>
      </c>
      <c r="AD25" s="16" t="s">
        <v>385</v>
      </c>
      <c r="AE25" s="14">
        <v>4730</v>
      </c>
      <c r="AN25" s="16" t="s">
        <v>816</v>
      </c>
      <c r="AO25" s="14">
        <v>3910</v>
      </c>
      <c r="BG25" s="21"/>
      <c r="BN25" s="21" t="str">
        <f>IF(OR(Data!E24="Identified",Data!E24="Proposal",Data!E24="Qualified",Data!E24="Validated"),Data!J24,"")</f>
        <v/>
      </c>
      <c r="BO25" s="24"/>
      <c r="BQ25" s="4" t="e">
        <f t="shared" si="0"/>
        <v>#VALUE!</v>
      </c>
      <c r="BR25" s="4" t="str">
        <f>IFERROR(BQ25+ROWS($BQ$3:BQ25)/1000000,"")</f>
        <v/>
      </c>
      <c r="BS25" s="4">
        <f>IFERROR(SMALL($BR$3:$BR$1003,ROWS($BR$3:BR25)),"")</f>
        <v>4.0006440000000003</v>
      </c>
      <c r="BT25" s="4">
        <f t="shared" si="1"/>
        <v>644</v>
      </c>
    </row>
    <row r="26" spans="2:72">
      <c r="L26" s="29" t="str">
        <f t="shared" si="3"/>
        <v>US</v>
      </c>
      <c r="M26" s="30">
        <f t="shared" si="4"/>
        <v>4</v>
      </c>
      <c r="N26" s="20"/>
      <c r="Y26" s="4" t="str">
        <f t="shared" si="5"/>
        <v>Edwin</v>
      </c>
      <c r="Z26" s="4">
        <f t="shared" si="6"/>
        <v>3</v>
      </c>
      <c r="AD26" s="16" t="s">
        <v>388</v>
      </c>
      <c r="AE26" s="14">
        <v>2630</v>
      </c>
      <c r="AN26" s="16" t="s">
        <v>125</v>
      </c>
      <c r="AO26" s="14">
        <v>4460</v>
      </c>
      <c r="BG26" s="21"/>
      <c r="BN26" s="21">
        <f>IF(OR(Data!E25="Identified",Data!E25="Proposal",Data!E25="Qualified",Data!E25="Validated"),Data!J25,"")</f>
        <v>42096</v>
      </c>
      <c r="BO26" s="24"/>
      <c r="BQ26" s="4">
        <f t="shared" si="0"/>
        <v>2</v>
      </c>
      <c r="BR26" s="4">
        <f>IFERROR(BQ26+ROWS($BQ$3:BQ26)/1000000,"")</f>
        <v>2.0000239999999998</v>
      </c>
      <c r="BS26" s="4">
        <f>IFERROR(SMALL($BR$3:$BR$1003,ROWS($BR$3:BR26)),"")</f>
        <v>4.0007149999999996</v>
      </c>
      <c r="BT26" s="4">
        <f t="shared" si="1"/>
        <v>715</v>
      </c>
    </row>
    <row r="27" spans="2:72">
      <c r="Y27" s="4" t="str">
        <f t="shared" si="5"/>
        <v>John</v>
      </c>
      <c r="Z27" s="4">
        <f t="shared" si="6"/>
        <v>2</v>
      </c>
      <c r="AD27" s="16" t="s">
        <v>412</v>
      </c>
      <c r="AE27" s="14">
        <v>920</v>
      </c>
      <c r="BG27" s="21"/>
      <c r="BN27" s="21" t="str">
        <f>IF(OR(Data!E26="Identified",Data!E26="Proposal",Data!E26="Qualified",Data!E26="Validated"),Data!J26,"")</f>
        <v/>
      </c>
      <c r="BO27" s="24"/>
      <c r="BQ27" s="4" t="e">
        <f t="shared" si="0"/>
        <v>#VALUE!</v>
      </c>
      <c r="BR27" s="4" t="str">
        <f>IFERROR(BQ27+ROWS($BQ$3:BQ27)/1000000,"")</f>
        <v/>
      </c>
      <c r="BS27" s="4">
        <f>IFERROR(SMALL($BR$3:$BR$1003,ROWS($BR$3:BR27)),"")</f>
        <v>4.0007570000000001</v>
      </c>
      <c r="BT27" s="4">
        <f t="shared" si="1"/>
        <v>757</v>
      </c>
    </row>
    <row r="28" spans="2:72">
      <c r="Y28" s="2"/>
      <c r="AD28" s="16" t="s">
        <v>413</v>
      </c>
      <c r="AE28" s="14">
        <v>1310</v>
      </c>
      <c r="BG28" s="21"/>
      <c r="BN28" s="21">
        <f>IF(OR(Data!E27="Identified",Data!E27="Proposal",Data!E27="Qualified",Data!E27="Validated"),Data!J27,"")</f>
        <v>42115</v>
      </c>
      <c r="BO28" s="24"/>
      <c r="BQ28" s="4">
        <f t="shared" si="0"/>
        <v>21</v>
      </c>
      <c r="BR28" s="4">
        <f>IFERROR(BQ28+ROWS($BQ$3:BQ28)/1000000,"")</f>
        <v>21.000025999999998</v>
      </c>
      <c r="BS28" s="4">
        <f>IFERROR(SMALL($BR$3:$BR$1003,ROWS($BR$3:BR28)),"")</f>
        <v>4.0007859999999997</v>
      </c>
      <c r="BT28" s="4">
        <f t="shared" si="1"/>
        <v>786</v>
      </c>
    </row>
    <row r="29" spans="2:72">
      <c r="Y29" s="2"/>
      <c r="AD29" s="16" t="s">
        <v>415</v>
      </c>
      <c r="AE29" s="14">
        <v>2440</v>
      </c>
      <c r="BG29" s="21"/>
      <c r="BN29" s="21" t="str">
        <f>IF(OR(Data!E28="Identified",Data!E28="Proposal",Data!E28="Qualified",Data!E28="Validated"),Data!J28,"")</f>
        <v/>
      </c>
      <c r="BO29" s="24"/>
      <c r="BQ29" s="4" t="e">
        <f t="shared" si="0"/>
        <v>#VALUE!</v>
      </c>
      <c r="BR29" s="4" t="str">
        <f>IFERROR(BQ29+ROWS($BQ$3:BQ29)/1000000,"")</f>
        <v/>
      </c>
      <c r="BS29" s="4">
        <f>IFERROR(SMALL($BR$3:$BR$1003,ROWS($BR$3:BR29)),"")</f>
        <v>4.0008039999999996</v>
      </c>
      <c r="BT29" s="4">
        <f t="shared" si="1"/>
        <v>804</v>
      </c>
    </row>
    <row r="30" spans="2:72">
      <c r="Y30" s="2"/>
      <c r="AD30" s="16" t="s">
        <v>424</v>
      </c>
      <c r="AE30" s="14">
        <v>3750</v>
      </c>
      <c r="BG30" s="21"/>
      <c r="BN30" s="21">
        <f>IF(OR(Data!E29="Identified",Data!E29="Proposal",Data!E29="Qualified",Data!E29="Validated"),Data!J29,"")</f>
        <v>42098</v>
      </c>
      <c r="BO30" s="24"/>
      <c r="BQ30" s="4">
        <f t="shared" si="0"/>
        <v>4</v>
      </c>
      <c r="BR30" s="4">
        <f>IFERROR(BQ30+ROWS($BQ$3:BQ30)/1000000,"")</f>
        <v>4.0000280000000004</v>
      </c>
      <c r="BS30" s="4">
        <f>IFERROR(SMALL($BR$3:$BR$1003,ROWS($BR$3:BR30)),"")</f>
        <v>4.0008619999999997</v>
      </c>
      <c r="BT30" s="4">
        <f t="shared" si="1"/>
        <v>862</v>
      </c>
    </row>
    <row r="31" spans="2:72">
      <c r="AD31" s="16" t="s">
        <v>447</v>
      </c>
      <c r="AE31" s="14">
        <v>670</v>
      </c>
      <c r="BG31" s="21"/>
      <c r="BN31" s="21">
        <f>IF(OR(Data!E30="Identified",Data!E30="Proposal",Data!E30="Qualified",Data!E30="Validated"),Data!J30,"")</f>
        <v>42115</v>
      </c>
      <c r="BO31" s="24"/>
      <c r="BQ31" s="4">
        <f t="shared" si="0"/>
        <v>21</v>
      </c>
      <c r="BR31" s="4">
        <f>IFERROR(BQ31+ROWS($BQ$3:BQ31)/1000000,"")</f>
        <v>21.000029000000001</v>
      </c>
      <c r="BS31" s="4">
        <f>IFERROR(SMALL($BR$3:$BR$1003,ROWS($BR$3:BR31)),"")</f>
        <v>5.0000400000000003</v>
      </c>
      <c r="BT31" s="4">
        <f t="shared" si="1"/>
        <v>40</v>
      </c>
    </row>
    <row r="32" spans="2:72">
      <c r="AD32" s="16" t="s">
        <v>465</v>
      </c>
      <c r="AE32" s="14">
        <v>3300</v>
      </c>
      <c r="BG32" s="21"/>
      <c r="BN32" s="21">
        <f>IF(OR(Data!E31="Identified",Data!E31="Proposal",Data!E31="Qualified",Data!E31="Validated"),Data!J31,"")</f>
        <v>42096</v>
      </c>
      <c r="BO32" s="24"/>
      <c r="BQ32" s="4">
        <f t="shared" si="0"/>
        <v>2</v>
      </c>
      <c r="BR32" s="4">
        <f>IFERROR(BQ32+ROWS($BQ$3:BQ32)/1000000,"")</f>
        <v>2.0000300000000002</v>
      </c>
      <c r="BS32" s="4">
        <f>IFERROR(SMALL($BR$3:$BR$1003,ROWS($BR$3:BR32)),"")</f>
        <v>5.0001179999999996</v>
      </c>
      <c r="BT32" s="4">
        <f t="shared" si="1"/>
        <v>118</v>
      </c>
    </row>
    <row r="33" spans="30:72">
      <c r="AD33" s="16" t="s">
        <v>485</v>
      </c>
      <c r="AE33" s="14">
        <v>4220</v>
      </c>
      <c r="BG33" s="21"/>
      <c r="BN33" s="21">
        <f>IF(OR(Data!E32="Identified",Data!E32="Proposal",Data!E32="Qualified",Data!E32="Validated"),Data!J32,"")</f>
        <v>42159</v>
      </c>
      <c r="BO33" s="24"/>
      <c r="BQ33" s="4">
        <f t="shared" si="0"/>
        <v>65</v>
      </c>
      <c r="BR33" s="4">
        <f>IFERROR(BQ33+ROWS($BQ$3:BQ33)/1000000,"")</f>
        <v>65.000031000000007</v>
      </c>
      <c r="BS33" s="4">
        <f>IFERROR(SMALL($BR$3:$BR$1003,ROWS($BR$3:BR33)),"")</f>
        <v>5.0001879999999996</v>
      </c>
      <c r="BT33" s="4">
        <f t="shared" si="1"/>
        <v>188</v>
      </c>
    </row>
    <row r="34" spans="30:72">
      <c r="AD34" s="16" t="s">
        <v>495</v>
      </c>
      <c r="AE34" s="14">
        <v>2250</v>
      </c>
      <c r="BG34" s="21"/>
      <c r="BN34" s="21">
        <f>IF(OR(Data!E33="Identified",Data!E33="Proposal",Data!E33="Qualified",Data!E33="Validated"),Data!J33,"")</f>
        <v>42184</v>
      </c>
      <c r="BO34" s="24"/>
      <c r="BQ34" s="4">
        <f t="shared" si="0"/>
        <v>90</v>
      </c>
      <c r="BR34" s="4">
        <f>IFERROR(BQ34+ROWS($BQ$3:BQ34)/1000000,"")</f>
        <v>90.000032000000004</v>
      </c>
      <c r="BS34" s="4">
        <f>IFERROR(SMALL($BR$3:$BR$1003,ROWS($BR$3:BR34)),"")</f>
        <v>5.0001949999999997</v>
      </c>
      <c r="BT34" s="4">
        <f t="shared" si="1"/>
        <v>195</v>
      </c>
    </row>
    <row r="35" spans="30:72">
      <c r="AD35" s="16" t="s">
        <v>511</v>
      </c>
      <c r="AE35" s="14">
        <v>1320</v>
      </c>
      <c r="BG35" s="21"/>
      <c r="BN35" s="21">
        <f>IF(OR(Data!E34="Identified",Data!E34="Proposal",Data!E34="Qualified",Data!E34="Validated"),Data!J34,"")</f>
        <v>42155</v>
      </c>
      <c r="BO35" s="24"/>
      <c r="BQ35" s="4">
        <f t="shared" si="0"/>
        <v>61</v>
      </c>
      <c r="BR35" s="4">
        <f>IFERROR(BQ35+ROWS($BQ$3:BQ35)/1000000,"")</f>
        <v>61.000033000000002</v>
      </c>
      <c r="BS35" s="4">
        <f>IFERROR(SMALL($BR$3:$BR$1003,ROWS($BR$3:BR35)),"")</f>
        <v>5.0002700000000004</v>
      </c>
      <c r="BT35" s="4">
        <f t="shared" si="1"/>
        <v>270</v>
      </c>
    </row>
    <row r="36" spans="30:72">
      <c r="AD36" s="16" t="s">
        <v>516</v>
      </c>
      <c r="AE36" s="14">
        <v>420</v>
      </c>
      <c r="BG36" s="21"/>
      <c r="BN36" s="21">
        <f>IF(OR(Data!E35="Identified",Data!E35="Proposal",Data!E35="Qualified",Data!E35="Validated"),Data!J35,"")</f>
        <v>42129</v>
      </c>
      <c r="BO36" s="24"/>
      <c r="BQ36" s="4">
        <f t="shared" si="0"/>
        <v>35</v>
      </c>
      <c r="BR36" s="4">
        <f>IFERROR(BQ36+ROWS($BQ$3:BQ36)/1000000,"")</f>
        <v>35.000033999999999</v>
      </c>
      <c r="BS36" s="4">
        <f>IFERROR(SMALL($BR$3:$BR$1003,ROWS($BR$3:BR36)),"")</f>
        <v>5.0002719999999998</v>
      </c>
      <c r="BT36" s="4">
        <f t="shared" si="1"/>
        <v>272</v>
      </c>
    </row>
    <row r="37" spans="30:72">
      <c r="AD37" s="16" t="s">
        <v>524</v>
      </c>
      <c r="AE37" s="14">
        <v>540</v>
      </c>
      <c r="BG37" s="21"/>
      <c r="BN37" s="21">
        <f>IF(OR(Data!E36="Identified",Data!E36="Proposal",Data!E36="Qualified",Data!E36="Validated"),Data!J36,"")</f>
        <v>42143</v>
      </c>
      <c r="BO37" s="24"/>
      <c r="BQ37" s="4">
        <f t="shared" si="0"/>
        <v>49</v>
      </c>
      <c r="BR37" s="4">
        <f>IFERROR(BQ37+ROWS($BQ$3:BQ37)/1000000,"")</f>
        <v>49.000034999999997</v>
      </c>
      <c r="BS37" s="4">
        <f>IFERROR(SMALL($BR$3:$BR$1003,ROWS($BR$3:BR37)),"")</f>
        <v>5.0002810000000002</v>
      </c>
      <c r="BT37" s="4">
        <f t="shared" si="1"/>
        <v>281</v>
      </c>
    </row>
    <row r="38" spans="30:72">
      <c r="AD38" s="16" t="s">
        <v>526</v>
      </c>
      <c r="AE38" s="14">
        <v>2080</v>
      </c>
      <c r="BG38" s="21"/>
      <c r="BN38" s="21">
        <f>IF(OR(Data!E37="Identified",Data!E37="Proposal",Data!E37="Qualified",Data!E37="Validated"),Data!J37,"")</f>
        <v>42162</v>
      </c>
      <c r="BO38" s="24"/>
      <c r="BQ38" s="4">
        <f t="shared" si="0"/>
        <v>68</v>
      </c>
      <c r="BR38" s="4">
        <f>IFERROR(BQ38+ROWS($BQ$3:BQ38)/1000000,"")</f>
        <v>68.000035999999994</v>
      </c>
      <c r="BS38" s="4">
        <f>IFERROR(SMALL($BR$3:$BR$1003,ROWS($BR$3:BR38)),"")</f>
        <v>5.0003580000000003</v>
      </c>
      <c r="BT38" s="4">
        <f t="shared" si="1"/>
        <v>358</v>
      </c>
    </row>
    <row r="39" spans="30:72">
      <c r="AD39" s="16" t="s">
        <v>564</v>
      </c>
      <c r="AE39" s="14">
        <v>4830</v>
      </c>
      <c r="BG39" s="21"/>
      <c r="BN39" s="21">
        <f>IF(OR(Data!E38="Identified",Data!E38="Proposal",Data!E38="Qualified",Data!E38="Validated"),Data!J38,"")</f>
        <v>42163</v>
      </c>
      <c r="BO39" s="24"/>
      <c r="BQ39" s="4">
        <f t="shared" si="0"/>
        <v>69</v>
      </c>
      <c r="BR39" s="4">
        <f>IFERROR(BQ39+ROWS($BQ$3:BQ39)/1000000,"")</f>
        <v>69.000037000000006</v>
      </c>
      <c r="BS39" s="4">
        <f>IFERROR(SMALL($BR$3:$BR$1003,ROWS($BR$3:BR39)),"")</f>
        <v>5.0005170000000003</v>
      </c>
      <c r="BT39" s="4">
        <f t="shared" si="1"/>
        <v>517</v>
      </c>
    </row>
    <row r="40" spans="30:72">
      <c r="AD40" s="16" t="s">
        <v>568</v>
      </c>
      <c r="AE40" s="14">
        <v>2250</v>
      </c>
      <c r="BG40" s="21"/>
      <c r="BN40" s="21">
        <f>IF(OR(Data!E39="Identified",Data!E39="Proposal",Data!E39="Qualified",Data!E39="Validated"),Data!J39,"")</f>
        <v>42157</v>
      </c>
      <c r="BO40" s="24"/>
      <c r="BQ40" s="4">
        <f t="shared" si="0"/>
        <v>63</v>
      </c>
      <c r="BR40" s="4">
        <f>IFERROR(BQ40+ROWS($BQ$3:BQ40)/1000000,"")</f>
        <v>63.000038000000004</v>
      </c>
      <c r="BS40" s="4">
        <f>IFERROR(SMALL($BR$3:$BR$1003,ROWS($BR$3:BR40)),"")</f>
        <v>5.0008299999999997</v>
      </c>
      <c r="BT40" s="4">
        <f t="shared" si="1"/>
        <v>830</v>
      </c>
    </row>
    <row r="41" spans="30:72">
      <c r="AD41" s="16" t="s">
        <v>571</v>
      </c>
      <c r="AE41" s="14">
        <v>770</v>
      </c>
      <c r="BG41" s="21"/>
      <c r="BN41" s="21">
        <f>IF(OR(Data!E40="Identified",Data!E40="Proposal",Data!E40="Qualified",Data!E40="Validated"),Data!J40,"")</f>
        <v>42183</v>
      </c>
      <c r="BO41" s="24"/>
      <c r="BQ41" s="4">
        <f t="shared" si="0"/>
        <v>89</v>
      </c>
      <c r="BR41" s="4">
        <f>IFERROR(BQ41+ROWS($BQ$3:BQ41)/1000000,"")</f>
        <v>89.000039000000001</v>
      </c>
      <c r="BS41" s="4">
        <f>IFERROR(SMALL($BR$3:$BR$1003,ROWS($BR$3:BR41)),"")</f>
        <v>5.0008379999999999</v>
      </c>
      <c r="BT41" s="4">
        <f t="shared" si="1"/>
        <v>838</v>
      </c>
    </row>
    <row r="42" spans="30:72">
      <c r="AD42" s="16" t="s">
        <v>598</v>
      </c>
      <c r="AE42" s="14">
        <v>4950</v>
      </c>
      <c r="BG42" s="21"/>
      <c r="BN42" s="21">
        <f>IF(OR(Data!E41="Identified",Data!E41="Proposal",Data!E41="Qualified",Data!E41="Validated"),Data!J41,"")</f>
        <v>42099</v>
      </c>
      <c r="BO42" s="24"/>
      <c r="BQ42" s="4">
        <f t="shared" si="0"/>
        <v>5</v>
      </c>
      <c r="BR42" s="4">
        <f>IFERROR(BQ42+ROWS($BQ$3:BQ42)/1000000,"")</f>
        <v>5.0000400000000003</v>
      </c>
      <c r="BS42" s="4">
        <f>IFERROR(SMALL($BR$3:$BR$1003,ROWS($BR$3:BR42)),"")</f>
        <v>6.000006</v>
      </c>
      <c r="BT42" s="4">
        <f t="shared" si="1"/>
        <v>6</v>
      </c>
    </row>
    <row r="43" spans="30:72">
      <c r="AD43" s="16" t="s">
        <v>600</v>
      </c>
      <c r="AE43" s="14">
        <v>3410</v>
      </c>
      <c r="BG43" s="21"/>
      <c r="BN43" s="21">
        <f>IF(OR(Data!E42="Identified",Data!E42="Proposal",Data!E42="Qualified",Data!E42="Validated"),Data!J42,"")</f>
        <v>42105</v>
      </c>
      <c r="BO43" s="24"/>
      <c r="BQ43" s="4">
        <f t="shared" si="0"/>
        <v>11</v>
      </c>
      <c r="BR43" s="4">
        <f>IFERROR(BQ43+ROWS($BQ$3:BQ43)/1000000,"")</f>
        <v>11.000041</v>
      </c>
      <c r="BS43" s="4">
        <f>IFERROR(SMALL($BR$3:$BR$1003,ROWS($BR$3:BR43)),"")</f>
        <v>6.0000450000000001</v>
      </c>
      <c r="BT43" s="4">
        <f t="shared" si="1"/>
        <v>45</v>
      </c>
    </row>
    <row r="44" spans="30:72">
      <c r="AD44" s="16" t="s">
        <v>601</v>
      </c>
      <c r="AE44" s="14">
        <v>500</v>
      </c>
      <c r="BG44" s="21"/>
      <c r="BN44" s="21">
        <f>IF(OR(Data!E43="Identified",Data!E43="Proposal",Data!E43="Qualified",Data!E43="Validated"),Data!J43,"")</f>
        <v>42116</v>
      </c>
      <c r="BQ44" s="4">
        <f t="shared" si="0"/>
        <v>22</v>
      </c>
      <c r="BR44" s="4">
        <f>IFERROR(BQ44+ROWS($BQ$3:BQ44)/1000000,"")</f>
        <v>22.000042000000001</v>
      </c>
      <c r="BS44" s="4">
        <f>IFERROR(SMALL($BR$3:$BR$1003,ROWS($BR$3:BR44)),"")</f>
        <v>6.0002079999999998</v>
      </c>
      <c r="BT44" s="4">
        <f t="shared" si="1"/>
        <v>208</v>
      </c>
    </row>
    <row r="45" spans="30:72">
      <c r="AD45" s="16" t="s">
        <v>605</v>
      </c>
      <c r="AE45" s="14">
        <v>2000</v>
      </c>
      <c r="BG45" s="21"/>
      <c r="BN45" s="21">
        <f>IF(OR(Data!E44="Identified",Data!E44="Proposal",Data!E44="Qualified",Data!E44="Validated"),Data!J44,"")</f>
        <v>42097</v>
      </c>
      <c r="BQ45" s="4">
        <f t="shared" si="0"/>
        <v>3</v>
      </c>
      <c r="BR45" s="4">
        <f>IFERROR(BQ45+ROWS($BQ$3:BQ45)/1000000,"")</f>
        <v>3.0000429999999998</v>
      </c>
      <c r="BS45" s="4">
        <f>IFERROR(SMALL($BR$3:$BR$1003,ROWS($BR$3:BR45)),"")</f>
        <v>6.0003719999999996</v>
      </c>
      <c r="BT45" s="4">
        <f t="shared" si="1"/>
        <v>372</v>
      </c>
    </row>
    <row r="46" spans="30:72">
      <c r="AD46" s="16" t="s">
        <v>640</v>
      </c>
      <c r="AE46" s="14">
        <v>1120</v>
      </c>
      <c r="BG46" s="21"/>
      <c r="BN46" s="21">
        <f>IF(OR(Data!E45="Identified",Data!E45="Proposal",Data!E45="Qualified",Data!E45="Validated"),Data!J45,"")</f>
        <v>42179</v>
      </c>
      <c r="BQ46" s="4">
        <f t="shared" si="0"/>
        <v>85</v>
      </c>
      <c r="BR46" s="4">
        <f>IFERROR(BQ46+ROWS($BQ$3:BQ46)/1000000,"")</f>
        <v>85.000044000000003</v>
      </c>
      <c r="BS46" s="4">
        <f>IFERROR(SMALL($BR$3:$BR$1003,ROWS($BR$3:BR46)),"")</f>
        <v>6.0004160000000004</v>
      </c>
      <c r="BT46" s="4">
        <f t="shared" si="1"/>
        <v>416</v>
      </c>
    </row>
    <row r="47" spans="30:72">
      <c r="AD47" s="16" t="s">
        <v>92</v>
      </c>
      <c r="AE47" s="14">
        <v>4380</v>
      </c>
      <c r="BG47" s="21"/>
      <c r="BN47" s="21">
        <f>IF(OR(Data!E46="Identified",Data!E46="Proposal",Data!E46="Qualified",Data!E46="Validated"),Data!J46,"")</f>
        <v>42100</v>
      </c>
      <c r="BQ47" s="4">
        <f t="shared" si="0"/>
        <v>6</v>
      </c>
      <c r="BR47" s="4">
        <f>IFERROR(BQ47+ROWS($BQ$3:BQ47)/1000000,"")</f>
        <v>6.0000450000000001</v>
      </c>
      <c r="BS47" s="4">
        <f>IFERROR(SMALL($BR$3:$BR$1003,ROWS($BR$3:BR47)),"")</f>
        <v>6.0005350000000002</v>
      </c>
      <c r="BT47" s="4">
        <f t="shared" si="1"/>
        <v>535</v>
      </c>
    </row>
    <row r="48" spans="30:72">
      <c r="AD48" s="16" t="s">
        <v>671</v>
      </c>
      <c r="AE48" s="14">
        <v>2160</v>
      </c>
      <c r="BG48" s="21"/>
      <c r="BN48" s="21">
        <f>IF(OR(Data!E47="Identified",Data!E47="Proposal",Data!E47="Qualified",Data!E47="Validated"),Data!J47,"")</f>
        <v>42102</v>
      </c>
      <c r="BQ48" s="4">
        <f t="shared" si="0"/>
        <v>8</v>
      </c>
      <c r="BR48" s="4">
        <f>IFERROR(BQ48+ROWS($BQ$3:BQ48)/1000000,"")</f>
        <v>8.0000459999999993</v>
      </c>
      <c r="BS48" s="4">
        <f>IFERROR(SMALL($BR$3:$BR$1003,ROWS($BR$3:BR48)),"")</f>
        <v>6.0005610000000003</v>
      </c>
      <c r="BT48" s="4">
        <f t="shared" si="1"/>
        <v>561</v>
      </c>
    </row>
    <row r="49" spans="30:72">
      <c r="AD49" s="16" t="s">
        <v>677</v>
      </c>
      <c r="AE49" s="14">
        <v>4040</v>
      </c>
      <c r="BG49" s="21"/>
      <c r="BN49" s="21">
        <f>IF(OR(Data!E48="Identified",Data!E48="Proposal",Data!E48="Qualified",Data!E48="Validated"),Data!J48,"")</f>
        <v>42141</v>
      </c>
      <c r="BQ49" s="4">
        <f t="shared" si="0"/>
        <v>47</v>
      </c>
      <c r="BR49" s="4">
        <f>IFERROR(BQ49+ROWS($BQ$3:BQ49)/1000000,"")</f>
        <v>47.000047000000002</v>
      </c>
      <c r="BS49" s="4">
        <f>IFERROR(SMALL($BR$3:$BR$1003,ROWS($BR$3:BR49)),"")</f>
        <v>6.0007409999999997</v>
      </c>
      <c r="BT49" s="4">
        <f t="shared" si="1"/>
        <v>741</v>
      </c>
    </row>
    <row r="50" spans="30:72">
      <c r="AD50" s="16" t="s">
        <v>747</v>
      </c>
      <c r="AE50" s="14">
        <v>1630</v>
      </c>
      <c r="BG50" s="21"/>
      <c r="BN50" s="21">
        <f>IF(OR(Data!E49="Identified",Data!E49="Proposal",Data!E49="Qualified",Data!E49="Validated"),Data!J49,"")</f>
        <v>42183</v>
      </c>
      <c r="BQ50" s="4">
        <f t="shared" si="0"/>
        <v>89</v>
      </c>
      <c r="BR50" s="4">
        <f>IFERROR(BQ50+ROWS($BQ$3:BQ50)/1000000,"")</f>
        <v>89.000048000000007</v>
      </c>
      <c r="BS50" s="4">
        <f>IFERROR(SMALL($BR$3:$BR$1003,ROWS($BR$3:BR50)),"")</f>
        <v>6.0007799999999998</v>
      </c>
      <c r="BT50" s="4">
        <f t="shared" si="1"/>
        <v>780</v>
      </c>
    </row>
    <row r="51" spans="30:72">
      <c r="AD51" s="16" t="s">
        <v>757</v>
      </c>
      <c r="AE51" s="14">
        <v>4050</v>
      </c>
      <c r="BG51" s="21"/>
      <c r="BN51" s="21">
        <f>IF(OR(Data!E50="Identified",Data!E50="Proposal",Data!E50="Qualified",Data!E50="Validated"),Data!J50,"")</f>
        <v>42105</v>
      </c>
      <c r="BQ51" s="4">
        <f t="shared" si="0"/>
        <v>11</v>
      </c>
      <c r="BR51" s="4">
        <f>IFERROR(BQ51+ROWS($BQ$3:BQ51)/1000000,"")</f>
        <v>11.000049000000001</v>
      </c>
      <c r="BS51" s="4">
        <f>IFERROR(SMALL($BR$3:$BR$1003,ROWS($BR$3:BR51)),"")</f>
        <v>6.0009030000000001</v>
      </c>
      <c r="BT51" s="4">
        <f t="shared" si="1"/>
        <v>903</v>
      </c>
    </row>
    <row r="52" spans="30:72">
      <c r="AD52" s="16" t="s">
        <v>102</v>
      </c>
      <c r="AE52" s="14">
        <v>3880</v>
      </c>
      <c r="BG52" s="21"/>
      <c r="BN52" s="21">
        <f>IF(OR(Data!E51="Identified",Data!E51="Proposal",Data!E51="Qualified",Data!E51="Validated"),Data!J51,"")</f>
        <v>42142</v>
      </c>
      <c r="BQ52" s="4">
        <f t="shared" si="0"/>
        <v>48</v>
      </c>
      <c r="BR52" s="4">
        <f>IFERROR(BQ52+ROWS($BQ$3:BQ52)/1000000,"")</f>
        <v>48.000050000000002</v>
      </c>
      <c r="BS52" s="4">
        <f>IFERROR(SMALL($BR$3:$BR$1003,ROWS($BR$3:BR52)),"")</f>
        <v>7.0000010000000001</v>
      </c>
      <c r="BT52" s="4">
        <f t="shared" si="1"/>
        <v>1</v>
      </c>
    </row>
    <row r="53" spans="30:72">
      <c r="AD53" s="16" t="s">
        <v>816</v>
      </c>
      <c r="AE53" s="14">
        <v>3910</v>
      </c>
      <c r="BG53" s="21"/>
      <c r="BN53" s="21">
        <f>IF(OR(Data!E52="Identified",Data!E52="Proposal",Data!E52="Qualified",Data!E52="Validated"),Data!J52,"")</f>
        <v>42144</v>
      </c>
      <c r="BQ53" s="4">
        <f t="shared" si="0"/>
        <v>50</v>
      </c>
      <c r="BR53" s="4">
        <f>IFERROR(BQ53+ROWS($BQ$3:BQ53)/1000000,"")</f>
        <v>50.000050999999999</v>
      </c>
      <c r="BS53" s="4">
        <f>IFERROR(SMALL($BR$3:$BR$1003,ROWS($BR$3:BR53)),"")</f>
        <v>7.0000710000000002</v>
      </c>
      <c r="BT53" s="4">
        <f t="shared" si="1"/>
        <v>71</v>
      </c>
    </row>
    <row r="54" spans="30:72">
      <c r="AD54" s="16" t="s">
        <v>836</v>
      </c>
      <c r="AE54" s="14">
        <v>1210</v>
      </c>
      <c r="BG54" s="21"/>
      <c r="BN54" s="21">
        <f>IF(OR(Data!E53="Identified",Data!E53="Proposal",Data!E53="Qualified",Data!E53="Validated"),Data!J53,"")</f>
        <v>42170</v>
      </c>
      <c r="BQ54" s="4">
        <f t="shared" si="0"/>
        <v>76</v>
      </c>
      <c r="BR54" s="4">
        <f>IFERROR(BQ54+ROWS($BQ$3:BQ54)/1000000,"")</f>
        <v>76.000051999999997</v>
      </c>
      <c r="BS54" s="4">
        <f>IFERROR(SMALL($BR$3:$BR$1003,ROWS($BR$3:BR54)),"")</f>
        <v>7.0001059999999997</v>
      </c>
      <c r="BT54" s="4">
        <f t="shared" si="1"/>
        <v>106</v>
      </c>
    </row>
    <row r="55" spans="30:72">
      <c r="AD55" s="16" t="s">
        <v>122</v>
      </c>
      <c r="AE55" s="14">
        <v>3380</v>
      </c>
      <c r="BG55" s="21"/>
      <c r="BN55" s="21">
        <f>IF(OR(Data!E54="Identified",Data!E54="Proposal",Data!E54="Qualified",Data!E54="Validated"),Data!J54,"")</f>
        <v>42151</v>
      </c>
      <c r="BQ55" s="4">
        <f t="shared" si="0"/>
        <v>57</v>
      </c>
      <c r="BR55" s="4">
        <f>IFERROR(BQ55+ROWS($BQ$3:BQ55)/1000000,"")</f>
        <v>57.000053000000001</v>
      </c>
      <c r="BS55" s="4">
        <f>IFERROR(SMALL($BR$3:$BR$1003,ROWS($BR$3:BR55)),"")</f>
        <v>7.0001470000000001</v>
      </c>
      <c r="BT55" s="4">
        <f t="shared" si="1"/>
        <v>147</v>
      </c>
    </row>
    <row r="56" spans="30:72">
      <c r="AD56" s="16" t="s">
        <v>125</v>
      </c>
      <c r="AE56" s="14">
        <v>4460</v>
      </c>
      <c r="BG56" s="21"/>
      <c r="BN56" s="21">
        <f>IF(OR(Data!E55="Identified",Data!E55="Proposal",Data!E55="Qualified",Data!E55="Validated"),Data!J55,"")</f>
        <v>42132</v>
      </c>
      <c r="BQ56" s="4">
        <f t="shared" si="0"/>
        <v>38</v>
      </c>
      <c r="BR56" s="4">
        <f>IFERROR(BQ56+ROWS($BQ$3:BQ56)/1000000,"")</f>
        <v>38.000053999999999</v>
      </c>
      <c r="BS56" s="4">
        <f>IFERROR(SMALL($BR$3:$BR$1003,ROWS($BR$3:BR56)),"")</f>
        <v>7.000356</v>
      </c>
      <c r="BT56" s="4">
        <f t="shared" si="1"/>
        <v>356</v>
      </c>
    </row>
    <row r="57" spans="30:72">
      <c r="BG57" s="21"/>
      <c r="BN57" s="21">
        <f>IF(OR(Data!E56="Identified",Data!E56="Proposal",Data!E56="Qualified",Data!E56="Validated"),Data!J56,"")</f>
        <v>42139</v>
      </c>
      <c r="BQ57" s="4">
        <f t="shared" si="0"/>
        <v>45</v>
      </c>
      <c r="BR57" s="4">
        <f>IFERROR(BQ57+ROWS($BQ$3:BQ57)/1000000,"")</f>
        <v>45.000055000000003</v>
      </c>
      <c r="BS57" s="4">
        <f>IFERROR(SMALL($BR$3:$BR$1003,ROWS($BR$3:BR57)),"")</f>
        <v>7.0004840000000002</v>
      </c>
      <c r="BT57" s="4">
        <f t="shared" si="1"/>
        <v>484</v>
      </c>
    </row>
    <row r="58" spans="30:72">
      <c r="BG58" s="21"/>
      <c r="BN58" s="21">
        <f>IF(OR(Data!E57="Identified",Data!E57="Proposal",Data!E57="Qualified",Data!E57="Validated"),Data!J57,"")</f>
        <v>42172</v>
      </c>
      <c r="BQ58" s="4">
        <f t="shared" si="0"/>
        <v>78</v>
      </c>
      <c r="BR58" s="4">
        <f>IFERROR(BQ58+ROWS($BQ$3:BQ58)/1000000,"")</f>
        <v>78.000056000000001</v>
      </c>
      <c r="BS58" s="4">
        <f>IFERROR(SMALL($BR$3:$BR$1003,ROWS($BR$3:BR58)),"")</f>
        <v>7.0004850000000003</v>
      </c>
      <c r="BT58" s="4">
        <f t="shared" si="1"/>
        <v>485</v>
      </c>
    </row>
    <row r="59" spans="30:72">
      <c r="BG59" s="21"/>
      <c r="BN59" s="21">
        <f>IF(OR(Data!E58="Identified",Data!E58="Proposal",Data!E58="Qualified",Data!E58="Validated"),Data!J58,"")</f>
        <v>42172</v>
      </c>
      <c r="BQ59" s="4">
        <f t="shared" si="0"/>
        <v>78</v>
      </c>
      <c r="BR59" s="4">
        <f>IFERROR(BQ59+ROWS($BQ$3:BQ59)/1000000,"")</f>
        <v>78.000056999999998</v>
      </c>
      <c r="BS59" s="4">
        <f>IFERROR(SMALL($BR$3:$BR$1003,ROWS($BR$3:BR59)),"")</f>
        <v>7.0004920000000004</v>
      </c>
      <c r="BT59" s="4">
        <f t="shared" si="1"/>
        <v>492</v>
      </c>
    </row>
    <row r="60" spans="30:72">
      <c r="BG60" s="21"/>
      <c r="BN60" s="21">
        <f>IF(OR(Data!E59="Identified",Data!E59="Proposal",Data!E59="Qualified",Data!E59="Validated"),Data!J59,"")</f>
        <v>42166</v>
      </c>
      <c r="BQ60" s="4">
        <f t="shared" si="0"/>
        <v>72</v>
      </c>
      <c r="BR60" s="4">
        <f>IFERROR(BQ60+ROWS($BQ$3:BQ60)/1000000,"")</f>
        <v>72.000057999999996</v>
      </c>
      <c r="BS60" s="4">
        <f>IFERROR(SMALL($BR$3:$BR$1003,ROWS($BR$3:BR60)),"")</f>
        <v>7.000502</v>
      </c>
      <c r="BT60" s="4">
        <f t="shared" si="1"/>
        <v>502</v>
      </c>
    </row>
    <row r="61" spans="30:72">
      <c r="BG61" s="21"/>
      <c r="BN61" s="21">
        <f>IF(OR(Data!E60="Identified",Data!E60="Proposal",Data!E60="Qualified",Data!E60="Validated"),Data!J60,"")</f>
        <v>42106</v>
      </c>
      <c r="BQ61" s="4">
        <f t="shared" si="0"/>
        <v>12</v>
      </c>
      <c r="BR61" s="4">
        <f>IFERROR(BQ61+ROWS($BQ$3:BQ61)/1000000,"")</f>
        <v>12.000059</v>
      </c>
      <c r="BS61" s="4">
        <f>IFERROR(SMALL($BR$3:$BR$1003,ROWS($BR$3:BR61)),"")</f>
        <v>7.0006310000000003</v>
      </c>
      <c r="BT61" s="4">
        <f t="shared" si="1"/>
        <v>631</v>
      </c>
    </row>
    <row r="62" spans="30:72">
      <c r="BG62" s="21"/>
      <c r="BN62" s="21">
        <f>IF(OR(Data!E61="Identified",Data!E61="Proposal",Data!E61="Qualified",Data!E61="Validated"),Data!J61,"")</f>
        <v>42102</v>
      </c>
      <c r="BQ62" s="4">
        <f t="shared" si="0"/>
        <v>8</v>
      </c>
      <c r="BR62" s="4">
        <f>IFERROR(BQ62+ROWS($BQ$3:BQ62)/1000000,"")</f>
        <v>8.0000599999999995</v>
      </c>
      <c r="BS62" s="4">
        <f>IFERROR(SMALL($BR$3:$BR$1003,ROWS($BR$3:BR62)),"")</f>
        <v>7.0007970000000004</v>
      </c>
      <c r="BT62" s="4">
        <f t="shared" si="1"/>
        <v>797</v>
      </c>
    </row>
    <row r="63" spans="30:72">
      <c r="BG63" s="21"/>
      <c r="BN63" s="21">
        <f>IF(OR(Data!E62="Identified",Data!E62="Proposal",Data!E62="Qualified",Data!E62="Validated"),Data!J62,"")</f>
        <v>42107</v>
      </c>
      <c r="BQ63" s="4">
        <f t="shared" si="0"/>
        <v>13</v>
      </c>
      <c r="BR63" s="4">
        <f>IFERROR(BQ63+ROWS($BQ$3:BQ63)/1000000,"")</f>
        <v>13.000061000000001</v>
      </c>
      <c r="BS63" s="4">
        <f>IFERROR(SMALL($BR$3:$BR$1003,ROWS($BR$3:BR63)),"")</f>
        <v>7.0008239999999997</v>
      </c>
      <c r="BT63" s="4">
        <f t="shared" si="1"/>
        <v>824</v>
      </c>
    </row>
    <row r="64" spans="30:72">
      <c r="BG64" s="21"/>
      <c r="BN64" s="21">
        <f>IF(OR(Data!E63="Identified",Data!E63="Proposal",Data!E63="Qualified",Data!E63="Validated"),Data!J63,"")</f>
        <v>42160</v>
      </c>
      <c r="BQ64" s="4">
        <f t="shared" si="0"/>
        <v>66</v>
      </c>
      <c r="BR64" s="4">
        <f>IFERROR(BQ64+ROWS($BQ$3:BQ64)/1000000,"")</f>
        <v>66.000062</v>
      </c>
      <c r="BS64" s="4">
        <f>IFERROR(SMALL($BR$3:$BR$1003,ROWS($BR$3:BR64)),"")</f>
        <v>8.0000459999999993</v>
      </c>
      <c r="BT64" s="4">
        <f t="shared" si="1"/>
        <v>46</v>
      </c>
    </row>
    <row r="65" spans="59:72">
      <c r="BG65" s="21"/>
      <c r="BN65" s="21">
        <f>IF(OR(Data!E64="Identified",Data!E64="Proposal",Data!E64="Qualified",Data!E64="Validated"),Data!J64,"")</f>
        <v>42119</v>
      </c>
      <c r="BQ65" s="4">
        <f t="shared" si="0"/>
        <v>25</v>
      </c>
      <c r="BR65" s="4">
        <f>IFERROR(BQ65+ROWS($BQ$3:BQ65)/1000000,"")</f>
        <v>25.000063000000001</v>
      </c>
      <c r="BS65" s="4">
        <f>IFERROR(SMALL($BR$3:$BR$1003,ROWS($BR$3:BR65)),"")</f>
        <v>8.0000599999999995</v>
      </c>
      <c r="BT65" s="4">
        <f t="shared" si="1"/>
        <v>60</v>
      </c>
    </row>
    <row r="66" spans="59:72">
      <c r="BG66" s="21"/>
      <c r="BN66" s="21" t="str">
        <f>IF(OR(Data!E65="Identified",Data!E65="Proposal",Data!E65="Qualified",Data!E65="Validated"),Data!J65,"")</f>
        <v/>
      </c>
      <c r="BQ66" s="4" t="e">
        <f t="shared" si="0"/>
        <v>#VALUE!</v>
      </c>
      <c r="BR66" s="4" t="str">
        <f>IFERROR(BQ66+ROWS($BQ$3:BQ66)/1000000,"")</f>
        <v/>
      </c>
      <c r="BS66" s="4">
        <f>IFERROR(SMALL($BR$3:$BR$1003,ROWS($BR$3:BR66)),"")</f>
        <v>8.0001289999999994</v>
      </c>
      <c r="BT66" s="4">
        <f t="shared" si="1"/>
        <v>129</v>
      </c>
    </row>
    <row r="67" spans="59:72">
      <c r="BG67" s="21"/>
      <c r="BN67" s="21">
        <f>IF(OR(Data!E66="Identified",Data!E66="Proposal",Data!E66="Qualified",Data!E66="Validated"),Data!J66,"")</f>
        <v>42110</v>
      </c>
      <c r="BQ67" s="4">
        <f t="shared" si="0"/>
        <v>16</v>
      </c>
      <c r="BR67" s="4">
        <f>IFERROR(BQ67+ROWS($BQ$3:BQ67)/1000000,"")</f>
        <v>16.000064999999999</v>
      </c>
      <c r="BS67" s="4">
        <f>IFERROR(SMALL($BR$3:$BR$1003,ROWS($BR$3:BR67)),"")</f>
        <v>8.0002619999999993</v>
      </c>
      <c r="BT67" s="4">
        <f t="shared" si="1"/>
        <v>262</v>
      </c>
    </row>
    <row r="68" spans="59:72">
      <c r="BG68" s="21"/>
      <c r="BN68" s="21" t="str">
        <f>IF(OR(Data!E67="Identified",Data!E67="Proposal",Data!E67="Qualified",Data!E67="Validated"),Data!J67,"")</f>
        <v/>
      </c>
      <c r="BQ68" s="4" t="e">
        <f t="shared" ref="BQ68:BQ131" si="7">BN68-$BO$3</f>
        <v>#VALUE!</v>
      </c>
      <c r="BR68" s="4" t="str">
        <f>IFERROR(BQ68+ROWS($BQ$3:BQ68)/1000000,"")</f>
        <v/>
      </c>
      <c r="BS68" s="4">
        <f>IFERROR(SMALL($BR$3:$BR$1003,ROWS($BR$3:BR68)),"")</f>
        <v>8.0003010000000003</v>
      </c>
      <c r="BT68" s="4">
        <f t="shared" ref="BT68:BT131" si="8">IF(BS68&lt;&gt;"",MATCH(BS68,$BR$3:$BR$1003,0),"")</f>
        <v>301</v>
      </c>
    </row>
    <row r="69" spans="59:72">
      <c r="BG69" s="21"/>
      <c r="BN69" s="21">
        <f>IF(OR(Data!E68="Identified",Data!E68="Proposal",Data!E68="Qualified",Data!E68="Validated"),Data!J68,"")</f>
        <v>42153</v>
      </c>
      <c r="BQ69" s="4">
        <f t="shared" si="7"/>
        <v>59</v>
      </c>
      <c r="BR69" s="4">
        <f>IFERROR(BQ69+ROWS($BQ$3:BQ69)/1000000,"")</f>
        <v>59.000067000000001</v>
      </c>
      <c r="BS69" s="4">
        <f>IFERROR(SMALL($BR$3:$BR$1003,ROWS($BR$3:BR69)),"")</f>
        <v>8.0003060000000001</v>
      </c>
      <c r="BT69" s="4">
        <f t="shared" si="8"/>
        <v>306</v>
      </c>
    </row>
    <row r="70" spans="59:72">
      <c r="BG70" s="21"/>
      <c r="BN70" s="21">
        <f>IF(OR(Data!E69="Identified",Data!E69="Proposal",Data!E69="Qualified",Data!E69="Validated"),Data!J69,"")</f>
        <v>42164</v>
      </c>
      <c r="BQ70" s="4">
        <f t="shared" si="7"/>
        <v>70</v>
      </c>
      <c r="BR70" s="4">
        <f>IFERROR(BQ70+ROWS($BQ$3:BQ70)/1000000,"")</f>
        <v>70.000067999999999</v>
      </c>
      <c r="BS70" s="4">
        <f>IFERROR(SMALL($BR$3:$BR$1003,ROWS($BR$3:BR70)),"")</f>
        <v>8.0004380000000008</v>
      </c>
      <c r="BT70" s="4">
        <f t="shared" si="8"/>
        <v>438</v>
      </c>
    </row>
    <row r="71" spans="59:72">
      <c r="BG71" s="21"/>
      <c r="BN71" s="21">
        <f>IF(OR(Data!E70="Identified",Data!E70="Proposal",Data!E70="Qualified",Data!E70="Validated"),Data!J70,"")</f>
        <v>42097</v>
      </c>
      <c r="BQ71" s="4">
        <f t="shared" si="7"/>
        <v>3</v>
      </c>
      <c r="BR71" s="4">
        <f>IFERROR(BQ71+ROWS($BQ$3:BQ71)/1000000,"")</f>
        <v>3.0000689999999999</v>
      </c>
      <c r="BS71" s="4">
        <f>IFERROR(SMALL($BR$3:$BR$1003,ROWS($BR$3:BR71)),"")</f>
        <v>8.0004860000000004</v>
      </c>
      <c r="BT71" s="4">
        <f t="shared" si="8"/>
        <v>486</v>
      </c>
    </row>
    <row r="72" spans="59:72">
      <c r="BG72" s="21"/>
      <c r="BN72" s="21">
        <f>IF(OR(Data!E71="Identified",Data!E71="Proposal",Data!E71="Qualified",Data!E71="Validated"),Data!J71,"")</f>
        <v>42157</v>
      </c>
      <c r="BQ72" s="4">
        <f t="shared" si="7"/>
        <v>63</v>
      </c>
      <c r="BR72" s="4">
        <f>IFERROR(BQ72+ROWS($BQ$3:BQ72)/1000000,"")</f>
        <v>63.000070000000001</v>
      </c>
      <c r="BS72" s="4">
        <f>IFERROR(SMALL($BR$3:$BR$1003,ROWS($BR$3:BR72)),"")</f>
        <v>8.0005830000000007</v>
      </c>
      <c r="BT72" s="4">
        <f t="shared" si="8"/>
        <v>583</v>
      </c>
    </row>
    <row r="73" spans="59:72">
      <c r="BG73" s="21"/>
      <c r="BN73" s="21">
        <f>IF(OR(Data!E72="Identified",Data!E72="Proposal",Data!E72="Qualified",Data!E72="Validated"),Data!J72,"")</f>
        <v>42101</v>
      </c>
      <c r="BQ73" s="4">
        <f t="shared" si="7"/>
        <v>7</v>
      </c>
      <c r="BR73" s="4">
        <f>IFERROR(BQ73+ROWS($BQ$3:BQ73)/1000000,"")</f>
        <v>7.0000710000000002</v>
      </c>
      <c r="BS73" s="4">
        <f>IFERROR(SMALL($BR$3:$BR$1003,ROWS($BR$3:BR73)),"")</f>
        <v>8.0006059999999994</v>
      </c>
      <c r="BT73" s="4">
        <f t="shared" si="8"/>
        <v>606</v>
      </c>
    </row>
    <row r="74" spans="59:72">
      <c r="BG74" s="21"/>
      <c r="BN74" s="21">
        <f>IF(OR(Data!E73="Identified",Data!E73="Proposal",Data!E73="Qualified",Data!E73="Validated"),Data!J73,"")</f>
        <v>42135</v>
      </c>
      <c r="BQ74" s="4">
        <f t="shared" si="7"/>
        <v>41</v>
      </c>
      <c r="BR74" s="4">
        <f>IFERROR(BQ74+ROWS($BQ$3:BQ74)/1000000,"")</f>
        <v>41.000072000000003</v>
      </c>
      <c r="BS74" s="4">
        <f>IFERROR(SMALL($BR$3:$BR$1003,ROWS($BR$3:BR74)),"")</f>
        <v>8.0006660000000007</v>
      </c>
      <c r="BT74" s="4">
        <f t="shared" si="8"/>
        <v>666</v>
      </c>
    </row>
    <row r="75" spans="59:72">
      <c r="BG75" s="21"/>
      <c r="BN75" s="21">
        <f>IF(OR(Data!E74="Identified",Data!E74="Proposal",Data!E74="Qualified",Data!E74="Validated"),Data!J74,"")</f>
        <v>42175</v>
      </c>
      <c r="BQ75" s="4">
        <f t="shared" si="7"/>
        <v>81</v>
      </c>
      <c r="BR75" s="4">
        <f>IFERROR(BQ75+ROWS($BQ$3:BQ75)/1000000,"")</f>
        <v>81.000073</v>
      </c>
      <c r="BS75" s="4">
        <f>IFERROR(SMALL($BR$3:$BR$1003,ROWS($BR$3:BR75)),"")</f>
        <v>8.0007509999999993</v>
      </c>
      <c r="BT75" s="4">
        <f t="shared" si="8"/>
        <v>751</v>
      </c>
    </row>
    <row r="76" spans="59:72">
      <c r="BG76" s="21"/>
      <c r="BN76" s="21" t="str">
        <f>IF(OR(Data!E75="Identified",Data!E75="Proposal",Data!E75="Qualified",Data!E75="Validated"),Data!J75,"")</f>
        <v/>
      </c>
      <c r="BQ76" s="4" t="e">
        <f t="shared" si="7"/>
        <v>#VALUE!</v>
      </c>
      <c r="BR76" s="4" t="str">
        <f>IFERROR(BQ76+ROWS($BQ$3:BQ76)/1000000,"")</f>
        <v/>
      </c>
      <c r="BS76" s="4">
        <f>IFERROR(SMALL($BR$3:$BR$1003,ROWS($BR$3:BR76)),"")</f>
        <v>8.0007669999999997</v>
      </c>
      <c r="BT76" s="4">
        <f t="shared" si="8"/>
        <v>767</v>
      </c>
    </row>
    <row r="77" spans="59:72">
      <c r="BG77" s="21"/>
      <c r="BN77" s="21">
        <f>IF(OR(Data!E76="Identified",Data!E76="Proposal",Data!E76="Qualified",Data!E76="Validated"),Data!J76,"")</f>
        <v>42155</v>
      </c>
      <c r="BQ77" s="4">
        <f t="shared" si="7"/>
        <v>61</v>
      </c>
      <c r="BR77" s="4">
        <f>IFERROR(BQ77+ROWS($BQ$3:BQ77)/1000000,"")</f>
        <v>61.000075000000002</v>
      </c>
      <c r="BS77" s="4">
        <f>IFERROR(SMALL($BR$3:$BR$1003,ROWS($BR$3:BR77)),"")</f>
        <v>8.0007769999999994</v>
      </c>
      <c r="BT77" s="4">
        <f t="shared" si="8"/>
        <v>777</v>
      </c>
    </row>
    <row r="78" spans="59:72">
      <c r="BG78" s="21"/>
      <c r="BN78" s="21" t="str">
        <f>IF(OR(Data!E77="Identified",Data!E77="Proposal",Data!E77="Qualified",Data!E77="Validated"),Data!J77,"")</f>
        <v/>
      </c>
      <c r="BQ78" s="4" t="e">
        <f t="shared" si="7"/>
        <v>#VALUE!</v>
      </c>
      <c r="BR78" s="4" t="str">
        <f>IFERROR(BQ78+ROWS($BQ$3:BQ78)/1000000,"")</f>
        <v/>
      </c>
      <c r="BS78" s="4">
        <f>IFERROR(SMALL($BR$3:$BR$1003,ROWS($BR$3:BR78)),"")</f>
        <v>9.0000129999999992</v>
      </c>
      <c r="BT78" s="4">
        <f t="shared" si="8"/>
        <v>13</v>
      </c>
    </row>
    <row r="79" spans="59:72">
      <c r="BG79" s="21"/>
      <c r="BN79" s="21">
        <f>IF(OR(Data!E78="Identified",Data!E78="Proposal",Data!E78="Qualified",Data!E78="Validated"),Data!J78,"")</f>
        <v>42105</v>
      </c>
      <c r="BQ79" s="4">
        <f t="shared" si="7"/>
        <v>11</v>
      </c>
      <c r="BR79" s="4">
        <f>IFERROR(BQ79+ROWS($BQ$3:BQ79)/1000000,"")</f>
        <v>11.000076999999999</v>
      </c>
      <c r="BS79" s="4">
        <f>IFERROR(SMALL($BR$3:$BR$1003,ROWS($BR$3:BR79)),"")</f>
        <v>9.0004270000000002</v>
      </c>
      <c r="BT79" s="4">
        <f t="shared" si="8"/>
        <v>427</v>
      </c>
    </row>
    <row r="80" spans="59:72">
      <c r="BG80" s="21"/>
      <c r="BN80" s="21">
        <f>IF(OR(Data!E79="Identified",Data!E79="Proposal",Data!E79="Qualified",Data!E79="Validated"),Data!J79,"")</f>
        <v>42113</v>
      </c>
      <c r="BQ80" s="4">
        <f t="shared" si="7"/>
        <v>19</v>
      </c>
      <c r="BR80" s="4">
        <f>IFERROR(BQ80+ROWS($BQ$3:BQ80)/1000000,"")</f>
        <v>19.000077999999998</v>
      </c>
      <c r="BS80" s="4">
        <f>IFERROR(SMALL($BR$3:$BR$1003,ROWS($BR$3:BR80)),"")</f>
        <v>9.000515</v>
      </c>
      <c r="BT80" s="4">
        <f t="shared" si="8"/>
        <v>515</v>
      </c>
    </row>
    <row r="81" spans="59:72">
      <c r="BG81" s="21"/>
      <c r="BN81" s="21">
        <f>IF(OR(Data!E80="Identified",Data!E80="Proposal",Data!E80="Qualified",Data!E80="Validated"),Data!J80,"")</f>
        <v>42111</v>
      </c>
      <c r="BQ81" s="4">
        <f t="shared" si="7"/>
        <v>17</v>
      </c>
      <c r="BR81" s="4">
        <f>IFERROR(BQ81+ROWS($BQ$3:BQ81)/1000000,"")</f>
        <v>17.000078999999999</v>
      </c>
      <c r="BS81" s="4">
        <f>IFERROR(SMALL($BR$3:$BR$1003,ROWS($BR$3:BR81)),"")</f>
        <v>9.0006570000000004</v>
      </c>
      <c r="BT81" s="4">
        <f t="shared" si="8"/>
        <v>657</v>
      </c>
    </row>
    <row r="82" spans="59:72">
      <c r="BG82" s="21"/>
      <c r="BN82" s="21">
        <f>IF(OR(Data!E81="Identified",Data!E81="Proposal",Data!E81="Qualified",Data!E81="Validated"),Data!J81,"")</f>
        <v>42178</v>
      </c>
      <c r="BQ82" s="4">
        <f t="shared" si="7"/>
        <v>84</v>
      </c>
      <c r="BR82" s="4">
        <f>IFERROR(BQ82+ROWS($BQ$3:BQ82)/1000000,"")</f>
        <v>84.000079999999997</v>
      </c>
      <c r="BS82" s="4">
        <f>IFERROR(SMALL($BR$3:$BR$1003,ROWS($BR$3:BR82)),"")</f>
        <v>9.0006730000000008</v>
      </c>
      <c r="BT82" s="4">
        <f t="shared" si="8"/>
        <v>673</v>
      </c>
    </row>
    <row r="83" spans="59:72">
      <c r="BG83" s="21"/>
      <c r="BN83" s="21">
        <f>IF(OR(Data!E82="Identified",Data!E82="Proposal",Data!E82="Qualified",Data!E82="Validated"),Data!J82,"")</f>
        <v>42129</v>
      </c>
      <c r="BQ83" s="4">
        <f t="shared" si="7"/>
        <v>35</v>
      </c>
      <c r="BR83" s="4">
        <f>IFERROR(BQ83+ROWS($BQ$3:BQ83)/1000000,"")</f>
        <v>35.000081000000002</v>
      </c>
      <c r="BS83" s="4">
        <f>IFERROR(SMALL($BR$3:$BR$1003,ROWS($BR$3:BR83)),"")</f>
        <v>9.0006900000000005</v>
      </c>
      <c r="BT83" s="4">
        <f t="shared" si="8"/>
        <v>690</v>
      </c>
    </row>
    <row r="84" spans="59:72">
      <c r="BG84" s="21"/>
      <c r="BN84" s="21">
        <f>IF(OR(Data!E83="Identified",Data!E83="Proposal",Data!E83="Qualified",Data!E83="Validated"),Data!J83,"")</f>
        <v>42145</v>
      </c>
      <c r="BQ84" s="4">
        <f t="shared" si="7"/>
        <v>51</v>
      </c>
      <c r="BR84" s="4">
        <f>IFERROR(BQ84+ROWS($BQ$3:BQ84)/1000000,"")</f>
        <v>51.000081999999999</v>
      </c>
      <c r="BS84" s="4">
        <f>IFERROR(SMALL($BR$3:$BR$1003,ROWS($BR$3:BR84)),"")</f>
        <v>9.0007180000000009</v>
      </c>
      <c r="BT84" s="4">
        <f t="shared" si="8"/>
        <v>718</v>
      </c>
    </row>
    <row r="85" spans="59:72">
      <c r="BG85" s="21"/>
      <c r="BN85" s="21">
        <f>IF(OR(Data!E84="Identified",Data!E84="Proposal",Data!E84="Qualified",Data!E84="Validated"),Data!J84,"")</f>
        <v>42132</v>
      </c>
      <c r="BQ85" s="4">
        <f t="shared" si="7"/>
        <v>38</v>
      </c>
      <c r="BR85" s="4">
        <f>IFERROR(BQ85+ROWS($BQ$3:BQ85)/1000000,"")</f>
        <v>38.000082999999997</v>
      </c>
      <c r="BS85" s="4">
        <f>IFERROR(SMALL($BR$3:$BR$1003,ROWS($BR$3:BR85)),"")</f>
        <v>9.0007490000000008</v>
      </c>
      <c r="BT85" s="4">
        <f t="shared" si="8"/>
        <v>749</v>
      </c>
    </row>
    <row r="86" spans="59:72">
      <c r="BG86" s="21"/>
      <c r="BN86" s="21">
        <f>IF(OR(Data!E85="Identified",Data!E85="Proposal",Data!E85="Qualified",Data!E85="Validated"),Data!J85,"")</f>
        <v>42141</v>
      </c>
      <c r="BQ86" s="4">
        <f t="shared" si="7"/>
        <v>47</v>
      </c>
      <c r="BR86" s="4">
        <f>IFERROR(BQ86+ROWS($BQ$3:BQ86)/1000000,"")</f>
        <v>47.000084000000001</v>
      </c>
      <c r="BS86" s="4">
        <f>IFERROR(SMALL($BR$3:$BR$1003,ROWS($BR$3:BR86)),"")</f>
        <v>9.0007929999999998</v>
      </c>
      <c r="BT86" s="4">
        <f t="shared" si="8"/>
        <v>793</v>
      </c>
    </row>
    <row r="87" spans="59:72">
      <c r="BG87" s="21"/>
      <c r="BN87" s="21" t="str">
        <f>IF(OR(Data!E86="Identified",Data!E86="Proposal",Data!E86="Qualified",Data!E86="Validated"),Data!J86,"")</f>
        <v/>
      </c>
      <c r="BQ87" s="4" t="e">
        <f t="shared" si="7"/>
        <v>#VALUE!</v>
      </c>
      <c r="BR87" s="4" t="str">
        <f>IFERROR(BQ87+ROWS($BQ$3:BQ87)/1000000,"")</f>
        <v/>
      </c>
      <c r="BS87" s="4">
        <f>IFERROR(SMALL($BR$3:$BR$1003,ROWS($BR$3:BR87)),"")</f>
        <v>9.0008909999999993</v>
      </c>
      <c r="BT87" s="4">
        <f t="shared" si="8"/>
        <v>891</v>
      </c>
    </row>
    <row r="88" spans="59:72">
      <c r="BG88" s="21"/>
      <c r="BN88" s="21">
        <f>IF(OR(Data!E87="Identified",Data!E87="Proposal",Data!E87="Qualified",Data!E87="Validated"),Data!J87,"")</f>
        <v>42170</v>
      </c>
      <c r="BQ88" s="4">
        <f t="shared" si="7"/>
        <v>76</v>
      </c>
      <c r="BR88" s="4">
        <f>IFERROR(BQ88+ROWS($BQ$3:BQ88)/1000000,"")</f>
        <v>76.000085999999996</v>
      </c>
      <c r="BS88" s="4">
        <f>IFERROR(SMALL($BR$3:$BR$1003,ROWS($BR$3:BR88)),"")</f>
        <v>9.0009239999999995</v>
      </c>
      <c r="BT88" s="4">
        <f t="shared" si="8"/>
        <v>924</v>
      </c>
    </row>
    <row r="89" spans="59:72">
      <c r="BG89" s="21"/>
      <c r="BN89" s="21">
        <f>IF(OR(Data!E88="Identified",Data!E88="Proposal",Data!E88="Qualified",Data!E88="Validated"),Data!J88,"")</f>
        <v>42165</v>
      </c>
      <c r="BQ89" s="4">
        <f t="shared" si="7"/>
        <v>71</v>
      </c>
      <c r="BR89" s="4">
        <f>IFERROR(BQ89+ROWS($BQ$3:BQ89)/1000000,"")</f>
        <v>71.000086999999994</v>
      </c>
      <c r="BS89" s="4">
        <f>IFERROR(SMALL($BR$3:$BR$1003,ROWS($BR$3:BR89)),"")</f>
        <v>9.0009809999999995</v>
      </c>
      <c r="BT89" s="4">
        <f t="shared" si="8"/>
        <v>981</v>
      </c>
    </row>
    <row r="90" spans="59:72">
      <c r="BG90" s="21"/>
      <c r="BN90" s="21">
        <f>IF(OR(Data!E89="Identified",Data!E89="Proposal",Data!E89="Qualified",Data!E89="Validated"),Data!J89,"")</f>
        <v>42146</v>
      </c>
      <c r="BQ90" s="4">
        <f t="shared" si="7"/>
        <v>52</v>
      </c>
      <c r="BR90" s="4">
        <f>IFERROR(BQ90+ROWS($BQ$3:BQ90)/1000000,"")</f>
        <v>52.000087999999998</v>
      </c>
      <c r="BS90" s="4">
        <f>IFERROR(SMALL($BR$3:$BR$1003,ROWS($BR$3:BR90)),"")</f>
        <v>10.000169</v>
      </c>
      <c r="BT90" s="4">
        <f t="shared" si="8"/>
        <v>169</v>
      </c>
    </row>
    <row r="91" spans="59:72">
      <c r="BG91" s="21"/>
      <c r="BN91" s="21">
        <f>IF(OR(Data!E90="Identified",Data!E90="Proposal",Data!E90="Qualified",Data!E90="Validated"),Data!J90,"")</f>
        <v>42171</v>
      </c>
      <c r="BQ91" s="4">
        <f t="shared" si="7"/>
        <v>77</v>
      </c>
      <c r="BR91" s="4">
        <f>IFERROR(BQ91+ROWS($BQ$3:BQ91)/1000000,"")</f>
        <v>77.000089000000003</v>
      </c>
      <c r="BS91" s="4">
        <f>IFERROR(SMALL($BR$3:$BR$1003,ROWS($BR$3:BR91)),"")</f>
        <v>10.000238</v>
      </c>
      <c r="BT91" s="4">
        <f t="shared" si="8"/>
        <v>238</v>
      </c>
    </row>
    <row r="92" spans="59:72">
      <c r="BG92" s="21"/>
      <c r="BN92" s="21">
        <f>IF(OR(Data!E91="Identified",Data!E91="Proposal",Data!E91="Qualified",Data!E91="Validated"),Data!J91,"")</f>
        <v>42119</v>
      </c>
      <c r="BQ92" s="4">
        <f t="shared" si="7"/>
        <v>25</v>
      </c>
      <c r="BR92" s="4">
        <f>IFERROR(BQ92+ROWS($BQ$3:BQ92)/1000000,"")</f>
        <v>25.00009</v>
      </c>
      <c r="BS92" s="4">
        <f>IFERROR(SMALL($BR$3:$BR$1003,ROWS($BR$3:BR92)),"")</f>
        <v>10.000518</v>
      </c>
      <c r="BT92" s="4">
        <f t="shared" si="8"/>
        <v>518</v>
      </c>
    </row>
    <row r="93" spans="59:72">
      <c r="BG93" s="21"/>
      <c r="BN93" s="21">
        <f>IF(OR(Data!E92="Identified",Data!E92="Proposal",Data!E92="Qualified",Data!E92="Validated"),Data!J92,"")</f>
        <v>42154</v>
      </c>
      <c r="BQ93" s="4">
        <f t="shared" si="7"/>
        <v>60</v>
      </c>
      <c r="BR93" s="4">
        <f>IFERROR(BQ93+ROWS($BQ$3:BQ93)/1000000,"")</f>
        <v>60.000090999999998</v>
      </c>
      <c r="BS93" s="4">
        <f>IFERROR(SMALL($BR$3:$BR$1003,ROWS($BR$3:BR93)),"")</f>
        <v>10.000584999999999</v>
      </c>
      <c r="BT93" s="4">
        <f t="shared" si="8"/>
        <v>585</v>
      </c>
    </row>
    <row r="94" spans="59:72">
      <c r="BG94" s="21"/>
      <c r="BN94" s="21">
        <f>IF(OR(Data!E93="Identified",Data!E93="Proposal",Data!E93="Qualified",Data!E93="Validated"),Data!J93,"")</f>
        <v>42166</v>
      </c>
      <c r="BQ94" s="4">
        <f t="shared" si="7"/>
        <v>72</v>
      </c>
      <c r="BR94" s="4">
        <f>IFERROR(BQ94+ROWS($BQ$3:BQ94)/1000000,"")</f>
        <v>72.000091999999995</v>
      </c>
      <c r="BS94" s="4">
        <f>IFERROR(SMALL($BR$3:$BR$1003,ROWS($BR$3:BR94)),"")</f>
        <v>11.000041</v>
      </c>
      <c r="BT94" s="4">
        <f t="shared" si="8"/>
        <v>41</v>
      </c>
    </row>
    <row r="95" spans="59:72">
      <c r="BG95" s="21"/>
      <c r="BN95" s="21">
        <f>IF(OR(Data!E94="Identified",Data!E94="Proposal",Data!E94="Qualified",Data!E94="Validated"),Data!J94,"")</f>
        <v>42136</v>
      </c>
      <c r="BQ95" s="4">
        <f t="shared" si="7"/>
        <v>42</v>
      </c>
      <c r="BR95" s="4">
        <f>IFERROR(BQ95+ROWS($BQ$3:BQ95)/1000000,"")</f>
        <v>42.000093</v>
      </c>
      <c r="BS95" s="4">
        <f>IFERROR(SMALL($BR$3:$BR$1003,ROWS($BR$3:BR95)),"")</f>
        <v>11.000049000000001</v>
      </c>
      <c r="BT95" s="4">
        <f t="shared" si="8"/>
        <v>49</v>
      </c>
    </row>
    <row r="96" spans="59:72">
      <c r="BG96" s="21"/>
      <c r="BN96" s="21" t="str">
        <f>IF(OR(Data!E95="Identified",Data!E95="Proposal",Data!E95="Qualified",Data!E95="Validated"),Data!J95,"")</f>
        <v/>
      </c>
      <c r="BQ96" s="4" t="e">
        <f t="shared" si="7"/>
        <v>#VALUE!</v>
      </c>
      <c r="BR96" s="4" t="str">
        <f>IFERROR(BQ96+ROWS($BQ$3:BQ96)/1000000,"")</f>
        <v/>
      </c>
      <c r="BS96" s="4">
        <f>IFERROR(SMALL($BR$3:$BR$1003,ROWS($BR$3:BR96)),"")</f>
        <v>11.000076999999999</v>
      </c>
      <c r="BT96" s="4">
        <f t="shared" si="8"/>
        <v>77</v>
      </c>
    </row>
    <row r="97" spans="59:72">
      <c r="BG97" s="21"/>
      <c r="BN97" s="21">
        <f>IF(OR(Data!E96="Identified",Data!E96="Proposal",Data!E96="Qualified",Data!E96="Validated"),Data!J96,"")</f>
        <v>42157</v>
      </c>
      <c r="BQ97" s="4">
        <f t="shared" si="7"/>
        <v>63</v>
      </c>
      <c r="BR97" s="4">
        <f>IFERROR(BQ97+ROWS($BQ$3:BQ97)/1000000,"")</f>
        <v>63.000095000000002</v>
      </c>
      <c r="BS97" s="4">
        <f>IFERROR(SMALL($BR$3:$BR$1003,ROWS($BR$3:BR97)),"")</f>
        <v>11.000102999999999</v>
      </c>
      <c r="BT97" s="4">
        <f t="shared" si="8"/>
        <v>103</v>
      </c>
    </row>
    <row r="98" spans="59:72">
      <c r="BG98" s="21"/>
      <c r="BN98" s="21">
        <f>IF(OR(Data!E97="Identified",Data!E97="Proposal",Data!E97="Qualified",Data!E97="Validated"),Data!J97,"")</f>
        <v>42096</v>
      </c>
      <c r="BQ98" s="4">
        <f t="shared" si="7"/>
        <v>2</v>
      </c>
      <c r="BR98" s="4">
        <f>IFERROR(BQ98+ROWS($BQ$3:BQ98)/1000000,"")</f>
        <v>2.0000960000000001</v>
      </c>
      <c r="BS98" s="4">
        <f>IFERROR(SMALL($BR$3:$BR$1003,ROWS($BR$3:BR98)),"")</f>
        <v>11.000175</v>
      </c>
      <c r="BT98" s="4">
        <f t="shared" si="8"/>
        <v>175</v>
      </c>
    </row>
    <row r="99" spans="59:72">
      <c r="BG99" s="21"/>
      <c r="BN99" s="21" t="str">
        <f>IF(OR(Data!E98="Identified",Data!E98="Proposal",Data!E98="Qualified",Data!E98="Validated"),Data!J98,"")</f>
        <v/>
      </c>
      <c r="BQ99" s="4" t="e">
        <f t="shared" si="7"/>
        <v>#VALUE!</v>
      </c>
      <c r="BR99" s="4" t="str">
        <f>IFERROR(BQ99+ROWS($BQ$3:BQ99)/1000000,"")</f>
        <v/>
      </c>
      <c r="BS99" s="4">
        <f>IFERROR(SMALL($BR$3:$BR$1003,ROWS($BR$3:BR99)),"")</f>
        <v>11.000277000000001</v>
      </c>
      <c r="BT99" s="4">
        <f t="shared" si="8"/>
        <v>277</v>
      </c>
    </row>
    <row r="100" spans="59:72">
      <c r="BG100" s="21"/>
      <c r="BN100" s="21">
        <f>IF(OR(Data!E99="Identified",Data!E99="Proposal",Data!E99="Qualified",Data!E99="Validated"),Data!J99,"")</f>
        <v>42133</v>
      </c>
      <c r="BQ100" s="4">
        <f t="shared" si="7"/>
        <v>39</v>
      </c>
      <c r="BR100" s="4">
        <f>IFERROR(BQ100+ROWS($BQ$3:BQ100)/1000000,"")</f>
        <v>39.000098000000001</v>
      </c>
      <c r="BS100" s="4">
        <f>IFERROR(SMALL($BR$3:$BR$1003,ROWS($BR$3:BR100)),"")</f>
        <v>11.000415</v>
      </c>
      <c r="BT100" s="4">
        <f t="shared" si="8"/>
        <v>415</v>
      </c>
    </row>
    <row r="101" spans="59:72">
      <c r="BG101" s="21"/>
      <c r="BN101" s="21">
        <f>IF(OR(Data!E100="Identified",Data!E100="Proposal",Data!E100="Qualified",Data!E100="Validated"),Data!J100,"")</f>
        <v>42172</v>
      </c>
      <c r="BQ101" s="4">
        <f t="shared" si="7"/>
        <v>78</v>
      </c>
      <c r="BR101" s="4">
        <f>IFERROR(BQ101+ROWS($BQ$3:BQ101)/1000000,"")</f>
        <v>78.000099000000006</v>
      </c>
      <c r="BS101" s="4">
        <f>IFERROR(SMALL($BR$3:$BR$1003,ROWS($BR$3:BR101)),"")</f>
        <v>11.000493000000001</v>
      </c>
      <c r="BT101" s="4">
        <f t="shared" si="8"/>
        <v>493</v>
      </c>
    </row>
    <row r="102" spans="59:72">
      <c r="BG102" s="21"/>
      <c r="BN102" s="21">
        <f>IF(OR(Data!E101="Identified",Data!E101="Proposal",Data!E101="Qualified",Data!E101="Validated"),Data!J101,"")</f>
        <v>42138</v>
      </c>
      <c r="BQ102" s="4">
        <f t="shared" si="7"/>
        <v>44</v>
      </c>
      <c r="BR102" s="4">
        <f>IFERROR(BQ102+ROWS($BQ$3:BQ102)/1000000,"")</f>
        <v>44.000100000000003</v>
      </c>
      <c r="BS102" s="4">
        <f>IFERROR(SMALL($BR$3:$BR$1003,ROWS($BR$3:BR102)),"")</f>
        <v>11.000534</v>
      </c>
      <c r="BT102" s="4">
        <f t="shared" si="8"/>
        <v>534</v>
      </c>
    </row>
    <row r="103" spans="59:72">
      <c r="BG103" s="21"/>
      <c r="BN103" s="21">
        <f>IF(OR(Data!E102="Identified",Data!E102="Proposal",Data!E102="Qualified",Data!E102="Validated"),Data!J102,"")</f>
        <v>42184</v>
      </c>
      <c r="BQ103" s="4">
        <f t="shared" si="7"/>
        <v>90</v>
      </c>
      <c r="BR103" s="4">
        <f>IFERROR(BQ103+ROWS($BQ$3:BQ103)/1000000,"")</f>
        <v>90.000101000000001</v>
      </c>
      <c r="BS103" s="4">
        <f>IFERROR(SMALL($BR$3:$BR$1003,ROWS($BR$3:BR103)),"")</f>
        <v>11.000677</v>
      </c>
      <c r="BT103" s="4">
        <f t="shared" si="8"/>
        <v>677</v>
      </c>
    </row>
    <row r="104" spans="59:72">
      <c r="BG104" s="21"/>
      <c r="BN104" s="21">
        <f>IF(OR(Data!E103="Identified",Data!E103="Proposal",Data!E103="Qualified",Data!E103="Validated"),Data!J103,"")</f>
        <v>42126</v>
      </c>
      <c r="BQ104" s="4">
        <f t="shared" si="7"/>
        <v>32</v>
      </c>
      <c r="BR104" s="4">
        <f>IFERROR(BQ104+ROWS($BQ$3:BQ104)/1000000,"")</f>
        <v>32.000101999999998</v>
      </c>
      <c r="BS104" s="4">
        <f>IFERROR(SMALL($BR$3:$BR$1003,ROWS($BR$3:BR104)),"")</f>
        <v>11.000731999999999</v>
      </c>
      <c r="BT104" s="4">
        <f t="shared" si="8"/>
        <v>732</v>
      </c>
    </row>
    <row r="105" spans="59:72">
      <c r="BG105" s="21"/>
      <c r="BN105" s="21">
        <f>IF(OR(Data!E104="Identified",Data!E104="Proposal",Data!E104="Qualified",Data!E104="Validated"),Data!J104,"")</f>
        <v>42105</v>
      </c>
      <c r="BQ105" s="4">
        <f t="shared" si="7"/>
        <v>11</v>
      </c>
      <c r="BR105" s="4">
        <f>IFERROR(BQ105+ROWS($BQ$3:BQ105)/1000000,"")</f>
        <v>11.000102999999999</v>
      </c>
      <c r="BS105" s="4">
        <f>IFERROR(SMALL($BR$3:$BR$1003,ROWS($BR$3:BR105)),"")</f>
        <v>11.000919</v>
      </c>
      <c r="BT105" s="4">
        <f t="shared" si="8"/>
        <v>919</v>
      </c>
    </row>
    <row r="106" spans="59:72">
      <c r="BG106" s="21"/>
      <c r="BN106" s="21">
        <f>IF(OR(Data!E105="Identified",Data!E105="Proposal",Data!E105="Qualified",Data!E105="Validated"),Data!J105,"")</f>
        <v>42147</v>
      </c>
      <c r="BQ106" s="4">
        <f t="shared" si="7"/>
        <v>53</v>
      </c>
      <c r="BR106" s="4">
        <f>IFERROR(BQ106+ROWS($BQ$3:BQ106)/1000000,"")</f>
        <v>53.000104</v>
      </c>
      <c r="BS106" s="4">
        <f>IFERROR(SMALL($BR$3:$BR$1003,ROWS($BR$3:BR106)),"")</f>
        <v>11.000946000000001</v>
      </c>
      <c r="BT106" s="4">
        <f t="shared" si="8"/>
        <v>946</v>
      </c>
    </row>
    <row r="107" spans="59:72">
      <c r="BG107" s="21"/>
      <c r="BN107" s="21">
        <f>IF(OR(Data!E106="Identified",Data!E106="Proposal",Data!E106="Qualified",Data!E106="Validated"),Data!J106,"")</f>
        <v>42172</v>
      </c>
      <c r="BQ107" s="4">
        <f t="shared" si="7"/>
        <v>78</v>
      </c>
      <c r="BR107" s="4">
        <f>IFERROR(BQ107+ROWS($BQ$3:BQ107)/1000000,"")</f>
        <v>78.000105000000005</v>
      </c>
      <c r="BS107" s="4">
        <f>IFERROR(SMALL($BR$3:$BR$1003,ROWS($BR$3:BR107)),"")</f>
        <v>11.000975</v>
      </c>
      <c r="BT107" s="4">
        <f t="shared" si="8"/>
        <v>975</v>
      </c>
    </row>
    <row r="108" spans="59:72">
      <c r="BG108" s="21"/>
      <c r="BN108" s="21">
        <f>IF(OR(Data!E107="Identified",Data!E107="Proposal",Data!E107="Qualified",Data!E107="Validated"),Data!J107,"")</f>
        <v>42101</v>
      </c>
      <c r="BQ108" s="4">
        <f t="shared" si="7"/>
        <v>7</v>
      </c>
      <c r="BR108" s="4">
        <f>IFERROR(BQ108+ROWS($BQ$3:BQ108)/1000000,"")</f>
        <v>7.0001059999999997</v>
      </c>
      <c r="BS108" s="4">
        <f>IFERROR(SMALL($BR$3:$BR$1003,ROWS($BR$3:BR108)),"")</f>
        <v>12.000059</v>
      </c>
      <c r="BT108" s="4">
        <f t="shared" si="8"/>
        <v>59</v>
      </c>
    </row>
    <row r="109" spans="59:72">
      <c r="BG109" s="21"/>
      <c r="BN109" s="21">
        <f>IF(OR(Data!E108="Identified",Data!E108="Proposal",Data!E108="Qualified",Data!E108="Validated"),Data!J108,"")</f>
        <v>42148</v>
      </c>
      <c r="BQ109" s="4">
        <f t="shared" si="7"/>
        <v>54</v>
      </c>
      <c r="BR109" s="4">
        <f>IFERROR(BQ109+ROWS($BQ$3:BQ109)/1000000,"")</f>
        <v>54.000107</v>
      </c>
      <c r="BS109" s="4">
        <f>IFERROR(SMALL($BR$3:$BR$1003,ROWS($BR$3:BR109)),"")</f>
        <v>12.000154999999999</v>
      </c>
      <c r="BT109" s="4">
        <f t="shared" si="8"/>
        <v>155</v>
      </c>
    </row>
    <row r="110" spans="59:72">
      <c r="BG110" s="21"/>
      <c r="BN110" s="21">
        <f>IF(OR(Data!E109="Identified",Data!E109="Proposal",Data!E109="Qualified",Data!E109="Validated"),Data!J109,"")</f>
        <v>42119</v>
      </c>
      <c r="BQ110" s="4">
        <f t="shared" si="7"/>
        <v>25</v>
      </c>
      <c r="BR110" s="4">
        <f>IFERROR(BQ110+ROWS($BQ$3:BQ110)/1000000,"")</f>
        <v>25.000108000000001</v>
      </c>
      <c r="BS110" s="4">
        <f>IFERROR(SMALL($BR$3:$BR$1003,ROWS($BR$3:BR110)),"")</f>
        <v>12.000173</v>
      </c>
      <c r="BT110" s="4">
        <f t="shared" si="8"/>
        <v>173</v>
      </c>
    </row>
    <row r="111" spans="59:72">
      <c r="BG111" s="21"/>
      <c r="BN111" s="21">
        <f>IF(OR(Data!E110="Identified",Data!E110="Proposal",Data!E110="Qualified",Data!E110="Validated"),Data!J110,"")</f>
        <v>42118</v>
      </c>
      <c r="BQ111" s="4">
        <f t="shared" si="7"/>
        <v>24</v>
      </c>
      <c r="BR111" s="4">
        <f>IFERROR(BQ111+ROWS($BQ$3:BQ111)/1000000,"")</f>
        <v>24.000108999999998</v>
      </c>
      <c r="BS111" s="4">
        <f>IFERROR(SMALL($BR$3:$BR$1003,ROWS($BR$3:BR111)),"")</f>
        <v>12.000361</v>
      </c>
      <c r="BT111" s="4">
        <f t="shared" si="8"/>
        <v>361</v>
      </c>
    </row>
    <row r="112" spans="59:72">
      <c r="BG112" s="21"/>
      <c r="BN112" s="21">
        <f>IF(OR(Data!E111="Identified",Data!E111="Proposal",Data!E111="Qualified",Data!E111="Validated"),Data!J111,"")</f>
        <v>42167</v>
      </c>
      <c r="BQ112" s="4">
        <f t="shared" si="7"/>
        <v>73</v>
      </c>
      <c r="BR112" s="4">
        <f>IFERROR(BQ112+ROWS($BQ$3:BQ112)/1000000,"")</f>
        <v>73.000110000000006</v>
      </c>
      <c r="BS112" s="4">
        <f>IFERROR(SMALL($BR$3:$BR$1003,ROWS($BR$3:BR112)),"")</f>
        <v>12.000375</v>
      </c>
      <c r="BT112" s="4">
        <f t="shared" si="8"/>
        <v>375</v>
      </c>
    </row>
    <row r="113" spans="59:72">
      <c r="BG113" s="21"/>
      <c r="BN113" s="21">
        <f>IF(OR(Data!E112="Identified",Data!E112="Proposal",Data!E112="Qualified",Data!E112="Validated"),Data!J112,"")</f>
        <v>42096</v>
      </c>
      <c r="BQ113" s="4">
        <f t="shared" si="7"/>
        <v>2</v>
      </c>
      <c r="BR113" s="4">
        <f>IFERROR(BQ113+ROWS($BQ$3:BQ113)/1000000,"")</f>
        <v>2.000111</v>
      </c>
      <c r="BS113" s="4">
        <f>IFERROR(SMALL($BR$3:$BR$1003,ROWS($BR$3:BR113)),"")</f>
        <v>12.000413</v>
      </c>
      <c r="BT113" s="4">
        <f t="shared" si="8"/>
        <v>413</v>
      </c>
    </row>
    <row r="114" spans="59:72">
      <c r="BG114" s="21"/>
      <c r="BN114" s="21">
        <f>IF(OR(Data!E113="Identified",Data!E113="Proposal",Data!E113="Qualified",Data!E113="Validated"),Data!J113,"")</f>
        <v>42112</v>
      </c>
      <c r="BQ114" s="4">
        <f t="shared" si="7"/>
        <v>18</v>
      </c>
      <c r="BR114" s="4">
        <f>IFERROR(BQ114+ROWS($BQ$3:BQ114)/1000000,"")</f>
        <v>18.000112000000001</v>
      </c>
      <c r="BS114" s="4">
        <f>IFERROR(SMALL($BR$3:$BR$1003,ROWS($BR$3:BR114)),"")</f>
        <v>12.000444999999999</v>
      </c>
      <c r="BT114" s="4">
        <f t="shared" si="8"/>
        <v>445</v>
      </c>
    </row>
    <row r="115" spans="59:72">
      <c r="BG115" s="21"/>
      <c r="BN115" s="21">
        <f>IF(OR(Data!E114="Identified",Data!E114="Proposal",Data!E114="Qualified",Data!E114="Validated"),Data!J114,"")</f>
        <v>42142</v>
      </c>
      <c r="BQ115" s="4">
        <f t="shared" si="7"/>
        <v>48</v>
      </c>
      <c r="BR115" s="4">
        <f>IFERROR(BQ115+ROWS($BQ$3:BQ115)/1000000,"")</f>
        <v>48.000112999999999</v>
      </c>
      <c r="BS115" s="4">
        <f>IFERROR(SMALL($BR$3:$BR$1003,ROWS($BR$3:BR115)),"")</f>
        <v>12.000539</v>
      </c>
      <c r="BT115" s="4">
        <f t="shared" si="8"/>
        <v>539</v>
      </c>
    </row>
    <row r="116" spans="59:72">
      <c r="BG116" s="21"/>
      <c r="BN116" s="21">
        <f>IF(OR(Data!E115="Identified",Data!E115="Proposal",Data!E115="Qualified",Data!E115="Validated"),Data!J115,"")</f>
        <v>42175</v>
      </c>
      <c r="BQ116" s="4">
        <f t="shared" si="7"/>
        <v>81</v>
      </c>
      <c r="BR116" s="4">
        <f>IFERROR(BQ116+ROWS($BQ$3:BQ116)/1000000,"")</f>
        <v>81.000113999999996</v>
      </c>
      <c r="BS116" s="4">
        <f>IFERROR(SMALL($BR$3:$BR$1003,ROWS($BR$3:BR116)),"")</f>
        <v>12.000551</v>
      </c>
      <c r="BT116" s="4">
        <f t="shared" si="8"/>
        <v>551</v>
      </c>
    </row>
    <row r="117" spans="59:72">
      <c r="BG117" s="21"/>
      <c r="BN117" s="21">
        <f>IF(OR(Data!E116="Identified",Data!E116="Proposal",Data!E116="Qualified",Data!E116="Validated"),Data!J116,"")</f>
        <v>42144</v>
      </c>
      <c r="BQ117" s="4">
        <f t="shared" si="7"/>
        <v>50</v>
      </c>
      <c r="BR117" s="4">
        <f>IFERROR(BQ117+ROWS($BQ$3:BQ117)/1000000,"")</f>
        <v>50.000115000000001</v>
      </c>
      <c r="BS117" s="4">
        <f>IFERROR(SMALL($BR$3:$BR$1003,ROWS($BR$3:BR117)),"")</f>
        <v>12.000679999999999</v>
      </c>
      <c r="BT117" s="4">
        <f t="shared" si="8"/>
        <v>680</v>
      </c>
    </row>
    <row r="118" spans="59:72">
      <c r="BG118" s="21"/>
      <c r="BN118" s="21">
        <f>IF(OR(Data!E117="Identified",Data!E117="Proposal",Data!E117="Qualified",Data!E117="Validated"),Data!J117,"")</f>
        <v>42159</v>
      </c>
      <c r="BQ118" s="4">
        <f t="shared" si="7"/>
        <v>65</v>
      </c>
      <c r="BR118" s="4">
        <f>IFERROR(BQ118+ROWS($BQ$3:BQ118)/1000000,"")</f>
        <v>65.000116000000006</v>
      </c>
      <c r="BS118" s="4">
        <f>IFERROR(SMALL($BR$3:$BR$1003,ROWS($BR$3:BR118)),"")</f>
        <v>13.000061000000001</v>
      </c>
      <c r="BT118" s="4">
        <f t="shared" si="8"/>
        <v>61</v>
      </c>
    </row>
    <row r="119" spans="59:72">
      <c r="BG119" s="21"/>
      <c r="BN119" s="21">
        <f>IF(OR(Data!E118="Identified",Data!E118="Proposal",Data!E118="Qualified",Data!E118="Validated"),Data!J118,"")</f>
        <v>42155</v>
      </c>
      <c r="BQ119" s="4">
        <f t="shared" si="7"/>
        <v>61</v>
      </c>
      <c r="BR119" s="4">
        <f>IFERROR(BQ119+ROWS($BQ$3:BQ119)/1000000,"")</f>
        <v>61.000117000000003</v>
      </c>
      <c r="BS119" s="4">
        <f>IFERROR(SMALL($BR$3:$BR$1003,ROWS($BR$3:BR119)),"")</f>
        <v>13.000159</v>
      </c>
      <c r="BT119" s="4">
        <f t="shared" si="8"/>
        <v>159</v>
      </c>
    </row>
    <row r="120" spans="59:72">
      <c r="BG120" s="21"/>
      <c r="BN120" s="21">
        <f>IF(OR(Data!E119="Identified",Data!E119="Proposal",Data!E119="Qualified",Data!E119="Validated"),Data!J119,"")</f>
        <v>42099</v>
      </c>
      <c r="BQ120" s="4">
        <f t="shared" si="7"/>
        <v>5</v>
      </c>
      <c r="BR120" s="4">
        <f>IFERROR(BQ120+ROWS($BQ$3:BQ120)/1000000,"")</f>
        <v>5.0001179999999996</v>
      </c>
      <c r="BS120" s="4">
        <f>IFERROR(SMALL($BR$3:$BR$1003,ROWS($BR$3:BR120)),"")</f>
        <v>13.000228999999999</v>
      </c>
      <c r="BT120" s="4">
        <f t="shared" si="8"/>
        <v>229</v>
      </c>
    </row>
    <row r="121" spans="59:72">
      <c r="BG121" s="21"/>
      <c r="BN121" s="21">
        <f>IF(OR(Data!E120="Identified",Data!E120="Proposal",Data!E120="Qualified",Data!E120="Validated"),Data!J120,"")</f>
        <v>42133</v>
      </c>
      <c r="BQ121" s="4">
        <f t="shared" si="7"/>
        <v>39</v>
      </c>
      <c r="BR121" s="4">
        <f>IFERROR(BQ121+ROWS($BQ$3:BQ121)/1000000,"")</f>
        <v>39.000118999999998</v>
      </c>
      <c r="BS121" s="4">
        <f>IFERROR(SMALL($BR$3:$BR$1003,ROWS($BR$3:BR121)),"")</f>
        <v>13.000348000000001</v>
      </c>
      <c r="BT121" s="4">
        <f t="shared" si="8"/>
        <v>348</v>
      </c>
    </row>
    <row r="122" spans="59:72">
      <c r="BG122" s="21"/>
      <c r="BN122" s="21">
        <f>IF(OR(Data!E121="Identified",Data!E121="Proposal",Data!E121="Qualified",Data!E121="Validated"),Data!J121,"")</f>
        <v>42108</v>
      </c>
      <c r="BQ122" s="4">
        <f t="shared" si="7"/>
        <v>14</v>
      </c>
      <c r="BR122" s="4">
        <f>IFERROR(BQ122+ROWS($BQ$3:BQ122)/1000000,"")</f>
        <v>14.000120000000001</v>
      </c>
      <c r="BS122" s="4">
        <f>IFERROR(SMALL($BR$3:$BR$1003,ROWS($BR$3:BR122)),"")</f>
        <v>13.00046</v>
      </c>
      <c r="BT122" s="4">
        <f t="shared" si="8"/>
        <v>460</v>
      </c>
    </row>
    <row r="123" spans="59:72">
      <c r="BG123" s="21"/>
      <c r="BN123" s="21">
        <f>IF(OR(Data!E122="Identified",Data!E122="Proposal",Data!E122="Qualified",Data!E122="Validated"),Data!J122,"")</f>
        <v>42109</v>
      </c>
      <c r="BQ123" s="4">
        <f t="shared" si="7"/>
        <v>15</v>
      </c>
      <c r="BR123" s="4">
        <f>IFERROR(BQ123+ROWS($BQ$3:BQ123)/1000000,"")</f>
        <v>15.000121</v>
      </c>
      <c r="BS123" s="4">
        <f>IFERROR(SMALL($BR$3:$BR$1003,ROWS($BR$3:BR123)),"")</f>
        <v>13.000564000000001</v>
      </c>
      <c r="BT123" s="4">
        <f t="shared" si="8"/>
        <v>564</v>
      </c>
    </row>
    <row r="124" spans="59:72">
      <c r="BG124" s="21"/>
      <c r="BN124" s="21">
        <f>IF(OR(Data!E123="Identified",Data!E123="Proposal",Data!E123="Qualified",Data!E123="Validated"),Data!J123,"")</f>
        <v>42123</v>
      </c>
      <c r="BQ124" s="4">
        <f t="shared" si="7"/>
        <v>29</v>
      </c>
      <c r="BR124" s="4">
        <f>IFERROR(BQ124+ROWS($BQ$3:BQ124)/1000000,"")</f>
        <v>29.000122000000001</v>
      </c>
      <c r="BS124" s="4">
        <f>IFERROR(SMALL($BR$3:$BR$1003,ROWS($BR$3:BR124)),"")</f>
        <v>13.000658</v>
      </c>
      <c r="BT124" s="4">
        <f t="shared" si="8"/>
        <v>658</v>
      </c>
    </row>
    <row r="125" spans="59:72">
      <c r="BG125" s="21"/>
      <c r="BN125" s="21">
        <f>IF(OR(Data!E124="Identified",Data!E124="Proposal",Data!E124="Qualified",Data!E124="Validated"),Data!J124,"")</f>
        <v>42139</v>
      </c>
      <c r="BQ125" s="4">
        <f t="shared" si="7"/>
        <v>45</v>
      </c>
      <c r="BR125" s="4">
        <f>IFERROR(BQ125+ROWS($BQ$3:BQ125)/1000000,"")</f>
        <v>45.000123000000002</v>
      </c>
      <c r="BS125" s="4">
        <f>IFERROR(SMALL($BR$3:$BR$1003,ROWS($BR$3:BR125)),"")</f>
        <v>13.000707</v>
      </c>
      <c r="BT125" s="4">
        <f t="shared" si="8"/>
        <v>707</v>
      </c>
    </row>
    <row r="126" spans="59:72">
      <c r="BG126" s="21"/>
      <c r="BN126" s="21">
        <f>IF(OR(Data!E125="Identified",Data!E125="Proposal",Data!E125="Qualified",Data!E125="Validated"),Data!J125,"")</f>
        <v>42127</v>
      </c>
      <c r="BQ126" s="4">
        <f t="shared" si="7"/>
        <v>33</v>
      </c>
      <c r="BR126" s="4">
        <f>IFERROR(BQ126+ROWS($BQ$3:BQ126)/1000000,"")</f>
        <v>33.000124</v>
      </c>
      <c r="BS126" s="4">
        <f>IFERROR(SMALL($BR$3:$BR$1003,ROWS($BR$3:BR126)),"")</f>
        <v>13.000952</v>
      </c>
      <c r="BT126" s="4">
        <f t="shared" si="8"/>
        <v>952</v>
      </c>
    </row>
    <row r="127" spans="59:72">
      <c r="BG127" s="21"/>
      <c r="BN127" s="21">
        <f>IF(OR(Data!E126="Identified",Data!E126="Proposal",Data!E126="Qualified",Data!E126="Validated"),Data!J126,"")</f>
        <v>42165</v>
      </c>
      <c r="BQ127" s="4">
        <f t="shared" si="7"/>
        <v>71</v>
      </c>
      <c r="BR127" s="4">
        <f>IFERROR(BQ127+ROWS($BQ$3:BQ127)/1000000,"")</f>
        <v>71.000124999999997</v>
      </c>
      <c r="BS127" s="4">
        <f>IFERROR(SMALL($BR$3:$BR$1003,ROWS($BR$3:BR127)),"")</f>
        <v>13.000996000000001</v>
      </c>
      <c r="BT127" s="4">
        <f t="shared" si="8"/>
        <v>996</v>
      </c>
    </row>
    <row r="128" spans="59:72">
      <c r="BG128" s="21"/>
      <c r="BN128" s="21">
        <f>IF(OR(Data!E127="Identified",Data!E127="Proposal",Data!E127="Qualified",Data!E127="Validated"),Data!J127,"")</f>
        <v>42133</v>
      </c>
      <c r="BQ128" s="4">
        <f t="shared" si="7"/>
        <v>39</v>
      </c>
      <c r="BR128" s="4">
        <f>IFERROR(BQ128+ROWS($BQ$3:BQ128)/1000000,"")</f>
        <v>39.000126000000002</v>
      </c>
      <c r="BS128" s="4">
        <f>IFERROR(SMALL($BR$3:$BR$1003,ROWS($BR$3:BR128)),"")</f>
        <v>13.000997999999999</v>
      </c>
      <c r="BT128" s="4">
        <f t="shared" si="8"/>
        <v>998</v>
      </c>
    </row>
    <row r="129" spans="59:72">
      <c r="BG129" s="21"/>
      <c r="BN129" s="21">
        <f>IF(OR(Data!E128="Identified",Data!E128="Proposal",Data!E128="Qualified",Data!E128="Validated"),Data!J128,"")</f>
        <v>42126</v>
      </c>
      <c r="BQ129" s="4">
        <f t="shared" si="7"/>
        <v>32</v>
      </c>
      <c r="BR129" s="4">
        <f>IFERROR(BQ129+ROWS($BQ$3:BQ129)/1000000,"")</f>
        <v>32.000126999999999</v>
      </c>
      <c r="BS129" s="4">
        <f>IFERROR(SMALL($BR$3:$BR$1003,ROWS($BR$3:BR129)),"")</f>
        <v>13.000999</v>
      </c>
      <c r="BT129" s="4">
        <f t="shared" si="8"/>
        <v>999</v>
      </c>
    </row>
    <row r="130" spans="59:72">
      <c r="BG130" s="21"/>
      <c r="BN130" s="21">
        <f>IF(OR(Data!E129="Identified",Data!E129="Proposal",Data!E129="Qualified",Data!E129="Validated"),Data!J129,"")</f>
        <v>42136</v>
      </c>
      <c r="BQ130" s="4">
        <f t="shared" si="7"/>
        <v>42</v>
      </c>
      <c r="BR130" s="4">
        <f>IFERROR(BQ130+ROWS($BQ$3:BQ130)/1000000,"")</f>
        <v>42.000127999999997</v>
      </c>
      <c r="BS130" s="4">
        <f>IFERROR(SMALL($BR$3:$BR$1003,ROWS($BR$3:BR130)),"")</f>
        <v>14.000120000000001</v>
      </c>
      <c r="BT130" s="4">
        <f t="shared" si="8"/>
        <v>120</v>
      </c>
    </row>
    <row r="131" spans="59:72">
      <c r="BG131" s="21"/>
      <c r="BN131" s="21">
        <f>IF(OR(Data!E130="Identified",Data!E130="Proposal",Data!E130="Qualified",Data!E130="Validated"),Data!J130,"")</f>
        <v>42102</v>
      </c>
      <c r="BQ131" s="4">
        <f t="shared" si="7"/>
        <v>8</v>
      </c>
      <c r="BR131" s="4">
        <f>IFERROR(BQ131+ROWS($BQ$3:BQ131)/1000000,"")</f>
        <v>8.0001289999999994</v>
      </c>
      <c r="BS131" s="4">
        <f>IFERROR(SMALL($BR$3:$BR$1003,ROWS($BR$3:BR131)),"")</f>
        <v>14.000162</v>
      </c>
      <c r="BT131" s="4">
        <f t="shared" si="8"/>
        <v>162</v>
      </c>
    </row>
    <row r="132" spans="59:72">
      <c r="BG132" s="21"/>
      <c r="BN132" s="21">
        <f>IF(OR(Data!E131="Identified",Data!E131="Proposal",Data!E131="Qualified",Data!E131="Validated"),Data!J131,"")</f>
        <v>42180</v>
      </c>
      <c r="BQ132" s="4">
        <f t="shared" ref="BQ132:BQ195" si="9">BN132-$BO$3</f>
        <v>86</v>
      </c>
      <c r="BR132" s="4">
        <f>IFERROR(BQ132+ROWS($BQ$3:BQ132)/1000000,"")</f>
        <v>86.000129999999999</v>
      </c>
      <c r="BS132" s="4">
        <f>IFERROR(SMALL($BR$3:$BR$1003,ROWS($BR$3:BR132)),"")</f>
        <v>14.000258000000001</v>
      </c>
      <c r="BT132" s="4">
        <f t="shared" ref="BT132:BT195" si="10">IF(BS132&lt;&gt;"",MATCH(BS132,$BR$3:$BR$1003,0),"")</f>
        <v>258</v>
      </c>
    </row>
    <row r="133" spans="59:72">
      <c r="BG133" s="21"/>
      <c r="BN133" s="21">
        <f>IF(OR(Data!E132="Identified",Data!E132="Proposal",Data!E132="Qualified",Data!E132="Validated"),Data!J132,"")</f>
        <v>42122</v>
      </c>
      <c r="BQ133" s="4">
        <f t="shared" si="9"/>
        <v>28</v>
      </c>
      <c r="BR133" s="4">
        <f>IFERROR(BQ133+ROWS($BQ$3:BQ133)/1000000,"")</f>
        <v>28.000131</v>
      </c>
      <c r="BS133" s="4">
        <f>IFERROR(SMALL($BR$3:$BR$1003,ROWS($BR$3:BR133)),"")</f>
        <v>14.000662999999999</v>
      </c>
      <c r="BT133" s="4">
        <f t="shared" si="10"/>
        <v>663</v>
      </c>
    </row>
    <row r="134" spans="59:72">
      <c r="BG134" s="21"/>
      <c r="BN134" s="21">
        <f>IF(OR(Data!E133="Identified",Data!E133="Proposal",Data!E133="Qualified",Data!E133="Validated"),Data!J133,"")</f>
        <v>42150</v>
      </c>
      <c r="BQ134" s="4">
        <f t="shared" si="9"/>
        <v>56</v>
      </c>
      <c r="BR134" s="4">
        <f>IFERROR(BQ134+ROWS($BQ$3:BQ134)/1000000,"")</f>
        <v>56.000132000000001</v>
      </c>
      <c r="BS134" s="4">
        <f>IFERROR(SMALL($BR$3:$BR$1003,ROWS($BR$3:BR134)),"")</f>
        <v>14.000705</v>
      </c>
      <c r="BT134" s="4">
        <f t="shared" si="10"/>
        <v>705</v>
      </c>
    </row>
    <row r="135" spans="59:72">
      <c r="BG135" s="21"/>
      <c r="BN135" s="21">
        <f>IF(OR(Data!E134="Identified",Data!E134="Proposal",Data!E134="Qualified",Data!E134="Validated"),Data!J134,"")</f>
        <v>42122</v>
      </c>
      <c r="BQ135" s="4">
        <f t="shared" si="9"/>
        <v>28</v>
      </c>
      <c r="BR135" s="4">
        <f>IFERROR(BQ135+ROWS($BQ$3:BQ135)/1000000,"")</f>
        <v>28.000133000000002</v>
      </c>
      <c r="BS135" s="4">
        <f>IFERROR(SMALL($BR$3:$BR$1003,ROWS($BR$3:BR135)),"")</f>
        <v>14.000819999999999</v>
      </c>
      <c r="BT135" s="4">
        <f t="shared" si="10"/>
        <v>820</v>
      </c>
    </row>
    <row r="136" spans="59:72">
      <c r="BG136" s="21"/>
      <c r="BN136" s="21">
        <f>IF(OR(Data!E135="Identified",Data!E135="Proposal",Data!E135="Qualified",Data!E135="Validated"),Data!J135,"")</f>
        <v>42171</v>
      </c>
      <c r="BQ136" s="4">
        <f t="shared" si="9"/>
        <v>77</v>
      </c>
      <c r="BR136" s="4">
        <f>IFERROR(BQ136+ROWS($BQ$3:BQ136)/1000000,"")</f>
        <v>77.000134000000003</v>
      </c>
      <c r="BS136" s="4">
        <f>IFERROR(SMALL($BR$3:$BR$1003,ROWS($BR$3:BR136)),"")</f>
        <v>14.000838999999999</v>
      </c>
      <c r="BT136" s="4">
        <f t="shared" si="10"/>
        <v>839</v>
      </c>
    </row>
    <row r="137" spans="59:72">
      <c r="BG137" s="21"/>
      <c r="BN137" s="21" t="str">
        <f>IF(OR(Data!E136="Identified",Data!E136="Proposal",Data!E136="Qualified",Data!E136="Validated"),Data!J136,"")</f>
        <v/>
      </c>
      <c r="BQ137" s="4" t="e">
        <f t="shared" si="9"/>
        <v>#VALUE!</v>
      </c>
      <c r="BR137" s="4" t="str">
        <f>IFERROR(BQ137+ROWS($BQ$3:BQ137)/1000000,"")</f>
        <v/>
      </c>
      <c r="BS137" s="4">
        <f>IFERROR(SMALL($BR$3:$BR$1003,ROWS($BR$3:BR137)),"")</f>
        <v>14.000859</v>
      </c>
      <c r="BT137" s="4">
        <f t="shared" si="10"/>
        <v>859</v>
      </c>
    </row>
    <row r="138" spans="59:72">
      <c r="BG138" s="21"/>
      <c r="BN138" s="21">
        <f>IF(OR(Data!E137="Identified",Data!E137="Proposal",Data!E137="Qualified",Data!E137="Validated"),Data!J137,"")</f>
        <v>42181</v>
      </c>
      <c r="BQ138" s="4">
        <f t="shared" si="9"/>
        <v>87</v>
      </c>
      <c r="BR138" s="4">
        <f>IFERROR(BQ138+ROWS($BQ$3:BQ138)/1000000,"")</f>
        <v>87.000135999999998</v>
      </c>
      <c r="BS138" s="4">
        <f>IFERROR(SMALL($BR$3:$BR$1003,ROWS($BR$3:BR138)),"")</f>
        <v>14.000926</v>
      </c>
      <c r="BT138" s="4">
        <f t="shared" si="10"/>
        <v>926</v>
      </c>
    </row>
    <row r="139" spans="59:72">
      <c r="BG139" s="21"/>
      <c r="BN139" s="21">
        <f>IF(OR(Data!E138="Identified",Data!E138="Proposal",Data!E138="Qualified",Data!E138="Validated"),Data!J138,"")</f>
        <v>42122</v>
      </c>
      <c r="BQ139" s="4">
        <f t="shared" si="9"/>
        <v>28</v>
      </c>
      <c r="BR139" s="4">
        <f>IFERROR(BQ139+ROWS($BQ$3:BQ139)/1000000,"")</f>
        <v>28.000136999999999</v>
      </c>
      <c r="BS139" s="4">
        <f>IFERROR(SMALL($BR$3:$BR$1003,ROWS($BR$3:BR139)),"")</f>
        <v>14.000927000000001</v>
      </c>
      <c r="BT139" s="4">
        <f t="shared" si="10"/>
        <v>927</v>
      </c>
    </row>
    <row r="140" spans="59:72">
      <c r="BG140" s="21"/>
      <c r="BN140" s="21">
        <f>IF(OR(Data!E139="Identified",Data!E139="Proposal",Data!E139="Qualified",Data!E139="Validated"),Data!J139,"")</f>
        <v>42158</v>
      </c>
      <c r="BQ140" s="4">
        <f t="shared" si="9"/>
        <v>64</v>
      </c>
      <c r="BR140" s="4">
        <f>IFERROR(BQ140+ROWS($BQ$3:BQ140)/1000000,"")</f>
        <v>64.000138000000007</v>
      </c>
      <c r="BS140" s="4">
        <f>IFERROR(SMALL($BR$3:$BR$1003,ROWS($BR$3:BR140)),"")</f>
        <v>14.000985</v>
      </c>
      <c r="BT140" s="4">
        <f t="shared" si="10"/>
        <v>985</v>
      </c>
    </row>
    <row r="141" spans="59:72">
      <c r="BG141" s="21"/>
      <c r="BN141" s="21" t="str">
        <f>IF(OR(Data!E140="Identified",Data!E140="Proposal",Data!E140="Qualified",Data!E140="Validated"),Data!J140,"")</f>
        <v/>
      </c>
      <c r="BQ141" s="4" t="e">
        <f t="shared" si="9"/>
        <v>#VALUE!</v>
      </c>
      <c r="BR141" s="4" t="str">
        <f>IFERROR(BQ141+ROWS($BQ$3:BQ141)/1000000,"")</f>
        <v/>
      </c>
      <c r="BS141" s="4">
        <f>IFERROR(SMALL($BR$3:$BR$1003,ROWS($BR$3:BR141)),"")</f>
        <v>15.000121</v>
      </c>
      <c r="BT141" s="4">
        <f t="shared" si="10"/>
        <v>121</v>
      </c>
    </row>
    <row r="142" spans="59:72">
      <c r="BG142" s="21"/>
      <c r="BN142" s="21">
        <f>IF(OR(Data!E141="Identified",Data!E141="Proposal",Data!E141="Qualified",Data!E141="Validated"),Data!J141,"")</f>
        <v>42121</v>
      </c>
      <c r="BQ142" s="4">
        <f t="shared" si="9"/>
        <v>27</v>
      </c>
      <c r="BR142" s="4">
        <f>IFERROR(BQ142+ROWS($BQ$3:BQ142)/1000000,"")</f>
        <v>27.000139999999998</v>
      </c>
      <c r="BS142" s="4">
        <f>IFERROR(SMALL($BR$3:$BR$1003,ROWS($BR$3:BR142)),"")</f>
        <v>15.000346</v>
      </c>
      <c r="BT142" s="4">
        <f t="shared" si="10"/>
        <v>346</v>
      </c>
    </row>
    <row r="143" spans="59:72">
      <c r="BG143" s="21"/>
      <c r="BN143" s="21">
        <f>IF(OR(Data!E142="Identified",Data!E142="Proposal",Data!E142="Qualified",Data!E142="Validated"),Data!J142,"")</f>
        <v>42123</v>
      </c>
      <c r="BQ143" s="4">
        <f t="shared" si="9"/>
        <v>29</v>
      </c>
      <c r="BR143" s="4">
        <f>IFERROR(BQ143+ROWS($BQ$3:BQ143)/1000000,"")</f>
        <v>29.000140999999999</v>
      </c>
      <c r="BS143" s="4">
        <f>IFERROR(SMALL($BR$3:$BR$1003,ROWS($BR$3:BR143)),"")</f>
        <v>15.000444</v>
      </c>
      <c r="BT143" s="4">
        <f t="shared" si="10"/>
        <v>444</v>
      </c>
    </row>
    <row r="144" spans="59:72">
      <c r="BG144" s="21"/>
      <c r="BN144" s="21">
        <f>IF(OR(Data!E143="Identified",Data!E143="Proposal",Data!E143="Qualified",Data!E143="Validated"),Data!J143,"")</f>
        <v>42181</v>
      </c>
      <c r="BQ144" s="4">
        <f t="shared" si="9"/>
        <v>87</v>
      </c>
      <c r="BR144" s="4">
        <f>IFERROR(BQ144+ROWS($BQ$3:BQ144)/1000000,"")</f>
        <v>87.000141999999997</v>
      </c>
      <c r="BS144" s="4">
        <f>IFERROR(SMALL($BR$3:$BR$1003,ROWS($BR$3:BR144)),"")</f>
        <v>15.000446</v>
      </c>
      <c r="BT144" s="4">
        <f t="shared" si="10"/>
        <v>446</v>
      </c>
    </row>
    <row r="145" spans="59:72">
      <c r="BG145" s="21"/>
      <c r="BN145" s="21">
        <f>IF(OR(Data!E144="Identified",Data!E144="Proposal",Data!E144="Qualified",Data!E144="Validated"),Data!J144,"")</f>
        <v>42164</v>
      </c>
      <c r="BQ145" s="4">
        <f t="shared" si="9"/>
        <v>70</v>
      </c>
      <c r="BR145" s="4">
        <f>IFERROR(BQ145+ROWS($BQ$3:BQ145)/1000000,"")</f>
        <v>70.000142999999994</v>
      </c>
      <c r="BS145" s="4">
        <f>IFERROR(SMALL($BR$3:$BR$1003,ROWS($BR$3:BR145)),"")</f>
        <v>15.000453</v>
      </c>
      <c r="BT145" s="4">
        <f t="shared" si="10"/>
        <v>453</v>
      </c>
    </row>
    <row r="146" spans="59:72">
      <c r="BG146" s="21"/>
      <c r="BN146" s="21">
        <f>IF(OR(Data!E145="Identified",Data!E145="Proposal",Data!E145="Qualified",Data!E145="Validated"),Data!J145,"")</f>
        <v>42174</v>
      </c>
      <c r="BQ146" s="4">
        <f t="shared" si="9"/>
        <v>80</v>
      </c>
      <c r="BR146" s="4">
        <f>IFERROR(BQ146+ROWS($BQ$3:BQ146)/1000000,"")</f>
        <v>80.000144000000006</v>
      </c>
      <c r="BS146" s="4">
        <f>IFERROR(SMALL($BR$3:$BR$1003,ROWS($BR$3:BR146)),"")</f>
        <v>15.000553</v>
      </c>
      <c r="BT146" s="4">
        <f t="shared" si="10"/>
        <v>553</v>
      </c>
    </row>
    <row r="147" spans="59:72">
      <c r="BG147" s="21"/>
      <c r="BN147" s="21">
        <f>IF(OR(Data!E146="Identified",Data!E146="Proposal",Data!E146="Qualified",Data!E146="Validated"),Data!J146,"")</f>
        <v>42174</v>
      </c>
      <c r="BQ147" s="4">
        <f t="shared" si="9"/>
        <v>80</v>
      </c>
      <c r="BR147" s="4">
        <f>IFERROR(BQ147+ROWS($BQ$3:BQ147)/1000000,"")</f>
        <v>80.000145000000003</v>
      </c>
      <c r="BS147" s="4">
        <f>IFERROR(SMALL($BR$3:$BR$1003,ROWS($BR$3:BR147)),"")</f>
        <v>15.000569</v>
      </c>
      <c r="BT147" s="4">
        <f t="shared" si="10"/>
        <v>569</v>
      </c>
    </row>
    <row r="148" spans="59:72">
      <c r="BG148" s="21"/>
      <c r="BN148" s="21" t="str">
        <f>IF(OR(Data!E147="Identified",Data!E147="Proposal",Data!E147="Qualified",Data!E147="Validated"),Data!J147,"")</f>
        <v/>
      </c>
      <c r="BQ148" s="4" t="e">
        <f t="shared" si="9"/>
        <v>#VALUE!</v>
      </c>
      <c r="BR148" s="4" t="str">
        <f>IFERROR(BQ148+ROWS($BQ$3:BQ148)/1000000,"")</f>
        <v/>
      </c>
      <c r="BS148" s="4">
        <f>IFERROR(SMALL($BR$3:$BR$1003,ROWS($BR$3:BR148)),"")</f>
        <v>15.000594</v>
      </c>
      <c r="BT148" s="4">
        <f t="shared" si="10"/>
        <v>594</v>
      </c>
    </row>
    <row r="149" spans="59:72">
      <c r="BG149" s="21"/>
      <c r="BN149" s="21">
        <f>IF(OR(Data!E148="Identified",Data!E148="Proposal",Data!E148="Qualified",Data!E148="Validated"),Data!J148,"")</f>
        <v>42101</v>
      </c>
      <c r="BQ149" s="4">
        <f t="shared" si="9"/>
        <v>7</v>
      </c>
      <c r="BR149" s="4">
        <f>IFERROR(BQ149+ROWS($BQ$3:BQ149)/1000000,"")</f>
        <v>7.0001470000000001</v>
      </c>
      <c r="BS149" s="4">
        <f>IFERROR(SMALL($BR$3:$BR$1003,ROWS($BR$3:BR149)),"")</f>
        <v>15.000605</v>
      </c>
      <c r="BT149" s="4">
        <f t="shared" si="10"/>
        <v>605</v>
      </c>
    </row>
    <row r="150" spans="59:72">
      <c r="BG150" s="21"/>
      <c r="BN150" s="21">
        <f>IF(OR(Data!E149="Identified",Data!E149="Proposal",Data!E149="Qualified",Data!E149="Validated"),Data!J149,"")</f>
        <v>42110</v>
      </c>
      <c r="BQ150" s="4">
        <f t="shared" si="9"/>
        <v>16</v>
      </c>
      <c r="BR150" s="4">
        <f>IFERROR(BQ150+ROWS($BQ$3:BQ150)/1000000,"")</f>
        <v>16.000147999999999</v>
      </c>
      <c r="BS150" s="4">
        <f>IFERROR(SMALL($BR$3:$BR$1003,ROWS($BR$3:BR150)),"")</f>
        <v>15.000638</v>
      </c>
      <c r="BT150" s="4">
        <f t="shared" si="10"/>
        <v>638</v>
      </c>
    </row>
    <row r="151" spans="59:72">
      <c r="BG151" s="21"/>
      <c r="BN151" s="21">
        <f>IF(OR(Data!E150="Identified",Data!E150="Proposal",Data!E150="Qualified",Data!E150="Validated"),Data!J150,"")</f>
        <v>42129</v>
      </c>
      <c r="BQ151" s="4">
        <f t="shared" si="9"/>
        <v>35</v>
      </c>
      <c r="BR151" s="4">
        <f>IFERROR(BQ151+ROWS($BQ$3:BQ151)/1000000,"")</f>
        <v>35.000149</v>
      </c>
      <c r="BS151" s="4">
        <f>IFERROR(SMALL($BR$3:$BR$1003,ROWS($BR$3:BR151)),"")</f>
        <v>15.000779</v>
      </c>
      <c r="BT151" s="4">
        <f t="shared" si="10"/>
        <v>779</v>
      </c>
    </row>
    <row r="152" spans="59:72">
      <c r="BG152" s="21"/>
      <c r="BN152" s="21" t="str">
        <f>IF(OR(Data!E151="Identified",Data!E151="Proposal",Data!E151="Qualified",Data!E151="Validated"),Data!J151,"")</f>
        <v/>
      </c>
      <c r="BQ152" s="4" t="e">
        <f t="shared" si="9"/>
        <v>#VALUE!</v>
      </c>
      <c r="BR152" s="4" t="str">
        <f>IFERROR(BQ152+ROWS($BQ$3:BQ152)/1000000,"")</f>
        <v/>
      </c>
      <c r="BS152" s="4">
        <f>IFERROR(SMALL($BR$3:$BR$1003,ROWS($BR$3:BR152)),"")</f>
        <v>16.000064999999999</v>
      </c>
      <c r="BT152" s="4">
        <f t="shared" si="10"/>
        <v>65</v>
      </c>
    </row>
    <row r="153" spans="59:72">
      <c r="BG153" s="21"/>
      <c r="BN153" s="21">
        <f>IF(OR(Data!E152="Identified",Data!E152="Proposal",Data!E152="Qualified",Data!E152="Validated"),Data!J152,"")</f>
        <v>42117</v>
      </c>
      <c r="BQ153" s="4">
        <f t="shared" si="9"/>
        <v>23</v>
      </c>
      <c r="BR153" s="4">
        <f>IFERROR(BQ153+ROWS($BQ$3:BQ153)/1000000,"")</f>
        <v>23.000150999999999</v>
      </c>
      <c r="BS153" s="4">
        <f>IFERROR(SMALL($BR$3:$BR$1003,ROWS($BR$3:BR153)),"")</f>
        <v>16.000147999999999</v>
      </c>
      <c r="BT153" s="4">
        <f t="shared" si="10"/>
        <v>148</v>
      </c>
    </row>
    <row r="154" spans="59:72">
      <c r="BG154" s="21"/>
      <c r="BN154" s="21">
        <f>IF(OR(Data!E153="Identified",Data!E153="Proposal",Data!E153="Qualified",Data!E153="Validated"),Data!J153,"")</f>
        <v>42139</v>
      </c>
      <c r="BQ154" s="4">
        <f t="shared" si="9"/>
        <v>45</v>
      </c>
      <c r="BR154" s="4">
        <f>IFERROR(BQ154+ROWS($BQ$3:BQ154)/1000000,"")</f>
        <v>45.000152</v>
      </c>
      <c r="BS154" s="4">
        <f>IFERROR(SMALL($BR$3:$BR$1003,ROWS($BR$3:BR154)),"")</f>
        <v>16.000408</v>
      </c>
      <c r="BT154" s="4">
        <f t="shared" si="10"/>
        <v>408</v>
      </c>
    </row>
    <row r="155" spans="59:72">
      <c r="BG155" s="21"/>
      <c r="BN155" s="21">
        <f>IF(OR(Data!E154="Identified",Data!E154="Proposal",Data!E154="Qualified",Data!E154="Validated"),Data!J154,"")</f>
        <v>42131</v>
      </c>
      <c r="BQ155" s="4">
        <f t="shared" si="9"/>
        <v>37</v>
      </c>
      <c r="BR155" s="4">
        <f>IFERROR(BQ155+ROWS($BQ$3:BQ155)/1000000,"")</f>
        <v>37.000152999999997</v>
      </c>
      <c r="BS155" s="4">
        <f>IFERROR(SMALL($BR$3:$BR$1003,ROWS($BR$3:BR155)),"")</f>
        <v>16.000435</v>
      </c>
      <c r="BT155" s="4">
        <f t="shared" si="10"/>
        <v>435</v>
      </c>
    </row>
    <row r="156" spans="59:72">
      <c r="BG156" s="21"/>
      <c r="BN156" s="21">
        <f>IF(OR(Data!E155="Identified",Data!E155="Proposal",Data!E155="Qualified",Data!E155="Validated"),Data!J155,"")</f>
        <v>42143</v>
      </c>
      <c r="BQ156" s="4">
        <f t="shared" si="9"/>
        <v>49</v>
      </c>
      <c r="BR156" s="4">
        <f>IFERROR(BQ156+ROWS($BQ$3:BQ156)/1000000,"")</f>
        <v>49.000154000000002</v>
      </c>
      <c r="BS156" s="4">
        <f>IFERROR(SMALL($BR$3:$BR$1003,ROWS($BR$3:BR156)),"")</f>
        <v>16.000450000000001</v>
      </c>
      <c r="BT156" s="4">
        <f t="shared" si="10"/>
        <v>450</v>
      </c>
    </row>
    <row r="157" spans="59:72">
      <c r="BG157" s="21"/>
      <c r="BN157" s="21">
        <f>IF(OR(Data!E156="Identified",Data!E156="Proposal",Data!E156="Qualified",Data!E156="Validated"),Data!J156,"")</f>
        <v>42106</v>
      </c>
      <c r="BQ157" s="4">
        <f t="shared" si="9"/>
        <v>12</v>
      </c>
      <c r="BR157" s="4">
        <f>IFERROR(BQ157+ROWS($BQ$3:BQ157)/1000000,"")</f>
        <v>12.000154999999999</v>
      </c>
      <c r="BS157" s="4">
        <f>IFERROR(SMALL($BR$3:$BR$1003,ROWS($BR$3:BR157)),"")</f>
        <v>16.000478999999999</v>
      </c>
      <c r="BT157" s="4">
        <f t="shared" si="10"/>
        <v>479</v>
      </c>
    </row>
    <row r="158" spans="59:72">
      <c r="BG158" s="21"/>
      <c r="BN158" s="21">
        <f>IF(OR(Data!E157="Identified",Data!E157="Proposal",Data!E157="Qualified",Data!E157="Validated"),Data!J157,"")</f>
        <v>42132</v>
      </c>
      <c r="BQ158" s="4">
        <f t="shared" si="9"/>
        <v>38</v>
      </c>
      <c r="BR158" s="4">
        <f>IFERROR(BQ158+ROWS($BQ$3:BQ158)/1000000,"")</f>
        <v>38.000155999999997</v>
      </c>
      <c r="BS158" s="4">
        <f>IFERROR(SMALL($BR$3:$BR$1003,ROWS($BR$3:BR158)),"")</f>
        <v>16.000525</v>
      </c>
      <c r="BT158" s="4">
        <f t="shared" si="10"/>
        <v>525</v>
      </c>
    </row>
    <row r="159" spans="59:72">
      <c r="BG159" s="21"/>
      <c r="BN159" s="21">
        <f>IF(OR(Data!E158="Identified",Data!E158="Proposal",Data!E158="Qualified",Data!E158="Validated"),Data!J158,"")</f>
        <v>42135</v>
      </c>
      <c r="BQ159" s="4">
        <f t="shared" si="9"/>
        <v>41</v>
      </c>
      <c r="BR159" s="4">
        <f>IFERROR(BQ159+ROWS($BQ$3:BQ159)/1000000,"")</f>
        <v>41.000157000000002</v>
      </c>
      <c r="BS159" s="4">
        <f>IFERROR(SMALL($BR$3:$BR$1003,ROWS($BR$3:BR159)),"")</f>
        <v>16.000568000000001</v>
      </c>
      <c r="BT159" s="4">
        <f t="shared" si="10"/>
        <v>568</v>
      </c>
    </row>
    <row r="160" spans="59:72">
      <c r="BG160" s="21"/>
      <c r="BN160" s="21" t="str">
        <f>IF(OR(Data!E159="Identified",Data!E159="Proposal",Data!E159="Qualified",Data!E159="Validated"),Data!J159,"")</f>
        <v/>
      </c>
      <c r="BQ160" s="4" t="e">
        <f t="shared" si="9"/>
        <v>#VALUE!</v>
      </c>
      <c r="BR160" s="4" t="str">
        <f>IFERROR(BQ160+ROWS($BQ$3:BQ160)/1000000,"")</f>
        <v/>
      </c>
      <c r="BS160" s="4">
        <f>IFERROR(SMALL($BR$3:$BR$1003,ROWS($BR$3:BR160)),"")</f>
        <v>16.000599000000001</v>
      </c>
      <c r="BT160" s="4">
        <f t="shared" si="10"/>
        <v>599</v>
      </c>
    </row>
    <row r="161" spans="59:72">
      <c r="BG161" s="21"/>
      <c r="BN161" s="21">
        <f>IF(OR(Data!E160="Identified",Data!E160="Proposal",Data!E160="Qualified",Data!E160="Validated"),Data!J160,"")</f>
        <v>42107</v>
      </c>
      <c r="BQ161" s="4">
        <f t="shared" si="9"/>
        <v>13</v>
      </c>
      <c r="BR161" s="4">
        <f>IFERROR(BQ161+ROWS($BQ$3:BQ161)/1000000,"")</f>
        <v>13.000159</v>
      </c>
      <c r="BS161" s="4">
        <f>IFERROR(SMALL($BR$3:$BR$1003,ROWS($BR$3:BR161)),"")</f>
        <v>16.000633000000001</v>
      </c>
      <c r="BT161" s="4">
        <f t="shared" si="10"/>
        <v>633</v>
      </c>
    </row>
    <row r="162" spans="59:72">
      <c r="BG162" s="21"/>
      <c r="BN162" s="21">
        <f>IF(OR(Data!E161="Identified",Data!E161="Proposal",Data!E161="Qualified",Data!E161="Validated"),Data!J161,"")</f>
        <v>42136</v>
      </c>
      <c r="BQ162" s="4">
        <f t="shared" si="9"/>
        <v>42</v>
      </c>
      <c r="BR162" s="4">
        <f>IFERROR(BQ162+ROWS($BQ$3:BQ162)/1000000,"")</f>
        <v>42.000160000000001</v>
      </c>
      <c r="BS162" s="4">
        <f>IFERROR(SMALL($BR$3:$BR$1003,ROWS($BR$3:BR162)),"")</f>
        <v>16.000699000000001</v>
      </c>
      <c r="BT162" s="4">
        <f t="shared" si="10"/>
        <v>699</v>
      </c>
    </row>
    <row r="163" spans="59:72">
      <c r="BG163" s="21"/>
      <c r="BN163" s="21">
        <f>IF(OR(Data!E162="Identified",Data!E162="Proposal",Data!E162="Qualified",Data!E162="Validated"),Data!J162,"")</f>
        <v>42098</v>
      </c>
      <c r="BQ163" s="4">
        <f t="shared" si="9"/>
        <v>4</v>
      </c>
      <c r="BR163" s="4">
        <f>IFERROR(BQ163+ROWS($BQ$3:BQ163)/1000000,"")</f>
        <v>4.0001610000000003</v>
      </c>
      <c r="BS163" s="4">
        <f>IFERROR(SMALL($BR$3:$BR$1003,ROWS($BR$3:BR163)),"")</f>
        <v>16.000733</v>
      </c>
      <c r="BT163" s="4">
        <f t="shared" si="10"/>
        <v>733</v>
      </c>
    </row>
    <row r="164" spans="59:72">
      <c r="BG164" s="21"/>
      <c r="BN164" s="21">
        <f>IF(OR(Data!E163="Identified",Data!E163="Proposal",Data!E163="Qualified",Data!E163="Validated"),Data!J163,"")</f>
        <v>42108</v>
      </c>
      <c r="BQ164" s="4">
        <f t="shared" si="9"/>
        <v>14</v>
      </c>
      <c r="BR164" s="4">
        <f>IFERROR(BQ164+ROWS($BQ$3:BQ164)/1000000,"")</f>
        <v>14.000162</v>
      </c>
      <c r="BS164" s="4">
        <f>IFERROR(SMALL($BR$3:$BR$1003,ROWS($BR$3:BR164)),"")</f>
        <v>16.000799000000001</v>
      </c>
      <c r="BT164" s="4">
        <f t="shared" si="10"/>
        <v>799</v>
      </c>
    </row>
    <row r="165" spans="59:72">
      <c r="BG165" s="21"/>
      <c r="BN165" s="21">
        <f>IF(OR(Data!E164="Identified",Data!E164="Proposal",Data!E164="Qualified",Data!E164="Validated"),Data!J164,"")</f>
        <v>42133</v>
      </c>
      <c r="BQ165" s="4">
        <f t="shared" si="9"/>
        <v>39</v>
      </c>
      <c r="BR165" s="4">
        <f>IFERROR(BQ165+ROWS($BQ$3:BQ165)/1000000,"")</f>
        <v>39.000163000000001</v>
      </c>
      <c r="BS165" s="4">
        <f>IFERROR(SMALL($BR$3:$BR$1003,ROWS($BR$3:BR165)),"")</f>
        <v>16.000827000000001</v>
      </c>
      <c r="BT165" s="4">
        <f t="shared" si="10"/>
        <v>827</v>
      </c>
    </row>
    <row r="166" spans="59:72">
      <c r="BG166" s="21"/>
      <c r="BN166" s="21">
        <f>IF(OR(Data!E165="Identified",Data!E165="Proposal",Data!E165="Qualified",Data!E165="Validated"),Data!J165,"")</f>
        <v>42114</v>
      </c>
      <c r="BQ166" s="4">
        <f t="shared" si="9"/>
        <v>20</v>
      </c>
      <c r="BR166" s="4">
        <f>IFERROR(BQ166+ROWS($BQ$3:BQ166)/1000000,"")</f>
        <v>20.000164000000002</v>
      </c>
      <c r="BS166" s="4">
        <f>IFERROR(SMALL($BR$3:$BR$1003,ROWS($BR$3:BR166)),"")</f>
        <v>16.000931000000001</v>
      </c>
      <c r="BT166" s="4">
        <f t="shared" si="10"/>
        <v>931</v>
      </c>
    </row>
    <row r="167" spans="59:72">
      <c r="BG167" s="21"/>
      <c r="BN167" s="21">
        <f>IF(OR(Data!E166="Identified",Data!E166="Proposal",Data!E166="Qualified",Data!E166="Validated"),Data!J166,"")</f>
        <v>42112</v>
      </c>
      <c r="BQ167" s="4">
        <f t="shared" si="9"/>
        <v>18</v>
      </c>
      <c r="BR167" s="4">
        <f>IFERROR(BQ167+ROWS($BQ$3:BQ167)/1000000,"")</f>
        <v>18.000164999999999</v>
      </c>
      <c r="BS167" s="4">
        <f>IFERROR(SMALL($BR$3:$BR$1003,ROWS($BR$3:BR167)),"")</f>
        <v>16.000995</v>
      </c>
      <c r="BT167" s="4">
        <f t="shared" si="10"/>
        <v>995</v>
      </c>
    </row>
    <row r="168" spans="59:72">
      <c r="BG168" s="21"/>
      <c r="BN168" s="21">
        <f>IF(OR(Data!E167="Identified",Data!E167="Proposal",Data!E167="Qualified",Data!E167="Validated"),Data!J167,"")</f>
        <v>42123</v>
      </c>
      <c r="BQ168" s="4">
        <f t="shared" si="9"/>
        <v>29</v>
      </c>
      <c r="BR168" s="4">
        <f>IFERROR(BQ168+ROWS($BQ$3:BQ168)/1000000,"")</f>
        <v>29.000166</v>
      </c>
      <c r="BS168" s="4">
        <f>IFERROR(SMALL($BR$3:$BR$1003,ROWS($BR$3:BR168)),"")</f>
        <v>17.000005000000002</v>
      </c>
      <c r="BT168" s="4">
        <f t="shared" si="10"/>
        <v>5</v>
      </c>
    </row>
    <row r="169" spans="59:72">
      <c r="BG169" s="21"/>
      <c r="BN169" s="21">
        <f>IF(OR(Data!E168="Identified",Data!E168="Proposal",Data!E168="Qualified",Data!E168="Validated"),Data!J168,"")</f>
        <v>42166</v>
      </c>
      <c r="BQ169" s="4">
        <f t="shared" si="9"/>
        <v>72</v>
      </c>
      <c r="BR169" s="4">
        <f>IFERROR(BQ169+ROWS($BQ$3:BQ169)/1000000,"")</f>
        <v>72.000167000000005</v>
      </c>
      <c r="BS169" s="4">
        <f>IFERROR(SMALL($BR$3:$BR$1003,ROWS($BR$3:BR169)),"")</f>
        <v>17.000078999999999</v>
      </c>
      <c r="BT169" s="4">
        <f t="shared" si="10"/>
        <v>79</v>
      </c>
    </row>
    <row r="170" spans="59:72">
      <c r="BG170" s="21"/>
      <c r="BN170" s="21">
        <f>IF(OR(Data!E169="Identified",Data!E169="Proposal",Data!E169="Qualified",Data!E169="Validated"),Data!J169,"")</f>
        <v>42137</v>
      </c>
      <c r="BQ170" s="4">
        <f t="shared" si="9"/>
        <v>43</v>
      </c>
      <c r="BR170" s="4">
        <f>IFERROR(BQ170+ROWS($BQ$3:BQ170)/1000000,"")</f>
        <v>43.000168000000002</v>
      </c>
      <c r="BS170" s="4">
        <f>IFERROR(SMALL($BR$3:$BR$1003,ROWS($BR$3:BR170)),"")</f>
        <v>17.000177000000001</v>
      </c>
      <c r="BT170" s="4">
        <f t="shared" si="10"/>
        <v>177</v>
      </c>
    </row>
    <row r="171" spans="59:72">
      <c r="BG171" s="21"/>
      <c r="BN171" s="21">
        <f>IF(OR(Data!E170="Identified",Data!E170="Proposal",Data!E170="Qualified",Data!E170="Validated"),Data!J170,"")</f>
        <v>42104</v>
      </c>
      <c r="BQ171" s="4">
        <f t="shared" si="9"/>
        <v>10</v>
      </c>
      <c r="BR171" s="4">
        <f>IFERROR(BQ171+ROWS($BQ$3:BQ171)/1000000,"")</f>
        <v>10.000169</v>
      </c>
      <c r="BS171" s="4">
        <f>IFERROR(SMALL($BR$3:$BR$1003,ROWS($BR$3:BR171)),"")</f>
        <v>17.000354999999999</v>
      </c>
      <c r="BT171" s="4">
        <f t="shared" si="10"/>
        <v>355</v>
      </c>
    </row>
    <row r="172" spans="59:72">
      <c r="BG172" s="21"/>
      <c r="BN172" s="21" t="str">
        <f>IF(OR(Data!E171="Identified",Data!E171="Proposal",Data!E171="Qualified",Data!E171="Validated"),Data!J171,"")</f>
        <v/>
      </c>
      <c r="BQ172" s="4" t="e">
        <f t="shared" si="9"/>
        <v>#VALUE!</v>
      </c>
      <c r="BR172" s="4" t="str">
        <f>IFERROR(BQ172+ROWS($BQ$3:BQ172)/1000000,"")</f>
        <v/>
      </c>
      <c r="BS172" s="4">
        <f>IFERROR(SMALL($BR$3:$BR$1003,ROWS($BR$3:BR172)),"")</f>
        <v>17.000389999999999</v>
      </c>
      <c r="BT172" s="4">
        <f t="shared" si="10"/>
        <v>390</v>
      </c>
    </row>
    <row r="173" spans="59:72">
      <c r="BG173" s="21"/>
      <c r="BN173" s="21">
        <f>IF(OR(Data!E172="Identified",Data!E172="Proposal",Data!E172="Qualified",Data!E172="Validated"),Data!J172,"")</f>
        <v>42118</v>
      </c>
      <c r="BQ173" s="4">
        <f t="shared" si="9"/>
        <v>24</v>
      </c>
      <c r="BR173" s="4">
        <f>IFERROR(BQ173+ROWS($BQ$3:BQ173)/1000000,"")</f>
        <v>24.000171000000002</v>
      </c>
      <c r="BS173" s="4">
        <f>IFERROR(SMALL($BR$3:$BR$1003,ROWS($BR$3:BR173)),"")</f>
        <v>17.000544000000001</v>
      </c>
      <c r="BT173" s="4">
        <f t="shared" si="10"/>
        <v>544</v>
      </c>
    </row>
    <row r="174" spans="59:72">
      <c r="BG174" s="21"/>
      <c r="BN174" s="21">
        <f>IF(OR(Data!E173="Identified",Data!E173="Proposal",Data!E173="Qualified",Data!E173="Validated"),Data!J173,"")</f>
        <v>42097</v>
      </c>
      <c r="BQ174" s="4">
        <f t="shared" si="9"/>
        <v>3</v>
      </c>
      <c r="BR174" s="4">
        <f>IFERROR(BQ174+ROWS($BQ$3:BQ174)/1000000,"")</f>
        <v>3.0001720000000001</v>
      </c>
      <c r="BS174" s="4">
        <f>IFERROR(SMALL($BR$3:$BR$1003,ROWS($BR$3:BR174)),"")</f>
        <v>17.000554999999999</v>
      </c>
      <c r="BT174" s="4">
        <f t="shared" si="10"/>
        <v>555</v>
      </c>
    </row>
    <row r="175" spans="59:72">
      <c r="BG175" s="21"/>
      <c r="BN175" s="21">
        <f>IF(OR(Data!E174="Identified",Data!E174="Proposal",Data!E174="Qualified",Data!E174="Validated"),Data!J174,"")</f>
        <v>42106</v>
      </c>
      <c r="BQ175" s="4">
        <f t="shared" si="9"/>
        <v>12</v>
      </c>
      <c r="BR175" s="4">
        <f>IFERROR(BQ175+ROWS($BQ$3:BQ175)/1000000,"")</f>
        <v>12.000173</v>
      </c>
      <c r="BS175" s="4">
        <f>IFERROR(SMALL($BR$3:$BR$1003,ROWS($BR$3:BR175)),"")</f>
        <v>17.000558999999999</v>
      </c>
      <c r="BT175" s="4">
        <f t="shared" si="10"/>
        <v>559</v>
      </c>
    </row>
    <row r="176" spans="59:72">
      <c r="BG176" s="21"/>
      <c r="BN176" s="21">
        <f>IF(OR(Data!E175="Identified",Data!E175="Proposal",Data!E175="Qualified",Data!E175="Validated"),Data!J175,"")</f>
        <v>42121</v>
      </c>
      <c r="BQ176" s="4">
        <f t="shared" si="9"/>
        <v>27</v>
      </c>
      <c r="BR176" s="4">
        <f>IFERROR(BQ176+ROWS($BQ$3:BQ176)/1000000,"")</f>
        <v>27.000174000000001</v>
      </c>
      <c r="BS176" s="4">
        <f>IFERROR(SMALL($BR$3:$BR$1003,ROWS($BR$3:BR176)),"")</f>
        <v>17.000617999999999</v>
      </c>
      <c r="BT176" s="4">
        <f t="shared" si="10"/>
        <v>618</v>
      </c>
    </row>
    <row r="177" spans="59:72">
      <c r="BG177" s="21"/>
      <c r="BN177" s="21">
        <f>IF(OR(Data!E176="Identified",Data!E176="Proposal",Data!E176="Qualified",Data!E176="Validated"),Data!J176,"")</f>
        <v>42105</v>
      </c>
      <c r="BQ177" s="4">
        <f t="shared" si="9"/>
        <v>11</v>
      </c>
      <c r="BR177" s="4">
        <f>IFERROR(BQ177+ROWS($BQ$3:BQ177)/1000000,"")</f>
        <v>11.000175</v>
      </c>
      <c r="BS177" s="4">
        <f>IFERROR(SMALL($BR$3:$BR$1003,ROWS($BR$3:BR177)),"")</f>
        <v>18.000112000000001</v>
      </c>
      <c r="BT177" s="4">
        <f t="shared" si="10"/>
        <v>112</v>
      </c>
    </row>
    <row r="178" spans="59:72">
      <c r="BG178" s="21"/>
      <c r="BN178" s="21">
        <f>IF(OR(Data!E177="Identified",Data!E177="Proposal",Data!E177="Qualified",Data!E177="Validated"),Data!J177,"")</f>
        <v>42177</v>
      </c>
      <c r="BQ178" s="4">
        <f t="shared" si="9"/>
        <v>83</v>
      </c>
      <c r="BR178" s="4">
        <f>IFERROR(BQ178+ROWS($BQ$3:BQ178)/1000000,"")</f>
        <v>83.000175999999996</v>
      </c>
      <c r="BS178" s="4">
        <f>IFERROR(SMALL($BR$3:$BR$1003,ROWS($BR$3:BR178)),"")</f>
        <v>18.000164999999999</v>
      </c>
      <c r="BT178" s="4">
        <f t="shared" si="10"/>
        <v>165</v>
      </c>
    </row>
    <row r="179" spans="59:72">
      <c r="BG179" s="21"/>
      <c r="BN179" s="21">
        <f>IF(OR(Data!E178="Identified",Data!E178="Proposal",Data!E178="Qualified",Data!E178="Validated"),Data!J178,"")</f>
        <v>42111</v>
      </c>
      <c r="BQ179" s="4">
        <f t="shared" si="9"/>
        <v>17</v>
      </c>
      <c r="BR179" s="4">
        <f>IFERROR(BQ179+ROWS($BQ$3:BQ179)/1000000,"")</f>
        <v>17.000177000000001</v>
      </c>
      <c r="BS179" s="4">
        <f>IFERROR(SMALL($BR$3:$BR$1003,ROWS($BR$3:BR179)),"")</f>
        <v>18.000260000000001</v>
      </c>
      <c r="BT179" s="4">
        <f t="shared" si="10"/>
        <v>260</v>
      </c>
    </row>
    <row r="180" spans="59:72">
      <c r="BG180" s="21"/>
      <c r="BN180" s="21">
        <f>IF(OR(Data!E179="Identified",Data!E179="Proposal",Data!E179="Qualified",Data!E179="Validated"),Data!J179,"")</f>
        <v>42174</v>
      </c>
      <c r="BQ180" s="4">
        <f t="shared" si="9"/>
        <v>80</v>
      </c>
      <c r="BR180" s="4">
        <f>IFERROR(BQ180+ROWS($BQ$3:BQ180)/1000000,"")</f>
        <v>80.000178000000005</v>
      </c>
      <c r="BS180" s="4">
        <f>IFERROR(SMALL($BR$3:$BR$1003,ROWS($BR$3:BR180)),"")</f>
        <v>18.000477</v>
      </c>
      <c r="BT180" s="4">
        <f t="shared" si="10"/>
        <v>477</v>
      </c>
    </row>
    <row r="181" spans="59:72">
      <c r="BG181" s="21"/>
      <c r="BN181" s="21">
        <f>IF(OR(Data!E180="Identified",Data!E180="Proposal",Data!E180="Qualified",Data!E180="Validated"),Data!J180,"")</f>
        <v>42181</v>
      </c>
      <c r="BQ181" s="4">
        <f t="shared" si="9"/>
        <v>87</v>
      </c>
      <c r="BR181" s="4">
        <f>IFERROR(BQ181+ROWS($BQ$3:BQ181)/1000000,"")</f>
        <v>87.000179000000003</v>
      </c>
      <c r="BS181" s="4">
        <f>IFERROR(SMALL($BR$3:$BR$1003,ROWS($BR$3:BR181)),"")</f>
        <v>18.000529</v>
      </c>
      <c r="BT181" s="4">
        <f t="shared" si="10"/>
        <v>529</v>
      </c>
    </row>
    <row r="182" spans="59:72">
      <c r="BG182" s="21"/>
      <c r="BN182" s="21">
        <f>IF(OR(Data!E181="Identified",Data!E181="Proposal",Data!E181="Qualified",Data!E181="Validated"),Data!J181,"")</f>
        <v>42167</v>
      </c>
      <c r="BQ182" s="4">
        <f t="shared" si="9"/>
        <v>73</v>
      </c>
      <c r="BR182" s="4">
        <f>IFERROR(BQ182+ROWS($BQ$3:BQ182)/1000000,"")</f>
        <v>73.00018</v>
      </c>
      <c r="BS182" s="4">
        <f>IFERROR(SMALL($BR$3:$BR$1003,ROWS($BR$3:BR182)),"")</f>
        <v>18.000530999999999</v>
      </c>
      <c r="BT182" s="4">
        <f t="shared" si="10"/>
        <v>531</v>
      </c>
    </row>
    <row r="183" spans="59:72">
      <c r="BG183" s="21"/>
      <c r="BN183" s="21" t="str">
        <f>IF(OR(Data!E182="Identified",Data!E182="Proposal",Data!E182="Qualified",Data!E182="Validated"),Data!J182,"")</f>
        <v/>
      </c>
      <c r="BQ183" s="4" t="e">
        <f t="shared" si="9"/>
        <v>#VALUE!</v>
      </c>
      <c r="BR183" s="4" t="str">
        <f>IFERROR(BQ183+ROWS($BQ$3:BQ183)/1000000,"")</f>
        <v/>
      </c>
      <c r="BS183" s="4">
        <f>IFERROR(SMALL($BR$3:$BR$1003,ROWS($BR$3:BR183)),"")</f>
        <v>18.000556</v>
      </c>
      <c r="BT183" s="4">
        <f t="shared" si="10"/>
        <v>556</v>
      </c>
    </row>
    <row r="184" spans="59:72">
      <c r="BG184" s="21"/>
      <c r="BN184" s="21">
        <f>IF(OR(Data!E183="Identified",Data!E183="Proposal",Data!E183="Qualified",Data!E183="Validated"),Data!J183,"")</f>
        <v>42170</v>
      </c>
      <c r="BQ184" s="4">
        <f t="shared" si="9"/>
        <v>76</v>
      </c>
      <c r="BR184" s="4">
        <f>IFERROR(BQ184+ROWS($BQ$3:BQ184)/1000000,"")</f>
        <v>76.000181999999995</v>
      </c>
      <c r="BS184" s="4">
        <f>IFERROR(SMALL($BR$3:$BR$1003,ROWS($BR$3:BR184)),"")</f>
        <v>18.000603000000002</v>
      </c>
      <c r="BT184" s="4">
        <f t="shared" si="10"/>
        <v>603</v>
      </c>
    </row>
    <row r="185" spans="59:72">
      <c r="BG185" s="21"/>
      <c r="BN185" s="21">
        <f>IF(OR(Data!E184="Identified",Data!E184="Proposal",Data!E184="Qualified",Data!E184="Validated"),Data!J184,"")</f>
        <v>42136</v>
      </c>
      <c r="BQ185" s="4">
        <f t="shared" si="9"/>
        <v>42</v>
      </c>
      <c r="BR185" s="4">
        <f>IFERROR(BQ185+ROWS($BQ$3:BQ185)/1000000,"")</f>
        <v>42.000183</v>
      </c>
      <c r="BS185" s="4">
        <f>IFERROR(SMALL($BR$3:$BR$1003,ROWS($BR$3:BR185)),"")</f>
        <v>18.000675000000001</v>
      </c>
      <c r="BT185" s="4">
        <f t="shared" si="10"/>
        <v>675</v>
      </c>
    </row>
    <row r="186" spans="59:72">
      <c r="BG186" s="21"/>
      <c r="BN186" s="21">
        <f>IF(OR(Data!E185="Identified",Data!E185="Proposal",Data!E185="Qualified",Data!E185="Validated"),Data!J185,"")</f>
        <v>42117</v>
      </c>
      <c r="BQ186" s="4">
        <f t="shared" si="9"/>
        <v>23</v>
      </c>
      <c r="BR186" s="4">
        <f>IFERROR(BQ186+ROWS($BQ$3:BQ186)/1000000,"")</f>
        <v>23.000184000000001</v>
      </c>
      <c r="BS186" s="4">
        <f>IFERROR(SMALL($BR$3:$BR$1003,ROWS($BR$3:BR186)),"")</f>
        <v>18.000720000000001</v>
      </c>
      <c r="BT186" s="4">
        <f t="shared" si="10"/>
        <v>720</v>
      </c>
    </row>
    <row r="187" spans="59:72">
      <c r="BG187" s="21"/>
      <c r="BN187" s="21" t="str">
        <f>IF(OR(Data!E186="Identified",Data!E186="Proposal",Data!E186="Qualified",Data!E186="Validated"),Data!J186,"")</f>
        <v/>
      </c>
      <c r="BQ187" s="4" t="e">
        <f t="shared" si="9"/>
        <v>#VALUE!</v>
      </c>
      <c r="BR187" s="4" t="str">
        <f>IFERROR(BQ187+ROWS($BQ$3:BQ187)/1000000,"")</f>
        <v/>
      </c>
      <c r="BS187" s="4">
        <f>IFERROR(SMALL($BR$3:$BR$1003,ROWS($BR$3:BR187)),"")</f>
        <v>18.000744000000001</v>
      </c>
      <c r="BT187" s="4">
        <f t="shared" si="10"/>
        <v>744</v>
      </c>
    </row>
    <row r="188" spans="59:72">
      <c r="BG188" s="21"/>
      <c r="BN188" s="21">
        <f>IF(OR(Data!E187="Identified",Data!E187="Proposal",Data!E187="Qualified",Data!E187="Validated"),Data!J187,"")</f>
        <v>42136</v>
      </c>
      <c r="BQ188" s="4">
        <f t="shared" si="9"/>
        <v>42</v>
      </c>
      <c r="BR188" s="4">
        <f>IFERROR(BQ188+ROWS($BQ$3:BQ188)/1000000,"")</f>
        <v>42.000185999999999</v>
      </c>
      <c r="BS188" s="4">
        <f>IFERROR(SMALL($BR$3:$BR$1003,ROWS($BR$3:BR188)),"")</f>
        <v>18.000775999999998</v>
      </c>
      <c r="BT188" s="4">
        <f t="shared" si="10"/>
        <v>776</v>
      </c>
    </row>
    <row r="189" spans="59:72">
      <c r="BG189" s="21"/>
      <c r="BN189" s="21">
        <f>IF(OR(Data!E188="Identified",Data!E188="Proposal",Data!E188="Qualified",Data!E188="Validated"),Data!J188,"")</f>
        <v>42155</v>
      </c>
      <c r="BQ189" s="4">
        <f t="shared" si="9"/>
        <v>61</v>
      </c>
      <c r="BR189" s="4">
        <f>IFERROR(BQ189+ROWS($BQ$3:BQ189)/1000000,"")</f>
        <v>61.000186999999997</v>
      </c>
      <c r="BS189" s="4">
        <f>IFERROR(SMALL($BR$3:$BR$1003,ROWS($BR$3:BR189)),"")</f>
        <v>18.000883999999999</v>
      </c>
      <c r="BT189" s="4">
        <f t="shared" si="10"/>
        <v>884</v>
      </c>
    </row>
    <row r="190" spans="59:72">
      <c r="BG190" s="21"/>
      <c r="BN190" s="21">
        <f>IF(OR(Data!E189="Identified",Data!E189="Proposal",Data!E189="Qualified",Data!E189="Validated"),Data!J189,"")</f>
        <v>42099</v>
      </c>
      <c r="BQ190" s="4">
        <f t="shared" si="9"/>
        <v>5</v>
      </c>
      <c r="BR190" s="4">
        <f>IFERROR(BQ190+ROWS($BQ$3:BQ190)/1000000,"")</f>
        <v>5.0001879999999996</v>
      </c>
      <c r="BS190" s="4">
        <f>IFERROR(SMALL($BR$3:$BR$1003,ROWS($BR$3:BR190)),"")</f>
        <v>19.000077999999998</v>
      </c>
      <c r="BT190" s="4">
        <f t="shared" si="10"/>
        <v>78</v>
      </c>
    </row>
    <row r="191" spans="59:72">
      <c r="BG191" s="21"/>
      <c r="BN191" s="21">
        <f>IF(OR(Data!E190="Identified",Data!E190="Proposal",Data!E190="Qualified",Data!E190="Validated"),Data!J190,"")</f>
        <v>42162</v>
      </c>
      <c r="BQ191" s="4">
        <f t="shared" si="9"/>
        <v>68</v>
      </c>
      <c r="BR191" s="4">
        <f>IFERROR(BQ191+ROWS($BQ$3:BQ191)/1000000,"")</f>
        <v>68.000189000000006</v>
      </c>
      <c r="BS191" s="4">
        <f>IFERROR(SMALL($BR$3:$BR$1003,ROWS($BR$3:BR191)),"")</f>
        <v>19.000309999999999</v>
      </c>
      <c r="BT191" s="4">
        <f t="shared" si="10"/>
        <v>310</v>
      </c>
    </row>
    <row r="192" spans="59:72">
      <c r="BG192" s="21"/>
      <c r="BN192" s="21" t="str">
        <f>IF(OR(Data!E191="Identified",Data!E191="Proposal",Data!E191="Qualified",Data!E191="Validated"),Data!J191,"")</f>
        <v/>
      </c>
      <c r="BQ192" s="4" t="e">
        <f t="shared" si="9"/>
        <v>#VALUE!</v>
      </c>
      <c r="BR192" s="4" t="str">
        <f>IFERROR(BQ192+ROWS($BQ$3:BQ192)/1000000,"")</f>
        <v/>
      </c>
      <c r="BS192" s="4">
        <f>IFERROR(SMALL($BR$3:$BR$1003,ROWS($BR$3:BR192)),"")</f>
        <v>19.000326999999999</v>
      </c>
      <c r="BT192" s="4">
        <f t="shared" si="10"/>
        <v>327</v>
      </c>
    </row>
    <row r="193" spans="59:72">
      <c r="BG193" s="21"/>
      <c r="BN193" s="21">
        <f>IF(OR(Data!E192="Identified",Data!E192="Proposal",Data!E192="Qualified",Data!E192="Validated"),Data!J192,"")</f>
        <v>42122</v>
      </c>
      <c r="BQ193" s="4">
        <f t="shared" si="9"/>
        <v>28</v>
      </c>
      <c r="BR193" s="4">
        <f>IFERROR(BQ193+ROWS($BQ$3:BQ193)/1000000,"")</f>
        <v>28.000191000000001</v>
      </c>
      <c r="BS193" s="4">
        <f>IFERROR(SMALL($BR$3:$BR$1003,ROWS($BR$3:BR193)),"")</f>
        <v>19.000332</v>
      </c>
      <c r="BT193" s="4">
        <f t="shared" si="10"/>
        <v>332</v>
      </c>
    </row>
    <row r="194" spans="59:72">
      <c r="BG194" s="21"/>
      <c r="BN194" s="21">
        <f>IF(OR(Data!E193="Identified",Data!E193="Proposal",Data!E193="Qualified",Data!E193="Validated"),Data!J193,"")</f>
        <v>42121</v>
      </c>
      <c r="BQ194" s="4">
        <f t="shared" si="9"/>
        <v>27</v>
      </c>
      <c r="BR194" s="4">
        <f>IFERROR(BQ194+ROWS($BQ$3:BQ194)/1000000,"")</f>
        <v>27.000191999999998</v>
      </c>
      <c r="BS194" s="4">
        <f>IFERROR(SMALL($BR$3:$BR$1003,ROWS($BR$3:BR194)),"")</f>
        <v>19.000353</v>
      </c>
      <c r="BT194" s="4">
        <f t="shared" si="10"/>
        <v>353</v>
      </c>
    </row>
    <row r="195" spans="59:72">
      <c r="BG195" s="21"/>
      <c r="BN195" s="21">
        <f>IF(OR(Data!E194="Identified",Data!E194="Proposal",Data!E194="Qualified",Data!E194="Validated"),Data!J194,"")</f>
        <v>42176</v>
      </c>
      <c r="BQ195" s="4">
        <f t="shared" si="9"/>
        <v>82</v>
      </c>
      <c r="BR195" s="4">
        <f>IFERROR(BQ195+ROWS($BQ$3:BQ195)/1000000,"")</f>
        <v>82.000192999999996</v>
      </c>
      <c r="BS195" s="4">
        <f>IFERROR(SMALL($BR$3:$BR$1003,ROWS($BR$3:BR195)),"")</f>
        <v>19.000364999999999</v>
      </c>
      <c r="BT195" s="4">
        <f t="shared" si="10"/>
        <v>365</v>
      </c>
    </row>
    <row r="196" spans="59:72">
      <c r="BG196" s="21"/>
      <c r="BN196" s="21">
        <f>IF(OR(Data!E195="Identified",Data!E195="Proposal",Data!E195="Qualified",Data!E195="Validated"),Data!J195,"")</f>
        <v>42175</v>
      </c>
      <c r="BQ196" s="4">
        <f t="shared" ref="BQ196:BQ259" si="11">BN196-$BO$3</f>
        <v>81</v>
      </c>
      <c r="BR196" s="4">
        <f>IFERROR(BQ196+ROWS($BQ$3:BQ196)/1000000,"")</f>
        <v>81.000193999999993</v>
      </c>
      <c r="BS196" s="4">
        <f>IFERROR(SMALL($BR$3:$BR$1003,ROWS($BR$3:BR196)),"")</f>
        <v>19.000463</v>
      </c>
      <c r="BT196" s="4">
        <f t="shared" ref="BT196:BT259" si="12">IF(BS196&lt;&gt;"",MATCH(BS196,$BR$3:$BR$1003,0),"")</f>
        <v>463</v>
      </c>
    </row>
    <row r="197" spans="59:72">
      <c r="BG197" s="21"/>
      <c r="BN197" s="21">
        <f>IF(OR(Data!E196="Identified",Data!E196="Proposal",Data!E196="Qualified",Data!E196="Validated"),Data!J196,"")</f>
        <v>42099</v>
      </c>
      <c r="BQ197" s="4">
        <f t="shared" si="11"/>
        <v>5</v>
      </c>
      <c r="BR197" s="4">
        <f>IFERROR(BQ197+ROWS($BQ$3:BQ197)/1000000,"")</f>
        <v>5.0001949999999997</v>
      </c>
      <c r="BS197" s="4">
        <f>IFERROR(SMALL($BR$3:$BR$1003,ROWS($BR$3:BR197)),"")</f>
        <v>19.000501</v>
      </c>
      <c r="BT197" s="4">
        <f t="shared" si="12"/>
        <v>501</v>
      </c>
    </row>
    <row r="198" spans="59:72">
      <c r="BG198" s="21"/>
      <c r="BN198" s="21">
        <f>IF(OR(Data!E197="Identified",Data!E197="Proposal",Data!E197="Qualified",Data!E197="Validated"),Data!J197,"")</f>
        <v>42130</v>
      </c>
      <c r="BQ198" s="4">
        <f t="shared" si="11"/>
        <v>36</v>
      </c>
      <c r="BR198" s="4">
        <f>IFERROR(BQ198+ROWS($BQ$3:BQ198)/1000000,"")</f>
        <v>36.000196000000003</v>
      </c>
      <c r="BS198" s="4">
        <f>IFERROR(SMALL($BR$3:$BR$1003,ROWS($BR$3:BR198)),"")</f>
        <v>19.000626</v>
      </c>
      <c r="BT198" s="4">
        <f t="shared" si="12"/>
        <v>626</v>
      </c>
    </row>
    <row r="199" spans="59:72">
      <c r="BG199" s="21"/>
      <c r="BN199" s="21">
        <f>IF(OR(Data!E198="Identified",Data!E198="Proposal",Data!E198="Qualified",Data!E198="Validated"),Data!J198,"")</f>
        <v>42123</v>
      </c>
      <c r="BQ199" s="4">
        <f t="shared" si="11"/>
        <v>29</v>
      </c>
      <c r="BR199" s="4">
        <f>IFERROR(BQ199+ROWS($BQ$3:BQ199)/1000000,"")</f>
        <v>29.000197</v>
      </c>
      <c r="BS199" s="4">
        <f>IFERROR(SMALL($BR$3:$BR$1003,ROWS($BR$3:BR199)),"")</f>
        <v>19.000658999999999</v>
      </c>
      <c r="BT199" s="4">
        <f t="shared" si="12"/>
        <v>659</v>
      </c>
    </row>
    <row r="200" spans="59:72">
      <c r="BG200" s="21"/>
      <c r="BN200" s="21">
        <f>IF(OR(Data!E199="Identified",Data!E199="Proposal",Data!E199="Qualified",Data!E199="Validated"),Data!J199,"")</f>
        <v>42129</v>
      </c>
      <c r="BQ200" s="4">
        <f t="shared" si="11"/>
        <v>35</v>
      </c>
      <c r="BR200" s="4">
        <f>IFERROR(BQ200+ROWS($BQ$3:BQ200)/1000000,"")</f>
        <v>35.000197999999997</v>
      </c>
      <c r="BS200" s="4">
        <f>IFERROR(SMALL($BR$3:$BR$1003,ROWS($BR$3:BR200)),"")</f>
        <v>19.000829</v>
      </c>
      <c r="BT200" s="4">
        <f t="shared" si="12"/>
        <v>829</v>
      </c>
    </row>
    <row r="201" spans="59:72">
      <c r="BG201" s="21"/>
      <c r="BN201" s="21" t="str">
        <f>IF(OR(Data!E200="Identified",Data!E200="Proposal",Data!E200="Qualified",Data!E200="Validated"),Data!J200,"")</f>
        <v/>
      </c>
      <c r="BQ201" s="4" t="e">
        <f t="shared" si="11"/>
        <v>#VALUE!</v>
      </c>
      <c r="BR201" s="4" t="str">
        <f>IFERROR(BQ201+ROWS($BQ$3:BQ201)/1000000,"")</f>
        <v/>
      </c>
      <c r="BS201" s="4">
        <f>IFERROR(SMALL($BR$3:$BR$1003,ROWS($BR$3:BR201)),"")</f>
        <v>19.000948000000001</v>
      </c>
      <c r="BT201" s="4">
        <f t="shared" si="12"/>
        <v>948</v>
      </c>
    </row>
    <row r="202" spans="59:72">
      <c r="BG202" s="21"/>
      <c r="BN202" s="21">
        <f>IF(OR(Data!E201="Identified",Data!E201="Proposal",Data!E201="Qualified",Data!E201="Validated"),Data!J201,"")</f>
        <v>42172</v>
      </c>
      <c r="BQ202" s="4">
        <f t="shared" si="11"/>
        <v>78</v>
      </c>
      <c r="BR202" s="4">
        <f>IFERROR(BQ202+ROWS($BQ$3:BQ202)/1000000,"")</f>
        <v>78.000200000000007</v>
      </c>
      <c r="BS202" s="4">
        <f>IFERROR(SMALL($BR$3:$BR$1003,ROWS($BR$3:BR202)),"")</f>
        <v>20.000164000000002</v>
      </c>
      <c r="BT202" s="4">
        <f t="shared" si="12"/>
        <v>164</v>
      </c>
    </row>
    <row r="203" spans="59:72">
      <c r="BG203" s="21"/>
      <c r="BN203" s="21">
        <f>IF(OR(Data!E202="Identified",Data!E202="Proposal",Data!E202="Qualified",Data!E202="Validated"),Data!J202,"")</f>
        <v>42143</v>
      </c>
      <c r="BQ203" s="4">
        <f t="shared" si="11"/>
        <v>49</v>
      </c>
      <c r="BR203" s="4">
        <f>IFERROR(BQ203+ROWS($BQ$3:BQ203)/1000000,"")</f>
        <v>49.000200999999997</v>
      </c>
      <c r="BS203" s="4">
        <f>IFERROR(SMALL($BR$3:$BR$1003,ROWS($BR$3:BR203)),"")</f>
        <v>20.000436000000001</v>
      </c>
      <c r="BT203" s="4">
        <f t="shared" si="12"/>
        <v>436</v>
      </c>
    </row>
    <row r="204" spans="59:72">
      <c r="BG204" s="21"/>
      <c r="BN204" s="21">
        <f>IF(OR(Data!E203="Identified",Data!E203="Proposal",Data!E203="Qualified",Data!E203="Validated"),Data!J203,"")</f>
        <v>42166</v>
      </c>
      <c r="BQ204" s="4">
        <f t="shared" si="11"/>
        <v>72</v>
      </c>
      <c r="BR204" s="4">
        <f>IFERROR(BQ204+ROWS($BQ$3:BQ204)/1000000,"")</f>
        <v>72.000202000000002</v>
      </c>
      <c r="BS204" s="4">
        <f>IFERROR(SMALL($BR$3:$BR$1003,ROWS($BR$3:BR204)),"")</f>
        <v>20.000627999999999</v>
      </c>
      <c r="BT204" s="4">
        <f t="shared" si="12"/>
        <v>628</v>
      </c>
    </row>
    <row r="205" spans="59:72">
      <c r="BG205" s="21"/>
      <c r="BN205" s="21" t="str">
        <f>IF(OR(Data!E204="Identified",Data!E204="Proposal",Data!E204="Qualified",Data!E204="Validated"),Data!J204,"")</f>
        <v/>
      </c>
      <c r="BQ205" s="4" t="e">
        <f t="shared" si="11"/>
        <v>#VALUE!</v>
      </c>
      <c r="BR205" s="4" t="str">
        <f>IFERROR(BQ205+ROWS($BQ$3:BQ205)/1000000,"")</f>
        <v/>
      </c>
      <c r="BS205" s="4">
        <f>IFERROR(SMALL($BR$3:$BR$1003,ROWS($BR$3:BR205)),"")</f>
        <v>20.000792000000001</v>
      </c>
      <c r="BT205" s="4">
        <f t="shared" si="12"/>
        <v>792</v>
      </c>
    </row>
    <row r="206" spans="59:72">
      <c r="BG206" s="21"/>
      <c r="BN206" s="21">
        <f>IF(OR(Data!E205="Identified",Data!E205="Proposal",Data!E205="Qualified",Data!E205="Validated"),Data!J205,"")</f>
        <v>42145</v>
      </c>
      <c r="BQ206" s="4">
        <f t="shared" si="11"/>
        <v>51</v>
      </c>
      <c r="BR206" s="4">
        <f>IFERROR(BQ206+ROWS($BQ$3:BQ206)/1000000,"")</f>
        <v>51.000203999999997</v>
      </c>
      <c r="BS206" s="4">
        <f>IFERROR(SMALL($BR$3:$BR$1003,ROWS($BR$3:BR206)),"")</f>
        <v>20.000876999999999</v>
      </c>
      <c r="BT206" s="4">
        <f t="shared" si="12"/>
        <v>877</v>
      </c>
    </row>
    <row r="207" spans="59:72">
      <c r="BG207" s="21"/>
      <c r="BN207" s="21">
        <f>IF(OR(Data!E206="Identified",Data!E206="Proposal",Data!E206="Qualified",Data!E206="Validated"),Data!J206,"")</f>
        <v>42135</v>
      </c>
      <c r="BQ207" s="4">
        <f t="shared" si="11"/>
        <v>41</v>
      </c>
      <c r="BR207" s="4">
        <f>IFERROR(BQ207+ROWS($BQ$3:BQ207)/1000000,"")</f>
        <v>41.000205000000001</v>
      </c>
      <c r="BS207" s="4">
        <f>IFERROR(SMALL($BR$3:$BR$1003,ROWS($BR$3:BR207)),"")</f>
        <v>20.000893999999999</v>
      </c>
      <c r="BT207" s="4">
        <f t="shared" si="12"/>
        <v>894</v>
      </c>
    </row>
    <row r="208" spans="59:72">
      <c r="BG208" s="21"/>
      <c r="BN208" s="21">
        <f>IF(OR(Data!E207="Identified",Data!E207="Proposal",Data!E207="Qualified",Data!E207="Validated"),Data!J207,"")</f>
        <v>42177</v>
      </c>
      <c r="BQ208" s="4">
        <f t="shared" si="11"/>
        <v>83</v>
      </c>
      <c r="BR208" s="4">
        <f>IFERROR(BQ208+ROWS($BQ$3:BQ208)/1000000,"")</f>
        <v>83.000206000000006</v>
      </c>
      <c r="BS208" s="4">
        <f>IFERROR(SMALL($BR$3:$BR$1003,ROWS($BR$3:BR208)),"")</f>
        <v>20.000954</v>
      </c>
      <c r="BT208" s="4">
        <f t="shared" si="12"/>
        <v>954</v>
      </c>
    </row>
    <row r="209" spans="59:72">
      <c r="BG209" s="21"/>
      <c r="BN209" s="21">
        <f>IF(OR(Data!E208="Identified",Data!E208="Proposal",Data!E208="Qualified",Data!E208="Validated"),Data!J208,"")</f>
        <v>42163</v>
      </c>
      <c r="BQ209" s="4">
        <f t="shared" si="11"/>
        <v>69</v>
      </c>
      <c r="BR209" s="4">
        <f>IFERROR(BQ209+ROWS($BQ$3:BQ209)/1000000,"")</f>
        <v>69.000207000000003</v>
      </c>
      <c r="BS209" s="4">
        <f>IFERROR(SMALL($BR$3:$BR$1003,ROWS($BR$3:BR209)),"")</f>
        <v>20.000955999999999</v>
      </c>
      <c r="BT209" s="4">
        <f t="shared" si="12"/>
        <v>956</v>
      </c>
    </row>
    <row r="210" spans="59:72">
      <c r="BG210" s="21"/>
      <c r="BN210" s="21">
        <f>IF(OR(Data!E209="Identified",Data!E209="Proposal",Data!E209="Qualified",Data!E209="Validated"),Data!J209,"")</f>
        <v>42100</v>
      </c>
      <c r="BQ210" s="4">
        <f t="shared" si="11"/>
        <v>6</v>
      </c>
      <c r="BR210" s="4">
        <f>IFERROR(BQ210+ROWS($BQ$3:BQ210)/1000000,"")</f>
        <v>6.0002079999999998</v>
      </c>
      <c r="BS210" s="4">
        <f>IFERROR(SMALL($BR$3:$BR$1003,ROWS($BR$3:BR210)),"")</f>
        <v>20.000964</v>
      </c>
      <c r="BT210" s="4">
        <f t="shared" si="12"/>
        <v>964</v>
      </c>
    </row>
    <row r="211" spans="59:72">
      <c r="BG211" s="21"/>
      <c r="BN211" s="21">
        <f>IF(OR(Data!E210="Identified",Data!E210="Proposal",Data!E210="Qualified",Data!E210="Validated"),Data!J210,"")</f>
        <v>42137</v>
      </c>
      <c r="BQ211" s="4">
        <f t="shared" si="11"/>
        <v>43</v>
      </c>
      <c r="BR211" s="4">
        <f>IFERROR(BQ211+ROWS($BQ$3:BQ211)/1000000,"")</f>
        <v>43.000208999999998</v>
      </c>
      <c r="BS211" s="4">
        <f>IFERROR(SMALL($BR$3:$BR$1003,ROWS($BR$3:BR211)),"")</f>
        <v>21.000008999999999</v>
      </c>
      <c r="BT211" s="4">
        <f t="shared" si="12"/>
        <v>9</v>
      </c>
    </row>
    <row r="212" spans="59:72">
      <c r="BG212" s="21"/>
      <c r="BN212" s="21">
        <f>IF(OR(Data!E211="Identified",Data!E211="Proposal",Data!E211="Qualified",Data!E211="Validated"),Data!J211,"")</f>
        <v>42121</v>
      </c>
      <c r="BQ212" s="4">
        <f t="shared" si="11"/>
        <v>27</v>
      </c>
      <c r="BR212" s="4">
        <f>IFERROR(BQ212+ROWS($BQ$3:BQ212)/1000000,"")</f>
        <v>27.000209999999999</v>
      </c>
      <c r="BS212" s="4">
        <f>IFERROR(SMALL($BR$3:$BR$1003,ROWS($BR$3:BR212)),"")</f>
        <v>21.000015000000001</v>
      </c>
      <c r="BT212" s="4">
        <f t="shared" si="12"/>
        <v>15</v>
      </c>
    </row>
    <row r="213" spans="59:72">
      <c r="BG213" s="21"/>
      <c r="BN213" s="21">
        <f>IF(OR(Data!E212="Identified",Data!E212="Proposal",Data!E212="Qualified",Data!E212="Validated"),Data!J212,"")</f>
        <v>42174</v>
      </c>
      <c r="BQ213" s="4">
        <f t="shared" si="11"/>
        <v>80</v>
      </c>
      <c r="BR213" s="4">
        <f>IFERROR(BQ213+ROWS($BQ$3:BQ213)/1000000,"")</f>
        <v>80.000210999999993</v>
      </c>
      <c r="BS213" s="4">
        <f>IFERROR(SMALL($BR$3:$BR$1003,ROWS($BR$3:BR213)),"")</f>
        <v>21.000025999999998</v>
      </c>
      <c r="BT213" s="4">
        <f t="shared" si="12"/>
        <v>26</v>
      </c>
    </row>
    <row r="214" spans="59:72">
      <c r="BG214" s="21"/>
      <c r="BN214" s="21">
        <f>IF(OR(Data!E213="Identified",Data!E213="Proposal",Data!E213="Qualified",Data!E213="Validated"),Data!J213,"")</f>
        <v>42119</v>
      </c>
      <c r="BQ214" s="4">
        <f t="shared" si="11"/>
        <v>25</v>
      </c>
      <c r="BR214" s="4">
        <f>IFERROR(BQ214+ROWS($BQ$3:BQ214)/1000000,"")</f>
        <v>25.000212000000001</v>
      </c>
      <c r="BS214" s="4">
        <f>IFERROR(SMALL($BR$3:$BR$1003,ROWS($BR$3:BR214)),"")</f>
        <v>21.000029000000001</v>
      </c>
      <c r="BT214" s="4">
        <f t="shared" si="12"/>
        <v>29</v>
      </c>
    </row>
    <row r="215" spans="59:72">
      <c r="BG215" s="21"/>
      <c r="BN215" s="21">
        <f>IF(OR(Data!E214="Identified",Data!E214="Proposal",Data!E214="Qualified",Data!E214="Validated"),Data!J214,"")</f>
        <v>42128</v>
      </c>
      <c r="BQ215" s="4">
        <f t="shared" si="11"/>
        <v>34</v>
      </c>
      <c r="BR215" s="4">
        <f>IFERROR(BQ215+ROWS($BQ$3:BQ215)/1000000,"")</f>
        <v>34.000213000000002</v>
      </c>
      <c r="BS215" s="4">
        <f>IFERROR(SMALL($BR$3:$BR$1003,ROWS($BR$3:BR215)),"")</f>
        <v>21.000223999999999</v>
      </c>
      <c r="BT215" s="4">
        <f t="shared" si="12"/>
        <v>224</v>
      </c>
    </row>
    <row r="216" spans="59:72">
      <c r="BG216" s="21"/>
      <c r="BN216" s="21" t="str">
        <f>IF(OR(Data!E215="Identified",Data!E215="Proposal",Data!E215="Qualified",Data!E215="Validated"),Data!J215,"")</f>
        <v/>
      </c>
      <c r="BQ216" s="4" t="e">
        <f t="shared" si="11"/>
        <v>#VALUE!</v>
      </c>
      <c r="BR216" s="4" t="str">
        <f>IFERROR(BQ216+ROWS($BQ$3:BQ216)/1000000,"")</f>
        <v/>
      </c>
      <c r="BS216" s="4">
        <f>IFERROR(SMALL($BR$3:$BR$1003,ROWS($BR$3:BR216)),"")</f>
        <v>21.000375999999999</v>
      </c>
      <c r="BT216" s="4">
        <f t="shared" si="12"/>
        <v>376</v>
      </c>
    </row>
    <row r="217" spans="59:72">
      <c r="BG217" s="21"/>
      <c r="BN217" s="21">
        <f>IF(OR(Data!E216="Identified",Data!E216="Proposal",Data!E216="Qualified",Data!E216="Validated"),Data!J216,"")</f>
        <v>42164</v>
      </c>
      <c r="BQ217" s="4">
        <f t="shared" si="11"/>
        <v>70</v>
      </c>
      <c r="BR217" s="4">
        <f>IFERROR(BQ217+ROWS($BQ$3:BQ217)/1000000,"")</f>
        <v>70.000214999999997</v>
      </c>
      <c r="BS217" s="4">
        <f>IFERROR(SMALL($BR$3:$BR$1003,ROWS($BR$3:BR217)),"")</f>
        <v>21.000401</v>
      </c>
      <c r="BT217" s="4">
        <f t="shared" si="12"/>
        <v>401</v>
      </c>
    </row>
    <row r="218" spans="59:72">
      <c r="BG218" s="21"/>
      <c r="BN218" s="21" t="str">
        <f>IF(OR(Data!E217="Identified",Data!E217="Proposal",Data!E217="Qualified",Data!E217="Validated"),Data!J217,"")</f>
        <v/>
      </c>
      <c r="BQ218" s="4" t="e">
        <f t="shared" si="11"/>
        <v>#VALUE!</v>
      </c>
      <c r="BR218" s="4" t="str">
        <f>IFERROR(BQ218+ROWS($BQ$3:BQ218)/1000000,"")</f>
        <v/>
      </c>
      <c r="BS218" s="4">
        <f>IFERROR(SMALL($BR$3:$BR$1003,ROWS($BR$3:BR218)),"")</f>
        <v>21.000537999999999</v>
      </c>
      <c r="BT218" s="4">
        <f t="shared" si="12"/>
        <v>538</v>
      </c>
    </row>
    <row r="219" spans="59:72">
      <c r="BG219" s="21"/>
      <c r="BN219" s="21" t="str">
        <f>IF(OR(Data!E218="Identified",Data!E218="Proposal",Data!E218="Qualified",Data!E218="Validated"),Data!J218,"")</f>
        <v/>
      </c>
      <c r="BQ219" s="4" t="e">
        <f t="shared" si="11"/>
        <v>#VALUE!</v>
      </c>
      <c r="BR219" s="4" t="str">
        <f>IFERROR(BQ219+ROWS($BQ$3:BQ219)/1000000,"")</f>
        <v/>
      </c>
      <c r="BS219" s="4">
        <f>IFERROR(SMALL($BR$3:$BR$1003,ROWS($BR$3:BR219)),"")</f>
        <v>21.000544999999999</v>
      </c>
      <c r="BT219" s="4">
        <f t="shared" si="12"/>
        <v>545</v>
      </c>
    </row>
    <row r="220" spans="59:72">
      <c r="BG220" s="21"/>
      <c r="BN220" s="21">
        <f>IF(OR(Data!E219="Identified",Data!E219="Proposal",Data!E219="Qualified",Data!E219="Validated"),Data!J219,"")</f>
        <v>42130</v>
      </c>
      <c r="BQ220" s="4">
        <f t="shared" si="11"/>
        <v>36</v>
      </c>
      <c r="BR220" s="4">
        <f>IFERROR(BQ220+ROWS($BQ$3:BQ220)/1000000,"")</f>
        <v>36.000217999999997</v>
      </c>
      <c r="BS220" s="4">
        <f>IFERROR(SMALL($BR$3:$BR$1003,ROWS($BR$3:BR220)),"")</f>
        <v>21.000610000000002</v>
      </c>
      <c r="BT220" s="4">
        <f t="shared" si="12"/>
        <v>610</v>
      </c>
    </row>
    <row r="221" spans="59:72">
      <c r="BG221" s="21"/>
      <c r="BN221" s="21">
        <f>IF(OR(Data!E220="Identified",Data!E220="Proposal",Data!E220="Qualified",Data!E220="Validated"),Data!J220,"")</f>
        <v>42130</v>
      </c>
      <c r="BQ221" s="4">
        <f t="shared" si="11"/>
        <v>36</v>
      </c>
      <c r="BR221" s="4">
        <f>IFERROR(BQ221+ROWS($BQ$3:BQ221)/1000000,"")</f>
        <v>36.000219000000001</v>
      </c>
      <c r="BS221" s="4">
        <f>IFERROR(SMALL($BR$3:$BR$1003,ROWS($BR$3:BR221)),"")</f>
        <v>21.000610999999999</v>
      </c>
      <c r="BT221" s="4">
        <f t="shared" si="12"/>
        <v>611</v>
      </c>
    </row>
    <row r="222" spans="59:72">
      <c r="BG222" s="21"/>
      <c r="BN222" s="21">
        <f>IF(OR(Data!E221="Identified",Data!E221="Proposal",Data!E221="Qualified",Data!E221="Validated"),Data!J221,"")</f>
        <v>42098</v>
      </c>
      <c r="BQ222" s="4">
        <f t="shared" si="11"/>
        <v>4</v>
      </c>
      <c r="BR222" s="4">
        <f>IFERROR(BQ222+ROWS($BQ$3:BQ222)/1000000,"")</f>
        <v>4.0002199999999997</v>
      </c>
      <c r="BS222" s="4">
        <f>IFERROR(SMALL($BR$3:$BR$1003,ROWS($BR$3:BR222)),"")</f>
        <v>21.000654999999998</v>
      </c>
      <c r="BT222" s="4">
        <f t="shared" si="12"/>
        <v>655</v>
      </c>
    </row>
    <row r="223" spans="59:72">
      <c r="BG223" s="21"/>
      <c r="BN223" s="21">
        <f>IF(OR(Data!E222="Identified",Data!E222="Proposal",Data!E222="Qualified",Data!E222="Validated"),Data!J222,"")</f>
        <v>42176</v>
      </c>
      <c r="BQ223" s="4">
        <f t="shared" si="11"/>
        <v>82</v>
      </c>
      <c r="BR223" s="4">
        <f>IFERROR(BQ223+ROWS($BQ$3:BQ223)/1000000,"")</f>
        <v>82.000220999999996</v>
      </c>
      <c r="BS223" s="4">
        <f>IFERROR(SMALL($BR$3:$BR$1003,ROWS($BR$3:BR223)),"")</f>
        <v>21.000903999999998</v>
      </c>
      <c r="BT223" s="4">
        <f t="shared" si="12"/>
        <v>904</v>
      </c>
    </row>
    <row r="224" spans="59:72">
      <c r="BG224" s="21"/>
      <c r="BN224" s="21" t="str">
        <f>IF(OR(Data!E223="Identified",Data!E223="Proposal",Data!E223="Qualified",Data!E223="Validated"),Data!J223,"")</f>
        <v/>
      </c>
      <c r="BQ224" s="4" t="e">
        <f t="shared" si="11"/>
        <v>#VALUE!</v>
      </c>
      <c r="BR224" s="4" t="str">
        <f>IFERROR(BQ224+ROWS($BQ$3:BQ224)/1000000,"")</f>
        <v/>
      </c>
      <c r="BS224" s="4">
        <f>IFERROR(SMALL($BR$3:$BR$1003,ROWS($BR$3:BR224)),"")</f>
        <v>21.000983999999999</v>
      </c>
      <c r="BT224" s="4">
        <f t="shared" si="12"/>
        <v>984</v>
      </c>
    </row>
    <row r="225" spans="59:72">
      <c r="BG225" s="21"/>
      <c r="BN225" s="21">
        <f>IF(OR(Data!E224="Identified",Data!E224="Proposal",Data!E224="Qualified",Data!E224="Validated"),Data!J224,"")</f>
        <v>42132</v>
      </c>
      <c r="BQ225" s="4">
        <f t="shared" si="11"/>
        <v>38</v>
      </c>
      <c r="BR225" s="4">
        <f>IFERROR(BQ225+ROWS($BQ$3:BQ225)/1000000,"")</f>
        <v>38.000222999999998</v>
      </c>
      <c r="BS225" s="4">
        <f>IFERROR(SMALL($BR$3:$BR$1003,ROWS($BR$3:BR225)),"")</f>
        <v>22.000042000000001</v>
      </c>
      <c r="BT225" s="4">
        <f t="shared" si="12"/>
        <v>42</v>
      </c>
    </row>
    <row r="226" spans="59:72">
      <c r="BG226" s="21"/>
      <c r="BN226" s="21">
        <f>IF(OR(Data!E225="Identified",Data!E225="Proposal",Data!E225="Qualified",Data!E225="Validated"),Data!J225,"")</f>
        <v>42115</v>
      </c>
      <c r="BQ226" s="4">
        <f t="shared" si="11"/>
        <v>21</v>
      </c>
      <c r="BR226" s="4">
        <f>IFERROR(BQ226+ROWS($BQ$3:BQ226)/1000000,"")</f>
        <v>21.000223999999999</v>
      </c>
      <c r="BS226" s="4">
        <f>IFERROR(SMALL($BR$3:$BR$1003,ROWS($BR$3:BR226)),"")</f>
        <v>22.000354000000002</v>
      </c>
      <c r="BT226" s="4">
        <f t="shared" si="12"/>
        <v>354</v>
      </c>
    </row>
    <row r="227" spans="59:72">
      <c r="BG227" s="21"/>
      <c r="BN227" s="21">
        <f>IF(OR(Data!E226="Identified",Data!E226="Proposal",Data!E226="Qualified",Data!E226="Validated"),Data!J226,"")</f>
        <v>42181</v>
      </c>
      <c r="BQ227" s="4">
        <f t="shared" si="11"/>
        <v>87</v>
      </c>
      <c r="BR227" s="4">
        <f>IFERROR(BQ227+ROWS($BQ$3:BQ227)/1000000,"")</f>
        <v>87.000225</v>
      </c>
      <c r="BS227" s="4">
        <f>IFERROR(SMALL($BR$3:$BR$1003,ROWS($BR$3:BR227)),"")</f>
        <v>22.000364000000001</v>
      </c>
      <c r="BT227" s="4">
        <f t="shared" si="12"/>
        <v>364</v>
      </c>
    </row>
    <row r="228" spans="59:72">
      <c r="BG228" s="21"/>
      <c r="BN228" s="21">
        <f>IF(OR(Data!E227="Identified",Data!E227="Proposal",Data!E227="Qualified",Data!E227="Validated"),Data!J227,"")</f>
        <v>42124</v>
      </c>
      <c r="BQ228" s="4">
        <f t="shared" si="11"/>
        <v>30</v>
      </c>
      <c r="BR228" s="4">
        <f>IFERROR(BQ228+ROWS($BQ$3:BQ228)/1000000,"")</f>
        <v>30.000226000000001</v>
      </c>
      <c r="BS228" s="4">
        <f>IFERROR(SMALL($BR$3:$BR$1003,ROWS($BR$3:BR228)),"")</f>
        <v>22.000420999999999</v>
      </c>
      <c r="BT228" s="4">
        <f t="shared" si="12"/>
        <v>421</v>
      </c>
    </row>
    <row r="229" spans="59:72">
      <c r="BG229" s="21"/>
      <c r="BN229" s="21">
        <f>IF(OR(Data!E228="Identified",Data!E228="Proposal",Data!E228="Qualified",Data!E228="Validated"),Data!J228,"")</f>
        <v>42158</v>
      </c>
      <c r="BQ229" s="4">
        <f t="shared" si="11"/>
        <v>64</v>
      </c>
      <c r="BR229" s="4">
        <f>IFERROR(BQ229+ROWS($BQ$3:BQ229)/1000000,"")</f>
        <v>64.000226999999995</v>
      </c>
      <c r="BS229" s="4">
        <f>IFERROR(SMALL($BR$3:$BR$1003,ROWS($BR$3:BR229)),"")</f>
        <v>22.000620000000001</v>
      </c>
      <c r="BT229" s="4">
        <f t="shared" si="12"/>
        <v>620</v>
      </c>
    </row>
    <row r="230" spans="59:72">
      <c r="BG230" s="21"/>
      <c r="BN230" s="21">
        <f>IF(OR(Data!E229="Identified",Data!E229="Proposal",Data!E229="Qualified",Data!E229="Validated"),Data!J229,"")</f>
        <v>42177</v>
      </c>
      <c r="BQ230" s="4">
        <f t="shared" si="11"/>
        <v>83</v>
      </c>
      <c r="BR230" s="4">
        <f>IFERROR(BQ230+ROWS($BQ$3:BQ230)/1000000,"")</f>
        <v>83.000228000000007</v>
      </c>
      <c r="BS230" s="4">
        <f>IFERROR(SMALL($BR$3:$BR$1003,ROWS($BR$3:BR230)),"")</f>
        <v>22.000709000000001</v>
      </c>
      <c r="BT230" s="4">
        <f t="shared" si="12"/>
        <v>709</v>
      </c>
    </row>
    <row r="231" spans="59:72">
      <c r="BG231" s="21"/>
      <c r="BN231" s="21">
        <f>IF(OR(Data!E230="Identified",Data!E230="Proposal",Data!E230="Qualified",Data!E230="Validated"),Data!J230,"")</f>
        <v>42107</v>
      </c>
      <c r="BQ231" s="4">
        <f t="shared" si="11"/>
        <v>13</v>
      </c>
      <c r="BR231" s="4">
        <f>IFERROR(BQ231+ROWS($BQ$3:BQ231)/1000000,"")</f>
        <v>13.000228999999999</v>
      </c>
      <c r="BS231" s="4">
        <f>IFERROR(SMALL($BR$3:$BR$1003,ROWS($BR$3:BR231)),"")</f>
        <v>22.000851999999998</v>
      </c>
      <c r="BT231" s="4">
        <f t="shared" si="12"/>
        <v>852</v>
      </c>
    </row>
    <row r="232" spans="59:72">
      <c r="BG232" s="21"/>
      <c r="BN232" s="21">
        <f>IF(OR(Data!E231="Identified",Data!E231="Proposal",Data!E231="Qualified",Data!E231="Validated"),Data!J231,"")</f>
        <v>42124</v>
      </c>
      <c r="BQ232" s="4">
        <f t="shared" si="11"/>
        <v>30</v>
      </c>
      <c r="BR232" s="4">
        <f>IFERROR(BQ232+ROWS($BQ$3:BQ232)/1000000,"")</f>
        <v>30.000229999999998</v>
      </c>
      <c r="BS232" s="4">
        <f>IFERROR(SMALL($BR$3:$BR$1003,ROWS($BR$3:BR232)),"")</f>
        <v>22.000941000000001</v>
      </c>
      <c r="BT232" s="4">
        <f t="shared" si="12"/>
        <v>941</v>
      </c>
    </row>
    <row r="233" spans="59:72">
      <c r="BG233" s="21"/>
      <c r="BN233" s="21">
        <f>IF(OR(Data!E232="Identified",Data!E232="Proposal",Data!E232="Qualified",Data!E232="Validated"),Data!J232,"")</f>
        <v>42152</v>
      </c>
      <c r="BQ233" s="4">
        <f t="shared" si="11"/>
        <v>58</v>
      </c>
      <c r="BR233" s="4">
        <f>IFERROR(BQ233+ROWS($BQ$3:BQ233)/1000000,"")</f>
        <v>58.000230999999999</v>
      </c>
      <c r="BS233" s="4">
        <f>IFERROR(SMALL($BR$3:$BR$1003,ROWS($BR$3:BR233)),"")</f>
        <v>23.000150999999999</v>
      </c>
      <c r="BT233" s="4">
        <f t="shared" si="12"/>
        <v>151</v>
      </c>
    </row>
    <row r="234" spans="59:72">
      <c r="BG234" s="21"/>
      <c r="BN234" s="21">
        <f>IF(OR(Data!E233="Identified",Data!E233="Proposal",Data!E233="Qualified",Data!E233="Validated"),Data!J233,"")</f>
        <v>42167</v>
      </c>
      <c r="BQ234" s="4">
        <f t="shared" si="11"/>
        <v>73</v>
      </c>
      <c r="BR234" s="4">
        <f>IFERROR(BQ234+ROWS($BQ$3:BQ234)/1000000,"")</f>
        <v>73.000231999999997</v>
      </c>
      <c r="BS234" s="4">
        <f>IFERROR(SMALL($BR$3:$BR$1003,ROWS($BR$3:BR234)),"")</f>
        <v>23.000184000000001</v>
      </c>
      <c r="BT234" s="4">
        <f t="shared" si="12"/>
        <v>184</v>
      </c>
    </row>
    <row r="235" spans="59:72">
      <c r="BG235" s="21"/>
      <c r="BN235" s="21">
        <f>IF(OR(Data!E234="Identified",Data!E234="Proposal",Data!E234="Qualified",Data!E234="Validated"),Data!J234,"")</f>
        <v>42130</v>
      </c>
      <c r="BQ235" s="4">
        <f t="shared" si="11"/>
        <v>36</v>
      </c>
      <c r="BR235" s="4">
        <f>IFERROR(BQ235+ROWS($BQ$3:BQ235)/1000000,"")</f>
        <v>36.000233000000001</v>
      </c>
      <c r="BS235" s="4">
        <f>IFERROR(SMALL($BR$3:$BR$1003,ROWS($BR$3:BR235)),"")</f>
        <v>23.000264999999999</v>
      </c>
      <c r="BT235" s="4">
        <f t="shared" si="12"/>
        <v>265</v>
      </c>
    </row>
    <row r="236" spans="59:72">
      <c r="BG236" s="21"/>
      <c r="BN236" s="21">
        <f>IF(OR(Data!E235="Identified",Data!E235="Proposal",Data!E235="Qualified",Data!E235="Validated"),Data!J235,"")</f>
        <v>42172</v>
      </c>
      <c r="BQ236" s="4">
        <f t="shared" si="11"/>
        <v>78</v>
      </c>
      <c r="BR236" s="4">
        <f>IFERROR(BQ236+ROWS($BQ$3:BQ236)/1000000,"")</f>
        <v>78.000234000000006</v>
      </c>
      <c r="BS236" s="4">
        <f>IFERROR(SMALL($BR$3:$BR$1003,ROWS($BR$3:BR236)),"")</f>
        <v>23.000494</v>
      </c>
      <c r="BT236" s="4">
        <f t="shared" si="12"/>
        <v>494</v>
      </c>
    </row>
    <row r="237" spans="59:72">
      <c r="BG237" s="21"/>
      <c r="BN237" s="21">
        <f>IF(OR(Data!E236="Identified",Data!E236="Proposal",Data!E236="Qualified",Data!E236="Validated"),Data!J236,"")</f>
        <v>42129</v>
      </c>
      <c r="BQ237" s="4">
        <f t="shared" si="11"/>
        <v>35</v>
      </c>
      <c r="BR237" s="4">
        <f>IFERROR(BQ237+ROWS($BQ$3:BQ237)/1000000,"")</f>
        <v>35.000235000000004</v>
      </c>
      <c r="BS237" s="4">
        <f>IFERROR(SMALL($BR$3:$BR$1003,ROWS($BR$3:BR237)),"")</f>
        <v>23.000598</v>
      </c>
      <c r="BT237" s="4">
        <f t="shared" si="12"/>
        <v>598</v>
      </c>
    </row>
    <row r="238" spans="59:72">
      <c r="BG238" s="21"/>
      <c r="BN238" s="21">
        <f>IF(OR(Data!E237="Identified",Data!E237="Proposal",Data!E237="Qualified",Data!E237="Validated"),Data!J237,"")</f>
        <v>42159</v>
      </c>
      <c r="BQ238" s="4">
        <f t="shared" si="11"/>
        <v>65</v>
      </c>
      <c r="BR238" s="4">
        <f>IFERROR(BQ238+ROWS($BQ$3:BQ238)/1000000,"")</f>
        <v>65.000236000000001</v>
      </c>
      <c r="BS238" s="4">
        <f>IFERROR(SMALL($BR$3:$BR$1003,ROWS($BR$3:BR238)),"")</f>
        <v>23.000603999999999</v>
      </c>
      <c r="BT238" s="4">
        <f t="shared" si="12"/>
        <v>604</v>
      </c>
    </row>
    <row r="239" spans="59:72">
      <c r="BG239" s="21"/>
      <c r="BN239" s="21" t="str">
        <f>IF(OR(Data!E238="Identified",Data!E238="Proposal",Data!E238="Qualified",Data!E238="Validated"),Data!J238,"")</f>
        <v/>
      </c>
      <c r="BQ239" s="4" t="e">
        <f t="shared" si="11"/>
        <v>#VALUE!</v>
      </c>
      <c r="BR239" s="4" t="str">
        <f>IFERROR(BQ239+ROWS($BQ$3:BQ239)/1000000,"")</f>
        <v/>
      </c>
      <c r="BS239" s="4">
        <f>IFERROR(SMALL($BR$3:$BR$1003,ROWS($BR$3:BR239)),"")</f>
        <v>23.000678000000001</v>
      </c>
      <c r="BT239" s="4">
        <f t="shared" si="12"/>
        <v>678</v>
      </c>
    </row>
    <row r="240" spans="59:72">
      <c r="BG240" s="21"/>
      <c r="BN240" s="21">
        <f>IF(OR(Data!E239="Identified",Data!E239="Proposal",Data!E239="Qualified",Data!E239="Validated"),Data!J239,"")</f>
        <v>42104</v>
      </c>
      <c r="BQ240" s="4">
        <f t="shared" si="11"/>
        <v>10</v>
      </c>
      <c r="BR240" s="4">
        <f>IFERROR(BQ240+ROWS($BQ$3:BQ240)/1000000,"")</f>
        <v>10.000238</v>
      </c>
      <c r="BS240" s="4">
        <f>IFERROR(SMALL($BR$3:$BR$1003,ROWS($BR$3:BR240)),"")</f>
        <v>23.000809</v>
      </c>
      <c r="BT240" s="4">
        <f t="shared" si="12"/>
        <v>809</v>
      </c>
    </row>
    <row r="241" spans="59:72">
      <c r="BG241" s="21"/>
      <c r="BN241" s="21">
        <f>IF(OR(Data!E240="Identified",Data!E240="Proposal",Data!E240="Qualified",Data!E240="Validated"),Data!J240,"")</f>
        <v>42157</v>
      </c>
      <c r="BQ241" s="4">
        <f t="shared" si="11"/>
        <v>63</v>
      </c>
      <c r="BR241" s="4">
        <f>IFERROR(BQ241+ROWS($BQ$3:BQ241)/1000000,"")</f>
        <v>63.000239000000001</v>
      </c>
      <c r="BS241" s="4">
        <f>IFERROR(SMALL($BR$3:$BR$1003,ROWS($BR$3:BR241)),"")</f>
        <v>23.000897999999999</v>
      </c>
      <c r="BT241" s="4">
        <f t="shared" si="12"/>
        <v>898</v>
      </c>
    </row>
    <row r="242" spans="59:72">
      <c r="BG242" s="21"/>
      <c r="BN242" s="21">
        <f>IF(OR(Data!E241="Identified",Data!E241="Proposal",Data!E241="Qualified",Data!E241="Validated"),Data!J241,"")</f>
        <v>42137</v>
      </c>
      <c r="BQ242" s="4">
        <f t="shared" si="11"/>
        <v>43</v>
      </c>
      <c r="BR242" s="4">
        <f>IFERROR(BQ242+ROWS($BQ$3:BQ242)/1000000,"")</f>
        <v>43.000239999999998</v>
      </c>
      <c r="BS242" s="4">
        <f>IFERROR(SMALL($BR$3:$BR$1003,ROWS($BR$3:BR242)),"")</f>
        <v>23.000979000000001</v>
      </c>
      <c r="BT242" s="4">
        <f t="shared" si="12"/>
        <v>979</v>
      </c>
    </row>
    <row r="243" spans="59:72">
      <c r="BG243" s="21"/>
      <c r="BN243" s="21">
        <f>IF(OR(Data!E242="Identified",Data!E242="Proposal",Data!E242="Qualified",Data!E242="Validated"),Data!J242,"")</f>
        <v>42128</v>
      </c>
      <c r="BQ243" s="4">
        <f t="shared" si="11"/>
        <v>34</v>
      </c>
      <c r="BR243" s="4">
        <f>IFERROR(BQ243+ROWS($BQ$3:BQ243)/1000000,"")</f>
        <v>34.000241000000003</v>
      </c>
      <c r="BS243" s="4">
        <f>IFERROR(SMALL($BR$3:$BR$1003,ROWS($BR$3:BR243)),"")</f>
        <v>24.000108999999998</v>
      </c>
      <c r="BT243" s="4">
        <f t="shared" si="12"/>
        <v>109</v>
      </c>
    </row>
    <row r="244" spans="59:72">
      <c r="BG244" s="21"/>
      <c r="BN244" s="21" t="str">
        <f>IF(OR(Data!E243="Identified",Data!E243="Proposal",Data!E243="Qualified",Data!E243="Validated"),Data!J243,"")</f>
        <v/>
      </c>
      <c r="BQ244" s="4" t="e">
        <f t="shared" si="11"/>
        <v>#VALUE!</v>
      </c>
      <c r="BR244" s="4" t="str">
        <f>IFERROR(BQ244+ROWS($BQ$3:BQ244)/1000000,"")</f>
        <v/>
      </c>
      <c r="BS244" s="4">
        <f>IFERROR(SMALL($BR$3:$BR$1003,ROWS($BR$3:BR244)),"")</f>
        <v>24.000171000000002</v>
      </c>
      <c r="BT244" s="4">
        <f t="shared" si="12"/>
        <v>171</v>
      </c>
    </row>
    <row r="245" spans="59:72">
      <c r="BG245" s="21"/>
      <c r="BN245" s="21">
        <f>IF(OR(Data!E244="Identified",Data!E244="Proposal",Data!E244="Qualified",Data!E244="Validated"),Data!J244,"")</f>
        <v>42128</v>
      </c>
      <c r="BQ245" s="4">
        <f t="shared" si="11"/>
        <v>34</v>
      </c>
      <c r="BR245" s="4">
        <f>IFERROR(BQ245+ROWS($BQ$3:BQ245)/1000000,"")</f>
        <v>34.000242999999998</v>
      </c>
      <c r="BS245" s="4">
        <f>IFERROR(SMALL($BR$3:$BR$1003,ROWS($BR$3:BR245)),"")</f>
        <v>24.000976999999999</v>
      </c>
      <c r="BT245" s="4">
        <f t="shared" si="12"/>
        <v>977</v>
      </c>
    </row>
    <row r="246" spans="59:72">
      <c r="BG246" s="21"/>
      <c r="BN246" s="21">
        <f>IF(OR(Data!E245="Identified",Data!E245="Proposal",Data!E245="Qualified",Data!E245="Validated"),Data!J245,"")</f>
        <v>42156</v>
      </c>
      <c r="BQ246" s="4">
        <f t="shared" si="11"/>
        <v>62</v>
      </c>
      <c r="BR246" s="4">
        <f>IFERROR(BQ246+ROWS($BQ$3:BQ246)/1000000,"")</f>
        <v>62.000244000000002</v>
      </c>
      <c r="BS246" s="4">
        <f>IFERROR(SMALL($BR$3:$BR$1003,ROWS($BR$3:BR246)),"")</f>
        <v>25.000019999999999</v>
      </c>
      <c r="BT246" s="4">
        <f t="shared" si="12"/>
        <v>20</v>
      </c>
    </row>
    <row r="247" spans="59:72">
      <c r="BG247" s="21"/>
      <c r="BN247" s="21">
        <f>IF(OR(Data!E246="Identified",Data!E246="Proposal",Data!E246="Qualified",Data!E246="Validated"),Data!J246,"")</f>
        <v>42171</v>
      </c>
      <c r="BQ247" s="4">
        <f t="shared" si="11"/>
        <v>77</v>
      </c>
      <c r="BR247" s="4">
        <f>IFERROR(BQ247+ROWS($BQ$3:BQ247)/1000000,"")</f>
        <v>77.000245000000007</v>
      </c>
      <c r="BS247" s="4">
        <f>IFERROR(SMALL($BR$3:$BR$1003,ROWS($BR$3:BR247)),"")</f>
        <v>25.000063000000001</v>
      </c>
      <c r="BT247" s="4">
        <f t="shared" si="12"/>
        <v>63</v>
      </c>
    </row>
    <row r="248" spans="59:72">
      <c r="BG248" s="21"/>
      <c r="BN248" s="21" t="str">
        <f>IF(OR(Data!E247="Identified",Data!E247="Proposal",Data!E247="Qualified",Data!E247="Validated"),Data!J247,"")</f>
        <v/>
      </c>
      <c r="BQ248" s="4" t="e">
        <f t="shared" si="11"/>
        <v>#VALUE!</v>
      </c>
      <c r="BR248" s="4" t="str">
        <f>IFERROR(BQ248+ROWS($BQ$3:BQ248)/1000000,"")</f>
        <v/>
      </c>
      <c r="BS248" s="4">
        <f>IFERROR(SMALL($BR$3:$BR$1003,ROWS($BR$3:BR248)),"")</f>
        <v>25.00009</v>
      </c>
      <c r="BT248" s="4">
        <f t="shared" si="12"/>
        <v>90</v>
      </c>
    </row>
    <row r="249" spans="59:72">
      <c r="BG249" s="21"/>
      <c r="BN249" s="21">
        <f>IF(OR(Data!E248="Identified",Data!E248="Proposal",Data!E248="Qualified",Data!E248="Validated"),Data!J248,"")</f>
        <v>42157</v>
      </c>
      <c r="BQ249" s="4">
        <f t="shared" si="11"/>
        <v>63</v>
      </c>
      <c r="BR249" s="4">
        <f>IFERROR(BQ249+ROWS($BQ$3:BQ249)/1000000,"")</f>
        <v>63.000247000000002</v>
      </c>
      <c r="BS249" s="4">
        <f>IFERROR(SMALL($BR$3:$BR$1003,ROWS($BR$3:BR249)),"")</f>
        <v>25.000108000000001</v>
      </c>
      <c r="BT249" s="4">
        <f t="shared" si="12"/>
        <v>108</v>
      </c>
    </row>
    <row r="250" spans="59:72">
      <c r="BG250" s="21"/>
      <c r="BN250" s="21">
        <f>IF(OR(Data!E249="Identified",Data!E249="Proposal",Data!E249="Qualified",Data!E249="Validated"),Data!J249,"")</f>
        <v>42143</v>
      </c>
      <c r="BQ250" s="4">
        <f t="shared" si="11"/>
        <v>49</v>
      </c>
      <c r="BR250" s="4">
        <f>IFERROR(BQ250+ROWS($BQ$3:BQ250)/1000000,"")</f>
        <v>49.000247999999999</v>
      </c>
      <c r="BS250" s="4">
        <f>IFERROR(SMALL($BR$3:$BR$1003,ROWS($BR$3:BR250)),"")</f>
        <v>25.000212000000001</v>
      </c>
      <c r="BT250" s="4">
        <f t="shared" si="12"/>
        <v>212</v>
      </c>
    </row>
    <row r="251" spans="59:72">
      <c r="BG251" s="21"/>
      <c r="BN251" s="21">
        <f>IF(OR(Data!E250="Identified",Data!E250="Proposal",Data!E250="Qualified",Data!E250="Validated"),Data!J250,"")</f>
        <v>42131</v>
      </c>
      <c r="BQ251" s="4">
        <f t="shared" si="11"/>
        <v>37</v>
      </c>
      <c r="BR251" s="4">
        <f>IFERROR(BQ251+ROWS($BQ$3:BQ251)/1000000,"")</f>
        <v>37.000248999999997</v>
      </c>
      <c r="BS251" s="4">
        <f>IFERROR(SMALL($BR$3:$BR$1003,ROWS($BR$3:BR251)),"")</f>
        <v>25.000724999999999</v>
      </c>
      <c r="BT251" s="4">
        <f t="shared" si="12"/>
        <v>725</v>
      </c>
    </row>
    <row r="252" spans="59:72">
      <c r="BG252" s="21"/>
      <c r="BN252" s="21" t="str">
        <f>IF(OR(Data!E251="Identified",Data!E251="Proposal",Data!E251="Qualified",Data!E251="Validated"),Data!J251,"")</f>
        <v/>
      </c>
      <c r="BQ252" s="4" t="e">
        <f t="shared" si="11"/>
        <v>#VALUE!</v>
      </c>
      <c r="BR252" s="4" t="str">
        <f>IFERROR(BQ252+ROWS($BQ$3:BQ252)/1000000,"")</f>
        <v/>
      </c>
      <c r="BS252" s="4">
        <f>IFERROR(SMALL($BR$3:$BR$1003,ROWS($BR$3:BR252)),"")</f>
        <v>25.000972999999998</v>
      </c>
      <c r="BT252" s="4">
        <f t="shared" si="12"/>
        <v>973</v>
      </c>
    </row>
    <row r="253" spans="59:72">
      <c r="BG253" s="21"/>
      <c r="BN253" s="21">
        <f>IF(OR(Data!E252="Identified",Data!E252="Proposal",Data!E252="Qualified",Data!E252="Validated"),Data!J252,"")</f>
        <v>42174</v>
      </c>
      <c r="BQ253" s="4">
        <f t="shared" si="11"/>
        <v>80</v>
      </c>
      <c r="BR253" s="4">
        <f>IFERROR(BQ253+ROWS($BQ$3:BQ253)/1000000,"")</f>
        <v>80.000251000000006</v>
      </c>
      <c r="BS253" s="4">
        <f>IFERROR(SMALL($BR$3:$BR$1003,ROWS($BR$3:BR253)),"")</f>
        <v>26.000252</v>
      </c>
      <c r="BT253" s="4">
        <f t="shared" si="12"/>
        <v>252</v>
      </c>
    </row>
    <row r="254" spans="59:72">
      <c r="BG254" s="21"/>
      <c r="BN254" s="21">
        <f>IF(OR(Data!E253="Identified",Data!E253="Proposal",Data!E253="Qualified",Data!E253="Validated"),Data!J253,"")</f>
        <v>42120</v>
      </c>
      <c r="BQ254" s="4">
        <f t="shared" si="11"/>
        <v>26</v>
      </c>
      <c r="BR254" s="4">
        <f>IFERROR(BQ254+ROWS($BQ$3:BQ254)/1000000,"")</f>
        <v>26.000252</v>
      </c>
      <c r="BS254" s="4">
        <f>IFERROR(SMALL($BR$3:$BR$1003,ROWS($BR$3:BR254)),"")</f>
        <v>26.000318</v>
      </c>
      <c r="BT254" s="4">
        <f t="shared" si="12"/>
        <v>318</v>
      </c>
    </row>
    <row r="255" spans="59:72">
      <c r="BG255" s="21"/>
      <c r="BN255" s="21">
        <f>IF(OR(Data!E254="Identified",Data!E254="Proposal",Data!E254="Qualified",Data!E254="Validated"),Data!J254,"")</f>
        <v>42167</v>
      </c>
      <c r="BQ255" s="4">
        <f t="shared" si="11"/>
        <v>73</v>
      </c>
      <c r="BR255" s="4">
        <f>IFERROR(BQ255+ROWS($BQ$3:BQ255)/1000000,"")</f>
        <v>73.000253000000001</v>
      </c>
      <c r="BS255" s="4">
        <f>IFERROR(SMALL($BR$3:$BR$1003,ROWS($BR$3:BR255)),"")</f>
        <v>26.000340000000001</v>
      </c>
      <c r="BT255" s="4">
        <f t="shared" si="12"/>
        <v>340</v>
      </c>
    </row>
    <row r="256" spans="59:72">
      <c r="BG256" s="21"/>
      <c r="BN256" s="21" t="str">
        <f>IF(OR(Data!E255="Identified",Data!E255="Proposal",Data!E255="Qualified",Data!E255="Validated"),Data!J255,"")</f>
        <v/>
      </c>
      <c r="BQ256" s="4" t="e">
        <f t="shared" si="11"/>
        <v>#VALUE!</v>
      </c>
      <c r="BR256" s="4" t="str">
        <f>IFERROR(BQ256+ROWS($BQ$3:BQ256)/1000000,"")</f>
        <v/>
      </c>
      <c r="BS256" s="4">
        <f>IFERROR(SMALL($BR$3:$BR$1003,ROWS($BR$3:BR256)),"")</f>
        <v>26.000367000000001</v>
      </c>
      <c r="BT256" s="4">
        <f t="shared" si="12"/>
        <v>367</v>
      </c>
    </row>
    <row r="257" spans="59:72">
      <c r="BG257" s="21"/>
      <c r="BN257" s="21">
        <f>IF(OR(Data!E256="Identified",Data!E256="Proposal",Data!E256="Qualified",Data!E256="Validated"),Data!J256,"")</f>
        <v>42173</v>
      </c>
      <c r="BQ257" s="4">
        <f t="shared" si="11"/>
        <v>79</v>
      </c>
      <c r="BR257" s="4">
        <f>IFERROR(BQ257+ROWS($BQ$3:BQ257)/1000000,"")</f>
        <v>79.000254999999996</v>
      </c>
      <c r="BS257" s="4">
        <f>IFERROR(SMALL($BR$3:$BR$1003,ROWS($BR$3:BR257)),"")</f>
        <v>26.000513999999999</v>
      </c>
      <c r="BT257" s="4">
        <f t="shared" si="12"/>
        <v>514</v>
      </c>
    </row>
    <row r="258" spans="59:72">
      <c r="BG258" s="21"/>
      <c r="BN258" s="21">
        <f>IF(OR(Data!E257="Identified",Data!E257="Proposal",Data!E257="Qualified",Data!E257="Validated"),Data!J257,"")</f>
        <v>42157</v>
      </c>
      <c r="BQ258" s="4">
        <f t="shared" si="11"/>
        <v>63</v>
      </c>
      <c r="BR258" s="4">
        <f>IFERROR(BQ258+ROWS($BQ$3:BQ258)/1000000,"")</f>
        <v>63.000256</v>
      </c>
      <c r="BS258" s="4">
        <f>IFERROR(SMALL($BR$3:$BR$1003,ROWS($BR$3:BR258)),"")</f>
        <v>26.000526000000001</v>
      </c>
      <c r="BT258" s="4">
        <f t="shared" si="12"/>
        <v>526</v>
      </c>
    </row>
    <row r="259" spans="59:72">
      <c r="BG259" s="21"/>
      <c r="BN259" s="21">
        <f>IF(OR(Data!E258="Identified",Data!E258="Proposal",Data!E258="Qualified",Data!E258="Validated"),Data!J258,"")</f>
        <v>42128</v>
      </c>
      <c r="BQ259" s="4">
        <f t="shared" si="11"/>
        <v>34</v>
      </c>
      <c r="BR259" s="4">
        <f>IFERROR(BQ259+ROWS($BQ$3:BQ259)/1000000,"")</f>
        <v>34.000256999999998</v>
      </c>
      <c r="BS259" s="4">
        <f>IFERROR(SMALL($BR$3:$BR$1003,ROWS($BR$3:BR259)),"")</f>
        <v>26.000558000000002</v>
      </c>
      <c r="BT259" s="4">
        <f t="shared" si="12"/>
        <v>558</v>
      </c>
    </row>
    <row r="260" spans="59:72">
      <c r="BG260" s="21"/>
      <c r="BN260" s="21">
        <f>IF(OR(Data!E259="Identified",Data!E259="Proposal",Data!E259="Qualified",Data!E259="Validated"),Data!J259,"")</f>
        <v>42108</v>
      </c>
      <c r="BQ260" s="4">
        <f t="shared" ref="BQ260:BQ323" si="13">BN260-$BO$3</f>
        <v>14</v>
      </c>
      <c r="BR260" s="4">
        <f>IFERROR(BQ260+ROWS($BQ$3:BQ260)/1000000,"")</f>
        <v>14.000258000000001</v>
      </c>
      <c r="BS260" s="4">
        <f>IFERROR(SMALL($BR$3:$BR$1003,ROWS($BR$3:BR260)),"")</f>
        <v>26.000667</v>
      </c>
      <c r="BT260" s="4">
        <f t="shared" ref="BT260:BT323" si="14">IF(BS260&lt;&gt;"",MATCH(BS260,$BR$3:$BR$1003,0),"")</f>
        <v>667</v>
      </c>
    </row>
    <row r="261" spans="59:72">
      <c r="BG261" s="21"/>
      <c r="BN261" s="21">
        <f>IF(OR(Data!E260="Identified",Data!E260="Proposal",Data!E260="Qualified",Data!E260="Validated"),Data!J260,"")</f>
        <v>42135</v>
      </c>
      <c r="BQ261" s="4">
        <f t="shared" si="13"/>
        <v>41</v>
      </c>
      <c r="BR261" s="4">
        <f>IFERROR(BQ261+ROWS($BQ$3:BQ261)/1000000,"")</f>
        <v>41.000259</v>
      </c>
      <c r="BS261" s="4">
        <f>IFERROR(SMALL($BR$3:$BR$1003,ROWS($BR$3:BR261)),"")</f>
        <v>26.000958000000001</v>
      </c>
      <c r="BT261" s="4">
        <f t="shared" si="14"/>
        <v>958</v>
      </c>
    </row>
    <row r="262" spans="59:72">
      <c r="BG262" s="21"/>
      <c r="BN262" s="21">
        <f>IF(OR(Data!E261="Identified",Data!E261="Proposal",Data!E261="Qualified",Data!E261="Validated"),Data!J261,"")</f>
        <v>42112</v>
      </c>
      <c r="BQ262" s="4">
        <f t="shared" si="13"/>
        <v>18</v>
      </c>
      <c r="BR262" s="4">
        <f>IFERROR(BQ262+ROWS($BQ$3:BQ262)/1000000,"")</f>
        <v>18.000260000000001</v>
      </c>
      <c r="BS262" s="4">
        <f>IFERROR(SMALL($BR$3:$BR$1003,ROWS($BR$3:BR262)),"")</f>
        <v>27.000139999999998</v>
      </c>
      <c r="BT262" s="4">
        <f t="shared" si="14"/>
        <v>140</v>
      </c>
    </row>
    <row r="263" spans="59:72">
      <c r="BG263" s="21"/>
      <c r="BN263" s="21">
        <f>IF(OR(Data!E262="Identified",Data!E262="Proposal",Data!E262="Qualified",Data!E262="Validated"),Data!J262,"")</f>
        <v>42154</v>
      </c>
      <c r="BQ263" s="4">
        <f t="shared" si="13"/>
        <v>60</v>
      </c>
      <c r="BR263" s="4">
        <f>IFERROR(BQ263+ROWS($BQ$3:BQ263)/1000000,"")</f>
        <v>60.000261000000002</v>
      </c>
      <c r="BS263" s="4">
        <f>IFERROR(SMALL($BR$3:$BR$1003,ROWS($BR$3:BR263)),"")</f>
        <v>27.000174000000001</v>
      </c>
      <c r="BT263" s="4">
        <f t="shared" si="14"/>
        <v>174</v>
      </c>
    </row>
    <row r="264" spans="59:72">
      <c r="BG264" s="21"/>
      <c r="BN264" s="21">
        <f>IF(OR(Data!E263="Identified",Data!E263="Proposal",Data!E263="Qualified",Data!E263="Validated"),Data!J263,"")</f>
        <v>42102</v>
      </c>
      <c r="BQ264" s="4">
        <f t="shared" si="13"/>
        <v>8</v>
      </c>
      <c r="BR264" s="4">
        <f>IFERROR(BQ264+ROWS($BQ$3:BQ264)/1000000,"")</f>
        <v>8.0002619999999993</v>
      </c>
      <c r="BS264" s="4">
        <f>IFERROR(SMALL($BR$3:$BR$1003,ROWS($BR$3:BR264)),"")</f>
        <v>27.000191999999998</v>
      </c>
      <c r="BT264" s="4">
        <f t="shared" si="14"/>
        <v>192</v>
      </c>
    </row>
    <row r="265" spans="59:72">
      <c r="BG265" s="21"/>
      <c r="BN265" s="21" t="str">
        <f>IF(OR(Data!E264="Identified",Data!E264="Proposal",Data!E264="Qualified",Data!E264="Validated"),Data!J264,"")</f>
        <v/>
      </c>
      <c r="BQ265" s="4" t="e">
        <f t="shared" si="13"/>
        <v>#VALUE!</v>
      </c>
      <c r="BR265" s="4" t="str">
        <f>IFERROR(BQ265+ROWS($BQ$3:BQ265)/1000000,"")</f>
        <v/>
      </c>
      <c r="BS265" s="4">
        <f>IFERROR(SMALL($BR$3:$BR$1003,ROWS($BR$3:BR265)),"")</f>
        <v>27.000209999999999</v>
      </c>
      <c r="BT265" s="4">
        <f t="shared" si="14"/>
        <v>210</v>
      </c>
    </row>
    <row r="266" spans="59:72">
      <c r="BG266" s="21"/>
      <c r="BN266" s="21">
        <f>IF(OR(Data!E265="Identified",Data!E265="Proposal",Data!E265="Qualified",Data!E265="Validated"),Data!J265,"")</f>
        <v>42165</v>
      </c>
      <c r="BQ266" s="4">
        <f t="shared" si="13"/>
        <v>71</v>
      </c>
      <c r="BR266" s="4">
        <f>IFERROR(BQ266+ROWS($BQ$3:BQ266)/1000000,"")</f>
        <v>71.000264000000001</v>
      </c>
      <c r="BS266" s="4">
        <f>IFERROR(SMALL($BR$3:$BR$1003,ROWS($BR$3:BR266)),"")</f>
        <v>27.000336999999998</v>
      </c>
      <c r="BT266" s="4">
        <f t="shared" si="14"/>
        <v>337</v>
      </c>
    </row>
    <row r="267" spans="59:72">
      <c r="BG267" s="21"/>
      <c r="BN267" s="21">
        <f>IF(OR(Data!E266="Identified",Data!E266="Proposal",Data!E266="Qualified",Data!E266="Validated"),Data!J266,"")</f>
        <v>42117</v>
      </c>
      <c r="BQ267" s="4">
        <f t="shared" si="13"/>
        <v>23</v>
      </c>
      <c r="BR267" s="4">
        <f>IFERROR(BQ267+ROWS($BQ$3:BQ267)/1000000,"")</f>
        <v>23.000264999999999</v>
      </c>
      <c r="BS267" s="4">
        <f>IFERROR(SMALL($BR$3:$BR$1003,ROWS($BR$3:BR267)),"")</f>
        <v>27.000440000000001</v>
      </c>
      <c r="BT267" s="4">
        <f t="shared" si="14"/>
        <v>440</v>
      </c>
    </row>
    <row r="268" spans="59:72">
      <c r="BG268" s="21"/>
      <c r="BN268" s="21">
        <f>IF(OR(Data!E267="Identified",Data!E267="Proposal",Data!E267="Qualified",Data!E267="Validated"),Data!J267,"")</f>
        <v>42138</v>
      </c>
      <c r="BQ268" s="4">
        <f t="shared" si="13"/>
        <v>44</v>
      </c>
      <c r="BR268" s="4">
        <f>IFERROR(BQ268+ROWS($BQ$3:BQ268)/1000000,"")</f>
        <v>44.000266000000003</v>
      </c>
      <c r="BS268" s="4">
        <f>IFERROR(SMALL($BR$3:$BR$1003,ROWS($BR$3:BR268)),"")</f>
        <v>27.000471000000001</v>
      </c>
      <c r="BT268" s="4">
        <f t="shared" si="14"/>
        <v>471</v>
      </c>
    </row>
    <row r="269" spans="59:72">
      <c r="BG269" s="21"/>
      <c r="BN269" s="21">
        <f>IF(OR(Data!E268="Identified",Data!E268="Proposal",Data!E268="Qualified",Data!E268="Validated"),Data!J268,"")</f>
        <v>42146</v>
      </c>
      <c r="BQ269" s="4">
        <f t="shared" si="13"/>
        <v>52</v>
      </c>
      <c r="BR269" s="4">
        <f>IFERROR(BQ269+ROWS($BQ$3:BQ269)/1000000,"")</f>
        <v>52.000267000000001</v>
      </c>
      <c r="BS269" s="4">
        <f>IFERROR(SMALL($BR$3:$BR$1003,ROWS($BR$3:BR269)),"")</f>
        <v>27.00067</v>
      </c>
      <c r="BT269" s="4">
        <f t="shared" si="14"/>
        <v>670</v>
      </c>
    </row>
    <row r="270" spans="59:72">
      <c r="BG270" s="21"/>
      <c r="BN270" s="21">
        <f>IF(OR(Data!E269="Identified",Data!E269="Proposal",Data!E269="Qualified",Data!E269="Validated"),Data!J269,"")</f>
        <v>42126</v>
      </c>
      <c r="BQ270" s="4">
        <f t="shared" si="13"/>
        <v>32</v>
      </c>
      <c r="BR270" s="4">
        <f>IFERROR(BQ270+ROWS($BQ$3:BQ270)/1000000,"")</f>
        <v>32.000267999999998</v>
      </c>
      <c r="BS270" s="4">
        <f>IFERROR(SMALL($BR$3:$BR$1003,ROWS($BR$3:BR270)),"")</f>
        <v>27.000692999999998</v>
      </c>
      <c r="BT270" s="4">
        <f t="shared" si="14"/>
        <v>693</v>
      </c>
    </row>
    <row r="271" spans="59:72">
      <c r="BG271" s="21"/>
      <c r="BN271" s="21">
        <f>IF(OR(Data!E270="Identified",Data!E270="Proposal",Data!E270="Qualified",Data!E270="Validated"),Data!J270,"")</f>
        <v>42139</v>
      </c>
      <c r="BQ271" s="4">
        <f t="shared" si="13"/>
        <v>45</v>
      </c>
      <c r="BR271" s="4">
        <f>IFERROR(BQ271+ROWS($BQ$3:BQ271)/1000000,"")</f>
        <v>45.000269000000003</v>
      </c>
      <c r="BS271" s="4">
        <f>IFERROR(SMALL($BR$3:$BR$1003,ROWS($BR$3:BR271)),"")</f>
        <v>27.000734999999999</v>
      </c>
      <c r="BT271" s="4">
        <f t="shared" si="14"/>
        <v>735</v>
      </c>
    </row>
    <row r="272" spans="59:72">
      <c r="BG272" s="21"/>
      <c r="BN272" s="21">
        <f>IF(OR(Data!E271="Identified",Data!E271="Proposal",Data!E271="Qualified",Data!E271="Validated"),Data!J271,"")</f>
        <v>42099</v>
      </c>
      <c r="BQ272" s="4">
        <f t="shared" si="13"/>
        <v>5</v>
      </c>
      <c r="BR272" s="4">
        <f>IFERROR(BQ272+ROWS($BQ$3:BQ272)/1000000,"")</f>
        <v>5.0002700000000004</v>
      </c>
      <c r="BS272" s="4">
        <f>IFERROR(SMALL($BR$3:$BR$1003,ROWS($BR$3:BR272)),"")</f>
        <v>27.000824999999999</v>
      </c>
      <c r="BT272" s="4">
        <f t="shared" si="14"/>
        <v>825</v>
      </c>
    </row>
    <row r="273" spans="59:72">
      <c r="BG273" s="21"/>
      <c r="BN273" s="21">
        <f>IF(OR(Data!E272="Identified",Data!E272="Proposal",Data!E272="Qualified",Data!E272="Validated"),Data!J272,"")</f>
        <v>42146</v>
      </c>
      <c r="BQ273" s="4">
        <f t="shared" si="13"/>
        <v>52</v>
      </c>
      <c r="BR273" s="4">
        <f>IFERROR(BQ273+ROWS($BQ$3:BQ273)/1000000,"")</f>
        <v>52.000270999999998</v>
      </c>
      <c r="BS273" s="4">
        <f>IFERROR(SMALL($BR$3:$BR$1003,ROWS($BR$3:BR273)),"")</f>
        <v>28.000131</v>
      </c>
      <c r="BT273" s="4">
        <f t="shared" si="14"/>
        <v>131</v>
      </c>
    </row>
    <row r="274" spans="59:72">
      <c r="BG274" s="21"/>
      <c r="BN274" s="21">
        <f>IF(OR(Data!E273="Identified",Data!E273="Proposal",Data!E273="Qualified",Data!E273="Validated"),Data!J273,"")</f>
        <v>42099</v>
      </c>
      <c r="BQ274" s="4">
        <f t="shared" si="13"/>
        <v>5</v>
      </c>
      <c r="BR274" s="4">
        <f>IFERROR(BQ274+ROWS($BQ$3:BQ274)/1000000,"")</f>
        <v>5.0002719999999998</v>
      </c>
      <c r="BS274" s="4">
        <f>IFERROR(SMALL($BR$3:$BR$1003,ROWS($BR$3:BR274)),"")</f>
        <v>28.000133000000002</v>
      </c>
      <c r="BT274" s="4">
        <f t="shared" si="14"/>
        <v>133</v>
      </c>
    </row>
    <row r="275" spans="59:72">
      <c r="BG275" s="21"/>
      <c r="BN275" s="21">
        <f>IF(OR(Data!E274="Identified",Data!E274="Proposal",Data!E274="Qualified",Data!E274="Validated"),Data!J274,"")</f>
        <v>42140</v>
      </c>
      <c r="BQ275" s="4">
        <f t="shared" si="13"/>
        <v>46</v>
      </c>
      <c r="BR275" s="4">
        <f>IFERROR(BQ275+ROWS($BQ$3:BQ275)/1000000,"")</f>
        <v>46.000273</v>
      </c>
      <c r="BS275" s="4">
        <f>IFERROR(SMALL($BR$3:$BR$1003,ROWS($BR$3:BR275)),"")</f>
        <v>28.000136999999999</v>
      </c>
      <c r="BT275" s="4">
        <f t="shared" si="14"/>
        <v>137</v>
      </c>
    </row>
    <row r="276" spans="59:72">
      <c r="BG276" s="21"/>
      <c r="BN276" s="21">
        <f>IF(OR(Data!E275="Identified",Data!E275="Proposal",Data!E275="Qualified",Data!E275="Validated"),Data!J275,"")</f>
        <v>42158</v>
      </c>
      <c r="BQ276" s="4">
        <f t="shared" si="13"/>
        <v>64</v>
      </c>
      <c r="BR276" s="4">
        <f>IFERROR(BQ276+ROWS($BQ$3:BQ276)/1000000,"")</f>
        <v>64.000274000000005</v>
      </c>
      <c r="BS276" s="4">
        <f>IFERROR(SMALL($BR$3:$BR$1003,ROWS($BR$3:BR276)),"")</f>
        <v>28.000191000000001</v>
      </c>
      <c r="BT276" s="4">
        <f t="shared" si="14"/>
        <v>191</v>
      </c>
    </row>
    <row r="277" spans="59:72">
      <c r="BG277" s="21"/>
      <c r="BN277" s="21">
        <f>IF(OR(Data!E276="Identified",Data!E276="Proposal",Data!E276="Qualified",Data!E276="Validated"),Data!J276,"")</f>
        <v>42160</v>
      </c>
      <c r="BQ277" s="4">
        <f t="shared" si="13"/>
        <v>66</v>
      </c>
      <c r="BR277" s="4">
        <f>IFERROR(BQ277+ROWS($BQ$3:BQ277)/1000000,"")</f>
        <v>66.000275000000002</v>
      </c>
      <c r="BS277" s="4">
        <f>IFERROR(SMALL($BR$3:$BR$1003,ROWS($BR$3:BR277)),"")</f>
        <v>28.000335</v>
      </c>
      <c r="BT277" s="4">
        <f t="shared" si="14"/>
        <v>335</v>
      </c>
    </row>
    <row r="278" spans="59:72">
      <c r="BG278" s="21"/>
      <c r="BN278" s="21" t="str">
        <f>IF(OR(Data!E277="Identified",Data!E277="Proposal",Data!E277="Qualified",Data!E277="Validated"),Data!J277,"")</f>
        <v/>
      </c>
      <c r="BQ278" s="4" t="e">
        <f t="shared" si="13"/>
        <v>#VALUE!</v>
      </c>
      <c r="BR278" s="4" t="str">
        <f>IFERROR(BQ278+ROWS($BQ$3:BQ278)/1000000,"")</f>
        <v/>
      </c>
      <c r="BS278" s="4">
        <f>IFERROR(SMALL($BR$3:$BR$1003,ROWS($BR$3:BR278)),"")</f>
        <v>28.000416999999999</v>
      </c>
      <c r="BT278" s="4">
        <f t="shared" si="14"/>
        <v>417</v>
      </c>
    </row>
    <row r="279" spans="59:72">
      <c r="BG279" s="21"/>
      <c r="BN279" s="21">
        <f>IF(OR(Data!E278="Identified",Data!E278="Proposal",Data!E278="Qualified",Data!E278="Validated"),Data!J278,"")</f>
        <v>42105</v>
      </c>
      <c r="BQ279" s="4">
        <f t="shared" si="13"/>
        <v>11</v>
      </c>
      <c r="BR279" s="4">
        <f>IFERROR(BQ279+ROWS($BQ$3:BQ279)/1000000,"")</f>
        <v>11.000277000000001</v>
      </c>
      <c r="BS279" s="4">
        <f>IFERROR(SMALL($BR$3:$BR$1003,ROWS($BR$3:BR279)),"")</f>
        <v>28.000454999999999</v>
      </c>
      <c r="BT279" s="4">
        <f t="shared" si="14"/>
        <v>455</v>
      </c>
    </row>
    <row r="280" spans="59:72">
      <c r="BG280" s="21"/>
      <c r="BN280" s="21">
        <f>IF(OR(Data!E279="Identified",Data!E279="Proposal",Data!E279="Qualified",Data!E279="Validated"),Data!J279,"")</f>
        <v>42172</v>
      </c>
      <c r="BQ280" s="4">
        <f t="shared" si="13"/>
        <v>78</v>
      </c>
      <c r="BR280" s="4">
        <f>IFERROR(BQ280+ROWS($BQ$3:BQ280)/1000000,"")</f>
        <v>78.000277999999994</v>
      </c>
      <c r="BS280" s="4">
        <f>IFERROR(SMALL($BR$3:$BR$1003,ROWS($BR$3:BR280)),"")</f>
        <v>28.000457999999998</v>
      </c>
      <c r="BT280" s="4">
        <f t="shared" si="14"/>
        <v>458</v>
      </c>
    </row>
    <row r="281" spans="59:72">
      <c r="BG281" s="21"/>
      <c r="BN281" s="21">
        <f>IF(OR(Data!E280="Identified",Data!E280="Proposal",Data!E280="Qualified",Data!E280="Validated"),Data!J280,"")</f>
        <v>42170</v>
      </c>
      <c r="BQ281" s="4">
        <f t="shared" si="13"/>
        <v>76</v>
      </c>
      <c r="BR281" s="4">
        <f>IFERROR(BQ281+ROWS($BQ$3:BQ281)/1000000,"")</f>
        <v>76.000279000000006</v>
      </c>
      <c r="BS281" s="4">
        <f>IFERROR(SMALL($BR$3:$BR$1003,ROWS($BR$3:BR281)),"")</f>
        <v>28.000547000000001</v>
      </c>
      <c r="BT281" s="4">
        <f t="shared" si="14"/>
        <v>547</v>
      </c>
    </row>
    <row r="282" spans="59:72">
      <c r="BG282" s="21"/>
      <c r="BN282" s="21">
        <f>IF(OR(Data!E281="Identified",Data!E281="Proposal",Data!E281="Qualified",Data!E281="Validated"),Data!J281,"")</f>
        <v>42129</v>
      </c>
      <c r="BQ282" s="4">
        <f t="shared" si="13"/>
        <v>35</v>
      </c>
      <c r="BR282" s="4">
        <f>IFERROR(BQ282+ROWS($BQ$3:BQ282)/1000000,"")</f>
        <v>35.000279999999997</v>
      </c>
      <c r="BS282" s="4">
        <f>IFERROR(SMALL($BR$3:$BR$1003,ROWS($BR$3:BR282)),"")</f>
        <v>28.000588</v>
      </c>
      <c r="BT282" s="4">
        <f t="shared" si="14"/>
        <v>588</v>
      </c>
    </row>
    <row r="283" spans="59:72">
      <c r="BG283" s="21"/>
      <c r="BN283" s="21">
        <f>IF(OR(Data!E282="Identified",Data!E282="Proposal",Data!E282="Qualified",Data!E282="Validated"),Data!J282,"")</f>
        <v>42099</v>
      </c>
      <c r="BQ283" s="4">
        <f t="shared" si="13"/>
        <v>5</v>
      </c>
      <c r="BR283" s="4">
        <f>IFERROR(BQ283+ROWS($BQ$3:BQ283)/1000000,"")</f>
        <v>5.0002810000000002</v>
      </c>
      <c r="BS283" s="4">
        <f>IFERROR(SMALL($BR$3:$BR$1003,ROWS($BR$3:BR283)),"")</f>
        <v>28.000674</v>
      </c>
      <c r="BT283" s="4">
        <f t="shared" si="14"/>
        <v>674</v>
      </c>
    </row>
    <row r="284" spans="59:72">
      <c r="BG284" s="21"/>
      <c r="BN284" s="21">
        <f>IF(OR(Data!E283="Identified",Data!E283="Proposal",Data!E283="Qualified",Data!E283="Validated"),Data!J283,"")</f>
        <v>42129</v>
      </c>
      <c r="BQ284" s="4">
        <f t="shared" si="13"/>
        <v>35</v>
      </c>
      <c r="BR284" s="4">
        <f>IFERROR(BQ284+ROWS($BQ$3:BQ284)/1000000,"")</f>
        <v>35.000281999999999</v>
      </c>
      <c r="BS284" s="4">
        <f>IFERROR(SMALL($BR$3:$BR$1003,ROWS($BR$3:BR284)),"")</f>
        <v>29.000122000000001</v>
      </c>
      <c r="BT284" s="4">
        <f t="shared" si="14"/>
        <v>122</v>
      </c>
    </row>
    <row r="285" spans="59:72">
      <c r="BG285" s="21"/>
      <c r="BN285" s="21">
        <f>IF(OR(Data!E284="Identified",Data!E284="Proposal",Data!E284="Qualified",Data!E284="Validated"),Data!J284,"")</f>
        <v>42148</v>
      </c>
      <c r="BQ285" s="4">
        <f t="shared" si="13"/>
        <v>54</v>
      </c>
      <c r="BR285" s="4">
        <f>IFERROR(BQ285+ROWS($BQ$3:BQ285)/1000000,"")</f>
        <v>54.000283000000003</v>
      </c>
      <c r="BS285" s="4">
        <f>IFERROR(SMALL($BR$3:$BR$1003,ROWS($BR$3:BR285)),"")</f>
        <v>29.000140999999999</v>
      </c>
      <c r="BT285" s="4">
        <f t="shared" si="14"/>
        <v>141</v>
      </c>
    </row>
    <row r="286" spans="59:72">
      <c r="BG286" s="21"/>
      <c r="BN286" s="21">
        <f>IF(OR(Data!E285="Identified",Data!E285="Proposal",Data!E285="Qualified",Data!E285="Validated"),Data!J285,"")</f>
        <v>42127</v>
      </c>
      <c r="BQ286" s="4">
        <f t="shared" si="13"/>
        <v>33</v>
      </c>
      <c r="BR286" s="4">
        <f>IFERROR(BQ286+ROWS($BQ$3:BQ286)/1000000,"")</f>
        <v>33.000284000000001</v>
      </c>
      <c r="BS286" s="4">
        <f>IFERROR(SMALL($BR$3:$BR$1003,ROWS($BR$3:BR286)),"")</f>
        <v>29.000166</v>
      </c>
      <c r="BT286" s="4">
        <f t="shared" si="14"/>
        <v>166</v>
      </c>
    </row>
    <row r="287" spans="59:72">
      <c r="BG287" s="21"/>
      <c r="BN287" s="21">
        <f>IF(OR(Data!E286="Identified",Data!E286="Proposal",Data!E286="Qualified",Data!E286="Validated"),Data!J286,"")</f>
        <v>42137</v>
      </c>
      <c r="BQ287" s="4">
        <f t="shared" si="13"/>
        <v>43</v>
      </c>
      <c r="BR287" s="4">
        <f>IFERROR(BQ287+ROWS($BQ$3:BQ287)/1000000,"")</f>
        <v>43.000284999999998</v>
      </c>
      <c r="BS287" s="4">
        <f>IFERROR(SMALL($BR$3:$BR$1003,ROWS($BR$3:BR287)),"")</f>
        <v>29.000197</v>
      </c>
      <c r="BT287" s="4">
        <f t="shared" si="14"/>
        <v>197</v>
      </c>
    </row>
    <row r="288" spans="59:72">
      <c r="BG288" s="21"/>
      <c r="BN288" s="21" t="str">
        <f>IF(OR(Data!E287="Identified",Data!E287="Proposal",Data!E287="Qualified",Data!E287="Validated"),Data!J287,"")</f>
        <v/>
      </c>
      <c r="BQ288" s="4" t="e">
        <f t="shared" si="13"/>
        <v>#VALUE!</v>
      </c>
      <c r="BR288" s="4" t="str">
        <f>IFERROR(BQ288+ROWS($BQ$3:BQ288)/1000000,"")</f>
        <v/>
      </c>
      <c r="BS288" s="4">
        <f>IFERROR(SMALL($BR$3:$BR$1003,ROWS($BR$3:BR288)),"")</f>
        <v>29.000491</v>
      </c>
      <c r="BT288" s="4">
        <f t="shared" si="14"/>
        <v>491</v>
      </c>
    </row>
    <row r="289" spans="59:72">
      <c r="BG289" s="21"/>
      <c r="BN289" s="21">
        <f>IF(OR(Data!E288="Identified",Data!E288="Proposal",Data!E288="Qualified",Data!E288="Validated"),Data!J288,"")</f>
        <v>42136</v>
      </c>
      <c r="BQ289" s="4">
        <f t="shared" si="13"/>
        <v>42</v>
      </c>
      <c r="BR289" s="4">
        <f>IFERROR(BQ289+ROWS($BQ$3:BQ289)/1000000,"")</f>
        <v>42.000287</v>
      </c>
      <c r="BS289" s="4">
        <f>IFERROR(SMALL($BR$3:$BR$1003,ROWS($BR$3:BR289)),"")</f>
        <v>29.000510999999999</v>
      </c>
      <c r="BT289" s="4">
        <f t="shared" si="14"/>
        <v>511</v>
      </c>
    </row>
    <row r="290" spans="59:72">
      <c r="BG290" s="21"/>
      <c r="BN290" s="21">
        <f>IF(OR(Data!E289="Identified",Data!E289="Proposal",Data!E289="Qualified",Data!E289="Validated"),Data!J289,"")</f>
        <v>42137</v>
      </c>
      <c r="BQ290" s="4">
        <f t="shared" si="13"/>
        <v>43</v>
      </c>
      <c r="BR290" s="4">
        <f>IFERROR(BQ290+ROWS($BQ$3:BQ290)/1000000,"")</f>
        <v>43.000287999999998</v>
      </c>
      <c r="BS290" s="4">
        <f>IFERROR(SMALL($BR$3:$BR$1003,ROWS($BR$3:BR290)),"")</f>
        <v>29.000592999999999</v>
      </c>
      <c r="BT290" s="4">
        <f t="shared" si="14"/>
        <v>593</v>
      </c>
    </row>
    <row r="291" spans="59:72">
      <c r="BG291" s="21"/>
      <c r="BN291" s="21">
        <f>IF(OR(Data!E290="Identified",Data!E290="Proposal",Data!E290="Qualified",Data!E290="Validated"),Data!J290,"")</f>
        <v>42179</v>
      </c>
      <c r="BQ291" s="4">
        <f t="shared" si="13"/>
        <v>85</v>
      </c>
      <c r="BR291" s="4">
        <f>IFERROR(BQ291+ROWS($BQ$3:BQ291)/1000000,"")</f>
        <v>85.000288999999995</v>
      </c>
      <c r="BS291" s="4">
        <f>IFERROR(SMALL($BR$3:$BR$1003,ROWS($BR$3:BR291)),"")</f>
        <v>29.000613999999999</v>
      </c>
      <c r="BT291" s="4">
        <f t="shared" si="14"/>
        <v>614</v>
      </c>
    </row>
    <row r="292" spans="59:72">
      <c r="BG292" s="21"/>
      <c r="BN292" s="21">
        <f>IF(OR(Data!E291="Identified",Data!E291="Proposal",Data!E291="Qualified",Data!E291="Validated"),Data!J291,"")</f>
        <v>42166</v>
      </c>
      <c r="BQ292" s="4">
        <f t="shared" si="13"/>
        <v>72</v>
      </c>
      <c r="BR292" s="4">
        <f>IFERROR(BQ292+ROWS($BQ$3:BQ292)/1000000,"")</f>
        <v>72.000290000000007</v>
      </c>
      <c r="BS292" s="4">
        <f>IFERROR(SMALL($BR$3:$BR$1003,ROWS($BR$3:BR292)),"")</f>
        <v>30.000226000000001</v>
      </c>
      <c r="BT292" s="4">
        <f t="shared" si="14"/>
        <v>226</v>
      </c>
    </row>
    <row r="293" spans="59:72">
      <c r="BG293" s="21"/>
      <c r="BN293" s="21">
        <f>IF(OR(Data!E292="Identified",Data!E292="Proposal",Data!E292="Qualified",Data!E292="Validated"),Data!J292,"")</f>
        <v>42173</v>
      </c>
      <c r="BQ293" s="4">
        <f t="shared" si="13"/>
        <v>79</v>
      </c>
      <c r="BR293" s="4">
        <f>IFERROR(BQ293+ROWS($BQ$3:BQ293)/1000000,"")</f>
        <v>79.000291000000004</v>
      </c>
      <c r="BS293" s="4">
        <f>IFERROR(SMALL($BR$3:$BR$1003,ROWS($BR$3:BR293)),"")</f>
        <v>30.000229999999998</v>
      </c>
      <c r="BT293" s="4">
        <f t="shared" si="14"/>
        <v>230</v>
      </c>
    </row>
    <row r="294" spans="59:72">
      <c r="BG294" s="21"/>
      <c r="BN294" s="21">
        <f>IF(OR(Data!E293="Identified",Data!E293="Proposal",Data!E293="Qualified",Data!E293="Validated"),Data!J293,"")</f>
        <v>42149</v>
      </c>
      <c r="BQ294" s="4">
        <f t="shared" si="13"/>
        <v>55</v>
      </c>
      <c r="BR294" s="4">
        <f>IFERROR(BQ294+ROWS($BQ$3:BQ294)/1000000,"")</f>
        <v>55.000292000000002</v>
      </c>
      <c r="BS294" s="4">
        <f>IFERROR(SMALL($BR$3:$BR$1003,ROWS($BR$3:BR294)),"")</f>
        <v>30.000295000000001</v>
      </c>
      <c r="BT294" s="4">
        <f t="shared" si="14"/>
        <v>295</v>
      </c>
    </row>
    <row r="295" spans="59:72">
      <c r="BG295" s="21"/>
      <c r="BN295" s="21">
        <f>IF(OR(Data!E294="Identified",Data!E294="Proposal",Data!E294="Qualified",Data!E294="Validated"),Data!J294,"")</f>
        <v>42142</v>
      </c>
      <c r="BQ295" s="4">
        <f t="shared" si="13"/>
        <v>48</v>
      </c>
      <c r="BR295" s="4">
        <f>IFERROR(BQ295+ROWS($BQ$3:BQ295)/1000000,"")</f>
        <v>48.000292999999999</v>
      </c>
      <c r="BS295" s="4">
        <f>IFERROR(SMALL($BR$3:$BR$1003,ROWS($BR$3:BR295)),"")</f>
        <v>30.000315000000001</v>
      </c>
      <c r="BT295" s="4">
        <f t="shared" si="14"/>
        <v>315</v>
      </c>
    </row>
    <row r="296" spans="59:72">
      <c r="BG296" s="21"/>
      <c r="BN296" s="21">
        <f>IF(OR(Data!E295="Identified",Data!E295="Proposal",Data!E295="Qualified",Data!E295="Validated"),Data!J295,"")</f>
        <v>42136</v>
      </c>
      <c r="BQ296" s="4">
        <f t="shared" si="13"/>
        <v>42</v>
      </c>
      <c r="BR296" s="4">
        <f>IFERROR(BQ296+ROWS($BQ$3:BQ296)/1000000,"")</f>
        <v>42.000293999999997</v>
      </c>
      <c r="BS296" s="4">
        <f>IFERROR(SMALL($BR$3:$BR$1003,ROWS($BR$3:BR296)),"")</f>
        <v>30.000475000000002</v>
      </c>
      <c r="BT296" s="4">
        <f t="shared" si="14"/>
        <v>475</v>
      </c>
    </row>
    <row r="297" spans="59:72">
      <c r="BG297" s="21"/>
      <c r="BN297" s="21">
        <f>IF(OR(Data!E296="Identified",Data!E296="Proposal",Data!E296="Qualified",Data!E296="Validated"),Data!J296,"")</f>
        <v>42124</v>
      </c>
      <c r="BQ297" s="4">
        <f t="shared" si="13"/>
        <v>30</v>
      </c>
      <c r="BR297" s="4">
        <f>IFERROR(BQ297+ROWS($BQ$3:BQ297)/1000000,"")</f>
        <v>30.000295000000001</v>
      </c>
      <c r="BS297" s="4">
        <f>IFERROR(SMALL($BR$3:$BR$1003,ROWS($BR$3:BR297)),"")</f>
        <v>30.000609000000001</v>
      </c>
      <c r="BT297" s="4">
        <f t="shared" si="14"/>
        <v>609</v>
      </c>
    </row>
    <row r="298" spans="59:72">
      <c r="BG298" s="21"/>
      <c r="BN298" s="21" t="str">
        <f>IF(OR(Data!E297="Identified",Data!E297="Proposal",Data!E297="Qualified",Data!E297="Validated"),Data!J297,"")</f>
        <v/>
      </c>
      <c r="BQ298" s="4" t="e">
        <f t="shared" si="13"/>
        <v>#VALUE!</v>
      </c>
      <c r="BR298" s="4" t="str">
        <f>IFERROR(BQ298+ROWS($BQ$3:BQ298)/1000000,"")</f>
        <v/>
      </c>
      <c r="BS298" s="4">
        <f>IFERROR(SMALL($BR$3:$BR$1003,ROWS($BR$3:BR298)),"")</f>
        <v>30.000615</v>
      </c>
      <c r="BT298" s="4">
        <f t="shared" si="14"/>
        <v>615</v>
      </c>
    </row>
    <row r="299" spans="59:72">
      <c r="BG299" s="21"/>
      <c r="BN299" s="21">
        <f>IF(OR(Data!E298="Identified",Data!E298="Proposal",Data!E298="Qualified",Data!E298="Validated"),Data!J298,"")</f>
        <v>42133</v>
      </c>
      <c r="BQ299" s="4">
        <f t="shared" si="13"/>
        <v>39</v>
      </c>
      <c r="BR299" s="4">
        <f>IFERROR(BQ299+ROWS($BQ$3:BQ299)/1000000,"")</f>
        <v>39.000297000000003</v>
      </c>
      <c r="BS299" s="4">
        <f>IFERROR(SMALL($BR$3:$BR$1003,ROWS($BR$3:BR299)),"")</f>
        <v>30.000720999999999</v>
      </c>
      <c r="BT299" s="4">
        <f t="shared" si="14"/>
        <v>721</v>
      </c>
    </row>
    <row r="300" spans="59:72">
      <c r="BG300" s="21"/>
      <c r="BN300" s="21">
        <f>IF(OR(Data!E299="Identified",Data!E299="Proposal",Data!E299="Qualified",Data!E299="Validated"),Data!J299,"")</f>
        <v>42158</v>
      </c>
      <c r="BQ300" s="4">
        <f t="shared" si="13"/>
        <v>64</v>
      </c>
      <c r="BR300" s="4">
        <f>IFERROR(BQ300+ROWS($BQ$3:BQ300)/1000000,"")</f>
        <v>64.000298000000001</v>
      </c>
      <c r="BS300" s="4">
        <f>IFERROR(SMALL($BR$3:$BR$1003,ROWS($BR$3:BR300)),"")</f>
        <v>31.000312000000001</v>
      </c>
      <c r="BT300" s="4">
        <f t="shared" si="14"/>
        <v>312</v>
      </c>
    </row>
    <row r="301" spans="59:72">
      <c r="BG301" s="21"/>
      <c r="BN301" s="21">
        <f>IF(OR(Data!E300="Identified",Data!E300="Proposal",Data!E300="Qualified",Data!E300="Validated"),Data!J300,"")</f>
        <v>42132</v>
      </c>
      <c r="BQ301" s="4">
        <f t="shared" si="13"/>
        <v>38</v>
      </c>
      <c r="BR301" s="4">
        <f>IFERROR(BQ301+ROWS($BQ$3:BQ301)/1000000,"")</f>
        <v>38.000298999999998</v>
      </c>
      <c r="BS301" s="4">
        <f>IFERROR(SMALL($BR$3:$BR$1003,ROWS($BR$3:BR301)),"")</f>
        <v>31.000432</v>
      </c>
      <c r="BT301" s="4">
        <f t="shared" si="14"/>
        <v>432</v>
      </c>
    </row>
    <row r="302" spans="59:72">
      <c r="BG302" s="21"/>
      <c r="BN302" s="21" t="str">
        <f>IF(OR(Data!E301="Identified",Data!E301="Proposal",Data!E301="Qualified",Data!E301="Validated"),Data!J301,"")</f>
        <v/>
      </c>
      <c r="BQ302" s="4" t="e">
        <f t="shared" si="13"/>
        <v>#VALUE!</v>
      </c>
      <c r="BR302" s="4" t="str">
        <f>IFERROR(BQ302+ROWS($BQ$3:BQ302)/1000000,"")</f>
        <v/>
      </c>
      <c r="BS302" s="4">
        <f>IFERROR(SMALL($BR$3:$BR$1003,ROWS($BR$3:BR302)),"")</f>
        <v>31.000502999999998</v>
      </c>
      <c r="BT302" s="4">
        <f t="shared" si="14"/>
        <v>503</v>
      </c>
    </row>
    <row r="303" spans="59:72">
      <c r="BG303" s="21"/>
      <c r="BN303" s="21">
        <f>IF(OR(Data!E302="Identified",Data!E302="Proposal",Data!E302="Qualified",Data!E302="Validated"),Data!J302,"")</f>
        <v>42102</v>
      </c>
      <c r="BQ303" s="4">
        <f t="shared" si="13"/>
        <v>8</v>
      </c>
      <c r="BR303" s="4">
        <f>IFERROR(BQ303+ROWS($BQ$3:BQ303)/1000000,"")</f>
        <v>8.0003010000000003</v>
      </c>
      <c r="BS303" s="4">
        <f>IFERROR(SMALL($BR$3:$BR$1003,ROWS($BR$3:BR303)),"")</f>
        <v>31.000655999999999</v>
      </c>
      <c r="BT303" s="4">
        <f t="shared" si="14"/>
        <v>656</v>
      </c>
    </row>
    <row r="304" spans="59:72">
      <c r="BG304" s="21"/>
      <c r="BN304" s="21">
        <f>IF(OR(Data!E303="Identified",Data!E303="Proposal",Data!E303="Qualified",Data!E303="Validated"),Data!J303,"")</f>
        <v>42166</v>
      </c>
      <c r="BQ304" s="4">
        <f t="shared" si="13"/>
        <v>72</v>
      </c>
      <c r="BR304" s="4">
        <f>IFERROR(BQ304+ROWS($BQ$3:BQ304)/1000000,"")</f>
        <v>72.000302000000005</v>
      </c>
      <c r="BS304" s="4">
        <f>IFERROR(SMALL($BR$3:$BR$1003,ROWS($BR$3:BR304)),"")</f>
        <v>31.000693999999999</v>
      </c>
      <c r="BT304" s="4">
        <f t="shared" si="14"/>
        <v>694</v>
      </c>
    </row>
    <row r="305" spans="59:72">
      <c r="BG305" s="21"/>
      <c r="BN305" s="21" t="str">
        <f>IF(OR(Data!E304="Identified",Data!E304="Proposal",Data!E304="Qualified",Data!E304="Validated"),Data!J304,"")</f>
        <v/>
      </c>
      <c r="BQ305" s="4" t="e">
        <f t="shared" si="13"/>
        <v>#VALUE!</v>
      </c>
      <c r="BR305" s="4" t="str">
        <f>IFERROR(BQ305+ROWS($BQ$3:BQ305)/1000000,"")</f>
        <v/>
      </c>
      <c r="BS305" s="4">
        <f>IFERROR(SMALL($BR$3:$BR$1003,ROWS($BR$3:BR305)),"")</f>
        <v>31.000758999999999</v>
      </c>
      <c r="BT305" s="4">
        <f t="shared" si="14"/>
        <v>759</v>
      </c>
    </row>
    <row r="306" spans="59:72">
      <c r="BG306" s="21"/>
      <c r="BN306" s="21">
        <f>IF(OR(Data!E305="Identified",Data!E305="Proposal",Data!E305="Qualified",Data!E305="Validated"),Data!J305,"")</f>
        <v>42159</v>
      </c>
      <c r="BQ306" s="4">
        <f t="shared" si="13"/>
        <v>65</v>
      </c>
      <c r="BR306" s="4">
        <f>IFERROR(BQ306+ROWS($BQ$3:BQ306)/1000000,"")</f>
        <v>65.000304</v>
      </c>
      <c r="BS306" s="4">
        <f>IFERROR(SMALL($BR$3:$BR$1003,ROWS($BR$3:BR306)),"")</f>
        <v>31.000858000000001</v>
      </c>
      <c r="BT306" s="4">
        <f t="shared" si="14"/>
        <v>858</v>
      </c>
    </row>
    <row r="307" spans="59:72">
      <c r="BG307" s="21"/>
      <c r="BN307" s="21">
        <f>IF(OR(Data!E306="Identified",Data!E306="Proposal",Data!E306="Qualified",Data!E306="Validated"),Data!J306,"")</f>
        <v>42181</v>
      </c>
      <c r="BQ307" s="4">
        <f t="shared" si="13"/>
        <v>87</v>
      </c>
      <c r="BR307" s="4">
        <f>IFERROR(BQ307+ROWS($BQ$3:BQ307)/1000000,"")</f>
        <v>87.000304999999997</v>
      </c>
      <c r="BS307" s="4">
        <f>IFERROR(SMALL($BR$3:$BR$1003,ROWS($BR$3:BR307)),"")</f>
        <v>32.000101999999998</v>
      </c>
      <c r="BT307" s="4">
        <f t="shared" si="14"/>
        <v>102</v>
      </c>
    </row>
    <row r="308" spans="59:72">
      <c r="BG308" s="21"/>
      <c r="BN308" s="21">
        <f>IF(OR(Data!E307="Identified",Data!E307="Proposal",Data!E307="Qualified",Data!E307="Validated"),Data!J307,"")</f>
        <v>42102</v>
      </c>
      <c r="BQ308" s="4">
        <f t="shared" si="13"/>
        <v>8</v>
      </c>
      <c r="BR308" s="4">
        <f>IFERROR(BQ308+ROWS($BQ$3:BQ308)/1000000,"")</f>
        <v>8.0003060000000001</v>
      </c>
      <c r="BS308" s="4">
        <f>IFERROR(SMALL($BR$3:$BR$1003,ROWS($BR$3:BR308)),"")</f>
        <v>32.000126999999999</v>
      </c>
      <c r="BT308" s="4">
        <f t="shared" si="14"/>
        <v>127</v>
      </c>
    </row>
    <row r="309" spans="59:72">
      <c r="BG309" s="21"/>
      <c r="BN309" s="21">
        <f>IF(OR(Data!E308="Identified",Data!E308="Proposal",Data!E308="Qualified",Data!E308="Validated"),Data!J308,"")</f>
        <v>42168</v>
      </c>
      <c r="BQ309" s="4">
        <f t="shared" si="13"/>
        <v>74</v>
      </c>
      <c r="BR309" s="4">
        <f>IFERROR(BQ309+ROWS($BQ$3:BQ309)/1000000,"")</f>
        <v>74.000307000000006</v>
      </c>
      <c r="BS309" s="4">
        <f>IFERROR(SMALL($BR$3:$BR$1003,ROWS($BR$3:BR309)),"")</f>
        <v>32.000267999999998</v>
      </c>
      <c r="BT309" s="4">
        <f t="shared" si="14"/>
        <v>268</v>
      </c>
    </row>
    <row r="310" spans="59:72">
      <c r="BG310" s="21"/>
      <c r="BN310" s="21">
        <f>IF(OR(Data!E309="Identified",Data!E309="Proposal",Data!E309="Qualified",Data!E309="Validated"),Data!J309,"")</f>
        <v>42097</v>
      </c>
      <c r="BQ310" s="4">
        <f t="shared" si="13"/>
        <v>3</v>
      </c>
      <c r="BR310" s="4">
        <f>IFERROR(BQ310+ROWS($BQ$3:BQ310)/1000000,"")</f>
        <v>3.000308</v>
      </c>
      <c r="BS310" s="4">
        <f>IFERROR(SMALL($BR$3:$BR$1003,ROWS($BR$3:BR310)),"")</f>
        <v>32.000450999999998</v>
      </c>
      <c r="BT310" s="4">
        <f t="shared" si="14"/>
        <v>451</v>
      </c>
    </row>
    <row r="311" spans="59:72">
      <c r="BG311" s="21"/>
      <c r="BN311" s="21" t="str">
        <f>IF(OR(Data!E310="Identified",Data!E310="Proposal",Data!E310="Qualified",Data!E310="Validated"),Data!J310,"")</f>
        <v/>
      </c>
      <c r="BQ311" s="4" t="e">
        <f t="shared" si="13"/>
        <v>#VALUE!</v>
      </c>
      <c r="BR311" s="4" t="str">
        <f>IFERROR(BQ311+ROWS($BQ$3:BQ311)/1000000,"")</f>
        <v/>
      </c>
      <c r="BS311" s="4">
        <f>IFERROR(SMALL($BR$3:$BR$1003,ROWS($BR$3:BR311)),"")</f>
        <v>32.000458999999999</v>
      </c>
      <c r="BT311" s="4">
        <f t="shared" si="14"/>
        <v>459</v>
      </c>
    </row>
    <row r="312" spans="59:72">
      <c r="BG312" s="21"/>
      <c r="BN312" s="21">
        <f>IF(OR(Data!E311="Identified",Data!E311="Proposal",Data!E311="Qualified",Data!E311="Validated"),Data!J311,"")</f>
        <v>42113</v>
      </c>
      <c r="BQ312" s="4">
        <f t="shared" si="13"/>
        <v>19</v>
      </c>
      <c r="BR312" s="4">
        <f>IFERROR(BQ312+ROWS($BQ$3:BQ312)/1000000,"")</f>
        <v>19.000309999999999</v>
      </c>
      <c r="BS312" s="4">
        <f>IFERROR(SMALL($BR$3:$BR$1003,ROWS($BR$3:BR312)),"")</f>
        <v>32.000731000000002</v>
      </c>
      <c r="BT312" s="4">
        <f t="shared" si="14"/>
        <v>731</v>
      </c>
    </row>
    <row r="313" spans="59:72">
      <c r="BG313" s="21"/>
      <c r="BN313" s="21">
        <f>IF(OR(Data!E312="Identified",Data!E312="Proposal",Data!E312="Qualified",Data!E312="Validated"),Data!J312,"")</f>
        <v>42171</v>
      </c>
      <c r="BQ313" s="4">
        <f t="shared" si="13"/>
        <v>77</v>
      </c>
      <c r="BR313" s="4">
        <f>IFERROR(BQ313+ROWS($BQ$3:BQ313)/1000000,"")</f>
        <v>77.000310999999996</v>
      </c>
      <c r="BS313" s="4">
        <f>IFERROR(SMALL($BR$3:$BR$1003,ROWS($BR$3:BR313)),"")</f>
        <v>32.000763999999997</v>
      </c>
      <c r="BT313" s="4">
        <f t="shared" si="14"/>
        <v>764</v>
      </c>
    </row>
    <row r="314" spans="59:72">
      <c r="BG314" s="21"/>
      <c r="BN314" s="21">
        <f>IF(OR(Data!E313="Identified",Data!E313="Proposal",Data!E313="Qualified",Data!E313="Validated"),Data!J313,"")</f>
        <v>42125</v>
      </c>
      <c r="BQ314" s="4">
        <f t="shared" si="13"/>
        <v>31</v>
      </c>
      <c r="BR314" s="4">
        <f>IFERROR(BQ314+ROWS($BQ$3:BQ314)/1000000,"")</f>
        <v>31.000312000000001</v>
      </c>
      <c r="BS314" s="4">
        <f>IFERROR(SMALL($BR$3:$BR$1003,ROWS($BR$3:BR314)),"")</f>
        <v>32.000948999999999</v>
      </c>
      <c r="BT314" s="4">
        <f t="shared" si="14"/>
        <v>949</v>
      </c>
    </row>
    <row r="315" spans="59:72">
      <c r="BG315" s="21"/>
      <c r="BN315" s="21">
        <f>IF(OR(Data!E314="Identified",Data!E314="Proposal",Data!E314="Qualified",Data!E314="Validated"),Data!J314,"")</f>
        <v>42159</v>
      </c>
      <c r="BQ315" s="4">
        <f t="shared" si="13"/>
        <v>65</v>
      </c>
      <c r="BR315" s="4">
        <f>IFERROR(BQ315+ROWS($BQ$3:BQ315)/1000000,"")</f>
        <v>65.000313000000006</v>
      </c>
      <c r="BS315" s="4">
        <f>IFERROR(SMALL($BR$3:$BR$1003,ROWS($BR$3:BR315)),"")</f>
        <v>32.000993000000001</v>
      </c>
      <c r="BT315" s="4">
        <f t="shared" si="14"/>
        <v>993</v>
      </c>
    </row>
    <row r="316" spans="59:72">
      <c r="BG316" s="21"/>
      <c r="BN316" s="21">
        <f>IF(OR(Data!E315="Identified",Data!E315="Proposal",Data!E315="Qualified",Data!E315="Validated"),Data!J315,"")</f>
        <v>42182</v>
      </c>
      <c r="BQ316" s="4">
        <f t="shared" si="13"/>
        <v>88</v>
      </c>
      <c r="BR316" s="4">
        <f>IFERROR(BQ316+ROWS($BQ$3:BQ316)/1000000,"")</f>
        <v>88.000314000000003</v>
      </c>
      <c r="BS316" s="4">
        <f>IFERROR(SMALL($BR$3:$BR$1003,ROWS($BR$3:BR316)),"")</f>
        <v>33.000124</v>
      </c>
      <c r="BT316" s="4">
        <f t="shared" si="14"/>
        <v>124</v>
      </c>
    </row>
    <row r="317" spans="59:72">
      <c r="BG317" s="21"/>
      <c r="BN317" s="21">
        <f>IF(OR(Data!E316="Identified",Data!E316="Proposal",Data!E316="Qualified",Data!E316="Validated"),Data!J316,"")</f>
        <v>42124</v>
      </c>
      <c r="BQ317" s="4">
        <f t="shared" si="13"/>
        <v>30</v>
      </c>
      <c r="BR317" s="4">
        <f>IFERROR(BQ317+ROWS($BQ$3:BQ317)/1000000,"")</f>
        <v>30.000315000000001</v>
      </c>
      <c r="BS317" s="4">
        <f>IFERROR(SMALL($BR$3:$BR$1003,ROWS($BR$3:BR317)),"")</f>
        <v>33.000284000000001</v>
      </c>
      <c r="BT317" s="4">
        <f t="shared" si="14"/>
        <v>284</v>
      </c>
    </row>
    <row r="318" spans="59:72">
      <c r="BG318" s="21"/>
      <c r="BN318" s="21">
        <f>IF(OR(Data!E317="Identified",Data!E317="Proposal",Data!E317="Qualified",Data!E317="Validated"),Data!J317,"")</f>
        <v>42165</v>
      </c>
      <c r="BQ318" s="4">
        <f t="shared" si="13"/>
        <v>71</v>
      </c>
      <c r="BR318" s="4">
        <f>IFERROR(BQ318+ROWS($BQ$3:BQ318)/1000000,"")</f>
        <v>71.000315999999998</v>
      </c>
      <c r="BS318" s="4">
        <f>IFERROR(SMALL($BR$3:$BR$1003,ROWS($BR$3:BR318)),"")</f>
        <v>33.000425999999997</v>
      </c>
      <c r="BT318" s="4">
        <f t="shared" si="14"/>
        <v>426</v>
      </c>
    </row>
    <row r="319" spans="59:72">
      <c r="BG319" s="21"/>
      <c r="BN319" s="21">
        <f>IF(OR(Data!E318="Identified",Data!E318="Proposal",Data!E318="Qualified",Data!E318="Validated"),Data!J318,"")</f>
        <v>42135</v>
      </c>
      <c r="BQ319" s="4">
        <f t="shared" si="13"/>
        <v>41</v>
      </c>
      <c r="BR319" s="4">
        <f>IFERROR(BQ319+ROWS($BQ$3:BQ319)/1000000,"")</f>
        <v>41.000317000000003</v>
      </c>
      <c r="BS319" s="4">
        <f>IFERROR(SMALL($BR$3:$BR$1003,ROWS($BR$3:BR319)),"")</f>
        <v>33.000447000000001</v>
      </c>
      <c r="BT319" s="4">
        <f t="shared" si="14"/>
        <v>447</v>
      </c>
    </row>
    <row r="320" spans="59:72">
      <c r="BG320" s="21"/>
      <c r="BN320" s="21">
        <f>IF(OR(Data!E319="Identified",Data!E319="Proposal",Data!E319="Qualified",Data!E319="Validated"),Data!J319,"")</f>
        <v>42120</v>
      </c>
      <c r="BQ320" s="4">
        <f t="shared" si="13"/>
        <v>26</v>
      </c>
      <c r="BR320" s="4">
        <f>IFERROR(BQ320+ROWS($BQ$3:BQ320)/1000000,"")</f>
        <v>26.000318</v>
      </c>
      <c r="BS320" s="4">
        <f>IFERROR(SMALL($BR$3:$BR$1003,ROWS($BR$3:BR320)),"")</f>
        <v>33.000549999999997</v>
      </c>
      <c r="BT320" s="4">
        <f t="shared" si="14"/>
        <v>550</v>
      </c>
    </row>
    <row r="321" spans="59:72">
      <c r="BG321" s="21"/>
      <c r="BN321" s="21">
        <f>IF(OR(Data!E320="Identified",Data!E320="Proposal",Data!E320="Qualified",Data!E320="Validated"),Data!J320,"")</f>
        <v>42096</v>
      </c>
      <c r="BQ321" s="4">
        <f t="shared" si="13"/>
        <v>2</v>
      </c>
      <c r="BR321" s="4">
        <f>IFERROR(BQ321+ROWS($BQ$3:BQ321)/1000000,"")</f>
        <v>2.0003190000000002</v>
      </c>
      <c r="BS321" s="4">
        <f>IFERROR(SMALL($BR$3:$BR$1003,ROWS($BR$3:BR321)),"")</f>
        <v>33.000621000000002</v>
      </c>
      <c r="BT321" s="4">
        <f t="shared" si="14"/>
        <v>621</v>
      </c>
    </row>
    <row r="322" spans="59:72">
      <c r="BG322" s="21"/>
      <c r="BN322" s="21">
        <f>IF(OR(Data!E321="Identified",Data!E321="Proposal",Data!E321="Qualified",Data!E321="Validated"),Data!J321,"")</f>
        <v>42129</v>
      </c>
      <c r="BQ322" s="4">
        <f t="shared" si="13"/>
        <v>35</v>
      </c>
      <c r="BR322" s="4">
        <f>IFERROR(BQ322+ROWS($BQ$3:BQ322)/1000000,"")</f>
        <v>35.000320000000002</v>
      </c>
      <c r="BS322" s="4">
        <f>IFERROR(SMALL($BR$3:$BR$1003,ROWS($BR$3:BR322)),"")</f>
        <v>33.000636999999998</v>
      </c>
      <c r="BT322" s="4">
        <f t="shared" si="14"/>
        <v>637</v>
      </c>
    </row>
    <row r="323" spans="59:72">
      <c r="BG323" s="21"/>
      <c r="BN323" s="21">
        <f>IF(OR(Data!E322="Identified",Data!E322="Proposal",Data!E322="Qualified",Data!E322="Validated"),Data!J322,"")</f>
        <v>42180</v>
      </c>
      <c r="BQ323" s="4">
        <f t="shared" si="13"/>
        <v>86</v>
      </c>
      <c r="BR323" s="4">
        <f>IFERROR(BQ323+ROWS($BQ$3:BQ323)/1000000,"")</f>
        <v>86.000321</v>
      </c>
      <c r="BS323" s="4">
        <f>IFERROR(SMALL($BR$3:$BR$1003,ROWS($BR$3:BR323)),"")</f>
        <v>33.000664</v>
      </c>
      <c r="BT323" s="4">
        <f t="shared" si="14"/>
        <v>664</v>
      </c>
    </row>
    <row r="324" spans="59:72">
      <c r="BG324" s="21"/>
      <c r="BN324" s="21">
        <f>IF(OR(Data!E323="Identified",Data!E323="Proposal",Data!E323="Qualified",Data!E323="Validated"),Data!J323,"")</f>
        <v>42136</v>
      </c>
      <c r="BQ324" s="4">
        <f t="shared" ref="BQ324:BQ387" si="15">BN324-$BO$3</f>
        <v>42</v>
      </c>
      <c r="BR324" s="4">
        <f>IFERROR(BQ324+ROWS($BQ$3:BQ324)/1000000,"")</f>
        <v>42.000321999999997</v>
      </c>
      <c r="BS324" s="4">
        <f>IFERROR(SMALL($BR$3:$BR$1003,ROWS($BR$3:BR324)),"")</f>
        <v>33.000726</v>
      </c>
      <c r="BT324" s="4">
        <f t="shared" ref="BT324:BT387" si="16">IF(BS324&lt;&gt;"",MATCH(BS324,$BR$3:$BR$1003,0),"")</f>
        <v>726</v>
      </c>
    </row>
    <row r="325" spans="59:72">
      <c r="BG325" s="21"/>
      <c r="BN325" s="21">
        <f>IF(OR(Data!E324="Identified",Data!E324="Proposal",Data!E324="Qualified",Data!E324="Validated"),Data!J324,"")</f>
        <v>42168</v>
      </c>
      <c r="BQ325" s="4">
        <f t="shared" si="15"/>
        <v>74</v>
      </c>
      <c r="BR325" s="4">
        <f>IFERROR(BQ325+ROWS($BQ$3:BQ325)/1000000,"")</f>
        <v>74.000322999999995</v>
      </c>
      <c r="BS325" s="4">
        <f>IFERROR(SMALL($BR$3:$BR$1003,ROWS($BR$3:BR325)),"")</f>
        <v>33.000971999999997</v>
      </c>
      <c r="BT325" s="4">
        <f t="shared" si="16"/>
        <v>972</v>
      </c>
    </row>
    <row r="326" spans="59:72">
      <c r="BG326" s="21"/>
      <c r="BN326" s="21">
        <f>IF(OR(Data!E325="Identified",Data!E325="Proposal",Data!E325="Qualified",Data!E325="Validated"),Data!J325,"")</f>
        <v>42151</v>
      </c>
      <c r="BQ326" s="4">
        <f t="shared" si="15"/>
        <v>57</v>
      </c>
      <c r="BR326" s="4">
        <f>IFERROR(BQ326+ROWS($BQ$3:BQ326)/1000000,"")</f>
        <v>57.000323999999999</v>
      </c>
      <c r="BS326" s="4">
        <f>IFERROR(SMALL($BR$3:$BR$1003,ROWS($BR$3:BR326)),"")</f>
        <v>34.000003999999997</v>
      </c>
      <c r="BT326" s="4">
        <f t="shared" si="16"/>
        <v>4</v>
      </c>
    </row>
    <row r="327" spans="59:72">
      <c r="BG327" s="21"/>
      <c r="BN327" s="21">
        <f>IF(OR(Data!E326="Identified",Data!E326="Proposal",Data!E326="Qualified",Data!E326="Validated"),Data!J326,"")</f>
        <v>42182</v>
      </c>
      <c r="BQ327" s="4">
        <f t="shared" si="15"/>
        <v>88</v>
      </c>
      <c r="BR327" s="4">
        <f>IFERROR(BQ327+ROWS($BQ$3:BQ327)/1000000,"")</f>
        <v>88.000325000000004</v>
      </c>
      <c r="BS327" s="4">
        <f>IFERROR(SMALL($BR$3:$BR$1003,ROWS($BR$3:BR327)),"")</f>
        <v>34.000213000000002</v>
      </c>
      <c r="BT327" s="4">
        <f t="shared" si="16"/>
        <v>213</v>
      </c>
    </row>
    <row r="328" spans="59:72">
      <c r="BG328" s="21"/>
      <c r="BN328" s="21">
        <f>IF(OR(Data!E327="Identified",Data!E327="Proposal",Data!E327="Qualified",Data!E327="Validated"),Data!J327,"")</f>
        <v>42132</v>
      </c>
      <c r="BQ328" s="4">
        <f t="shared" si="15"/>
        <v>38</v>
      </c>
      <c r="BR328" s="4">
        <f>IFERROR(BQ328+ROWS($BQ$3:BQ328)/1000000,"")</f>
        <v>38.000326000000001</v>
      </c>
      <c r="BS328" s="4">
        <f>IFERROR(SMALL($BR$3:$BR$1003,ROWS($BR$3:BR328)),"")</f>
        <v>34.000241000000003</v>
      </c>
      <c r="BT328" s="4">
        <f t="shared" si="16"/>
        <v>241</v>
      </c>
    </row>
    <row r="329" spans="59:72">
      <c r="BG329" s="21"/>
      <c r="BN329" s="21">
        <f>IF(OR(Data!E328="Identified",Data!E328="Proposal",Data!E328="Qualified",Data!E328="Validated"),Data!J328,"")</f>
        <v>42113</v>
      </c>
      <c r="BQ329" s="4">
        <f t="shared" si="15"/>
        <v>19</v>
      </c>
      <c r="BR329" s="4">
        <f>IFERROR(BQ329+ROWS($BQ$3:BQ329)/1000000,"")</f>
        <v>19.000326999999999</v>
      </c>
      <c r="BS329" s="4">
        <f>IFERROR(SMALL($BR$3:$BR$1003,ROWS($BR$3:BR329)),"")</f>
        <v>34.000242999999998</v>
      </c>
      <c r="BT329" s="4">
        <f t="shared" si="16"/>
        <v>243</v>
      </c>
    </row>
    <row r="330" spans="59:72">
      <c r="BG330" s="21"/>
      <c r="BN330" s="21">
        <f>IF(OR(Data!E329="Identified",Data!E329="Proposal",Data!E329="Qualified",Data!E329="Validated"),Data!J329,"")</f>
        <v>42134</v>
      </c>
      <c r="BQ330" s="4">
        <f t="shared" si="15"/>
        <v>40</v>
      </c>
      <c r="BR330" s="4">
        <f>IFERROR(BQ330+ROWS($BQ$3:BQ330)/1000000,"")</f>
        <v>40.000328000000003</v>
      </c>
      <c r="BS330" s="4">
        <f>IFERROR(SMALL($BR$3:$BR$1003,ROWS($BR$3:BR330)),"")</f>
        <v>34.000256999999998</v>
      </c>
      <c r="BT330" s="4">
        <f t="shared" si="16"/>
        <v>257</v>
      </c>
    </row>
    <row r="331" spans="59:72">
      <c r="BG331" s="21"/>
      <c r="BN331" s="21">
        <f>IF(OR(Data!E330="Identified",Data!E330="Proposal",Data!E330="Qualified",Data!E330="Validated"),Data!J330,"")</f>
        <v>42141</v>
      </c>
      <c r="BQ331" s="4">
        <f t="shared" si="15"/>
        <v>47</v>
      </c>
      <c r="BR331" s="4">
        <f>IFERROR(BQ331+ROWS($BQ$3:BQ331)/1000000,"")</f>
        <v>47.000329000000001</v>
      </c>
      <c r="BS331" s="4">
        <f>IFERROR(SMALL($BR$3:$BR$1003,ROWS($BR$3:BR331)),"")</f>
        <v>34.000351999999999</v>
      </c>
      <c r="BT331" s="4">
        <f t="shared" si="16"/>
        <v>352</v>
      </c>
    </row>
    <row r="332" spans="59:72">
      <c r="BG332" s="21"/>
      <c r="BN332" s="21">
        <f>IF(OR(Data!E331="Identified",Data!E331="Proposal",Data!E331="Qualified",Data!E331="Validated"),Data!J331,"")</f>
        <v>42181</v>
      </c>
      <c r="BQ332" s="4">
        <f t="shared" si="15"/>
        <v>87</v>
      </c>
      <c r="BR332" s="4">
        <f>IFERROR(BQ332+ROWS($BQ$3:BQ332)/1000000,"")</f>
        <v>87.000330000000005</v>
      </c>
      <c r="BS332" s="4">
        <f>IFERROR(SMALL($BR$3:$BR$1003,ROWS($BR$3:BR332)),"")</f>
        <v>34.000399999999999</v>
      </c>
      <c r="BT332" s="4">
        <f t="shared" si="16"/>
        <v>400</v>
      </c>
    </row>
    <row r="333" spans="59:72">
      <c r="BG333" s="21"/>
      <c r="BN333" s="21">
        <f>IF(OR(Data!E332="Identified",Data!E332="Proposal",Data!E332="Qualified",Data!E332="Validated"),Data!J332,"")</f>
        <v>42135</v>
      </c>
      <c r="BQ333" s="4">
        <f t="shared" si="15"/>
        <v>41</v>
      </c>
      <c r="BR333" s="4">
        <f>IFERROR(BQ333+ROWS($BQ$3:BQ333)/1000000,"")</f>
        <v>41.000331000000003</v>
      </c>
      <c r="BS333" s="4">
        <f>IFERROR(SMALL($BR$3:$BR$1003,ROWS($BR$3:BR333)),"")</f>
        <v>34.000411</v>
      </c>
      <c r="BT333" s="4">
        <f t="shared" si="16"/>
        <v>411</v>
      </c>
    </row>
    <row r="334" spans="59:72">
      <c r="BG334" s="21"/>
      <c r="BN334" s="21">
        <f>IF(OR(Data!E333="Identified",Data!E333="Proposal",Data!E333="Qualified",Data!E333="Validated"),Data!J333,"")</f>
        <v>42113</v>
      </c>
      <c r="BQ334" s="4">
        <f t="shared" si="15"/>
        <v>19</v>
      </c>
      <c r="BR334" s="4">
        <f>IFERROR(BQ334+ROWS($BQ$3:BQ334)/1000000,"")</f>
        <v>19.000332</v>
      </c>
      <c r="BS334" s="4">
        <f>IFERROR(SMALL($BR$3:$BR$1003,ROWS($BR$3:BR334)),"")</f>
        <v>34.000411999999997</v>
      </c>
      <c r="BT334" s="4">
        <f t="shared" si="16"/>
        <v>412</v>
      </c>
    </row>
    <row r="335" spans="59:72">
      <c r="BG335" s="21"/>
      <c r="BN335" s="21">
        <f>IF(OR(Data!E334="Identified",Data!E334="Proposal",Data!E334="Qualified",Data!E334="Validated"),Data!J334,"")</f>
        <v>42150</v>
      </c>
      <c r="BQ335" s="4">
        <f t="shared" si="15"/>
        <v>56</v>
      </c>
      <c r="BR335" s="4">
        <f>IFERROR(BQ335+ROWS($BQ$3:BQ335)/1000000,"")</f>
        <v>56.000332999999998</v>
      </c>
      <c r="BS335" s="4">
        <f>IFERROR(SMALL($BR$3:$BR$1003,ROWS($BR$3:BR335)),"")</f>
        <v>34.000509000000001</v>
      </c>
      <c r="BT335" s="4">
        <f t="shared" si="16"/>
        <v>509</v>
      </c>
    </row>
    <row r="336" spans="59:72">
      <c r="BG336" s="21"/>
      <c r="BN336" s="21">
        <f>IF(OR(Data!E335="Identified",Data!E335="Proposal",Data!E335="Qualified",Data!E335="Validated"),Data!J335,"")</f>
        <v>42170</v>
      </c>
      <c r="BQ336" s="4">
        <f t="shared" si="15"/>
        <v>76</v>
      </c>
      <c r="BR336" s="4">
        <f>IFERROR(BQ336+ROWS($BQ$3:BQ336)/1000000,"")</f>
        <v>76.000333999999995</v>
      </c>
      <c r="BS336" s="4">
        <f>IFERROR(SMALL($BR$3:$BR$1003,ROWS($BR$3:BR336)),"")</f>
        <v>34.000627000000001</v>
      </c>
      <c r="BT336" s="4">
        <f t="shared" si="16"/>
        <v>627</v>
      </c>
    </row>
    <row r="337" spans="59:72">
      <c r="BG337" s="21"/>
      <c r="BN337" s="21">
        <f>IF(OR(Data!E336="Identified",Data!E336="Proposal",Data!E336="Qualified",Data!E336="Validated"),Data!J336,"")</f>
        <v>42122</v>
      </c>
      <c r="BQ337" s="4">
        <f t="shared" si="15"/>
        <v>28</v>
      </c>
      <c r="BR337" s="4">
        <f>IFERROR(BQ337+ROWS($BQ$3:BQ337)/1000000,"")</f>
        <v>28.000335</v>
      </c>
      <c r="BS337" s="4">
        <f>IFERROR(SMALL($BR$3:$BR$1003,ROWS($BR$3:BR337)),"")</f>
        <v>34.000632000000003</v>
      </c>
      <c r="BT337" s="4">
        <f t="shared" si="16"/>
        <v>632</v>
      </c>
    </row>
    <row r="338" spans="59:72">
      <c r="BG338" s="21"/>
      <c r="BN338" s="21">
        <f>IF(OR(Data!E337="Identified",Data!E337="Proposal",Data!E337="Qualified",Data!E337="Validated"),Data!J337,"")</f>
        <v>42165</v>
      </c>
      <c r="BQ338" s="4">
        <f t="shared" si="15"/>
        <v>71</v>
      </c>
      <c r="BR338" s="4">
        <f>IFERROR(BQ338+ROWS($BQ$3:BQ338)/1000000,"")</f>
        <v>71.000336000000004</v>
      </c>
      <c r="BS338" s="4">
        <f>IFERROR(SMALL($BR$3:$BR$1003,ROWS($BR$3:BR338)),"")</f>
        <v>34.000672000000002</v>
      </c>
      <c r="BT338" s="4">
        <f t="shared" si="16"/>
        <v>672</v>
      </c>
    </row>
    <row r="339" spans="59:72">
      <c r="BG339" s="21"/>
      <c r="BN339" s="21">
        <f>IF(OR(Data!E338="Identified",Data!E338="Proposal",Data!E338="Qualified",Data!E338="Validated"),Data!J338,"")</f>
        <v>42121</v>
      </c>
      <c r="BQ339" s="4">
        <f t="shared" si="15"/>
        <v>27</v>
      </c>
      <c r="BR339" s="4">
        <f>IFERROR(BQ339+ROWS($BQ$3:BQ339)/1000000,"")</f>
        <v>27.000336999999998</v>
      </c>
      <c r="BS339" s="4">
        <f>IFERROR(SMALL($BR$3:$BR$1003,ROWS($BR$3:BR339)),"")</f>
        <v>34.000712</v>
      </c>
      <c r="BT339" s="4">
        <f t="shared" si="16"/>
        <v>712</v>
      </c>
    </row>
    <row r="340" spans="59:72">
      <c r="BG340" s="21"/>
      <c r="BN340" s="21">
        <f>IF(OR(Data!E339="Identified",Data!E339="Proposal",Data!E339="Qualified",Data!E339="Validated"),Data!J339,"")</f>
        <v>42130</v>
      </c>
      <c r="BQ340" s="4">
        <f t="shared" si="15"/>
        <v>36</v>
      </c>
      <c r="BR340" s="4">
        <f>IFERROR(BQ340+ROWS($BQ$3:BQ340)/1000000,"")</f>
        <v>36.000337999999999</v>
      </c>
      <c r="BS340" s="4">
        <f>IFERROR(SMALL($BR$3:$BR$1003,ROWS($BR$3:BR340)),"")</f>
        <v>34.000810000000001</v>
      </c>
      <c r="BT340" s="4">
        <f t="shared" si="16"/>
        <v>810</v>
      </c>
    </row>
    <row r="341" spans="59:72">
      <c r="BG341" s="21"/>
      <c r="BN341" s="21" t="str">
        <f>IF(OR(Data!E340="Identified",Data!E340="Proposal",Data!E340="Qualified",Data!E340="Validated"),Data!J340,"")</f>
        <v/>
      </c>
      <c r="BQ341" s="4" t="e">
        <f t="shared" si="15"/>
        <v>#VALUE!</v>
      </c>
      <c r="BR341" s="4" t="str">
        <f>IFERROR(BQ341+ROWS($BQ$3:BQ341)/1000000,"")</f>
        <v/>
      </c>
      <c r="BS341" s="4">
        <f>IFERROR(SMALL($BR$3:$BR$1003,ROWS($BR$3:BR341)),"")</f>
        <v>34.000867</v>
      </c>
      <c r="BT341" s="4">
        <f t="shared" si="16"/>
        <v>867</v>
      </c>
    </row>
    <row r="342" spans="59:72">
      <c r="BG342" s="21"/>
      <c r="BN342" s="21">
        <f>IF(OR(Data!E341="Identified",Data!E341="Proposal",Data!E341="Qualified",Data!E341="Validated"),Data!J341,"")</f>
        <v>42120</v>
      </c>
      <c r="BQ342" s="4">
        <f t="shared" si="15"/>
        <v>26</v>
      </c>
      <c r="BR342" s="4">
        <f>IFERROR(BQ342+ROWS($BQ$3:BQ342)/1000000,"")</f>
        <v>26.000340000000001</v>
      </c>
      <c r="BS342" s="4">
        <f>IFERROR(SMALL($BR$3:$BR$1003,ROWS($BR$3:BR342)),"")</f>
        <v>34.000878</v>
      </c>
      <c r="BT342" s="4">
        <f t="shared" si="16"/>
        <v>878</v>
      </c>
    </row>
    <row r="343" spans="59:72">
      <c r="BG343" s="21"/>
      <c r="BN343" s="21">
        <f>IF(OR(Data!E342="Identified",Data!E342="Proposal",Data!E342="Qualified",Data!E342="Validated"),Data!J342,"")</f>
        <v>42168</v>
      </c>
      <c r="BQ343" s="4">
        <f t="shared" si="15"/>
        <v>74</v>
      </c>
      <c r="BR343" s="4">
        <f>IFERROR(BQ343+ROWS($BQ$3:BQ343)/1000000,"")</f>
        <v>74.000341000000006</v>
      </c>
      <c r="BS343" s="4">
        <f>IFERROR(SMALL($BR$3:$BR$1003,ROWS($BR$3:BR343)),"")</f>
        <v>34.000900000000001</v>
      </c>
      <c r="BT343" s="4">
        <f t="shared" si="16"/>
        <v>900</v>
      </c>
    </row>
    <row r="344" spans="59:72">
      <c r="BG344" s="21"/>
      <c r="BN344" s="21">
        <f>IF(OR(Data!E343="Identified",Data!E343="Proposal",Data!E343="Qualified",Data!E343="Validated"),Data!J343,"")</f>
        <v>42138</v>
      </c>
      <c r="BQ344" s="4">
        <f t="shared" si="15"/>
        <v>44</v>
      </c>
      <c r="BR344" s="4">
        <f>IFERROR(BQ344+ROWS($BQ$3:BQ344)/1000000,"")</f>
        <v>44.000342000000003</v>
      </c>
      <c r="BS344" s="4">
        <f>IFERROR(SMALL($BR$3:$BR$1003,ROWS($BR$3:BR344)),"")</f>
        <v>34.000976000000001</v>
      </c>
      <c r="BT344" s="4">
        <f t="shared" si="16"/>
        <v>976</v>
      </c>
    </row>
    <row r="345" spans="59:72">
      <c r="BG345" s="21"/>
      <c r="BN345" s="21">
        <f>IF(OR(Data!E344="Identified",Data!E344="Proposal",Data!E344="Qualified",Data!E344="Validated"),Data!J344,"")</f>
        <v>42164</v>
      </c>
      <c r="BQ345" s="4">
        <f t="shared" si="15"/>
        <v>70</v>
      </c>
      <c r="BR345" s="4">
        <f>IFERROR(BQ345+ROWS($BQ$3:BQ345)/1000000,"")</f>
        <v>70.000343000000001</v>
      </c>
      <c r="BS345" s="4">
        <f>IFERROR(SMALL($BR$3:$BR$1003,ROWS($BR$3:BR345)),"")</f>
        <v>35.000033999999999</v>
      </c>
      <c r="BT345" s="4">
        <f t="shared" si="16"/>
        <v>34</v>
      </c>
    </row>
    <row r="346" spans="59:72">
      <c r="BG346" s="21"/>
      <c r="BN346" s="21">
        <f>IF(OR(Data!E345="Identified",Data!E345="Proposal",Data!E345="Qualified",Data!E345="Validated"),Data!J345,"")</f>
        <v>42154</v>
      </c>
      <c r="BQ346" s="4">
        <f t="shared" si="15"/>
        <v>60</v>
      </c>
      <c r="BR346" s="4">
        <f>IFERROR(BQ346+ROWS($BQ$3:BQ346)/1000000,"")</f>
        <v>60.000343999999998</v>
      </c>
      <c r="BS346" s="4">
        <f>IFERROR(SMALL($BR$3:$BR$1003,ROWS($BR$3:BR346)),"")</f>
        <v>35.000081000000002</v>
      </c>
      <c r="BT346" s="4">
        <f t="shared" si="16"/>
        <v>81</v>
      </c>
    </row>
    <row r="347" spans="59:72">
      <c r="BG347" s="21"/>
      <c r="BN347" s="21">
        <f>IF(OR(Data!E346="Identified",Data!E346="Proposal",Data!E346="Qualified",Data!E346="Validated"),Data!J346,"")</f>
        <v>42169</v>
      </c>
      <c r="BQ347" s="4">
        <f t="shared" si="15"/>
        <v>75</v>
      </c>
      <c r="BR347" s="4">
        <f>IFERROR(BQ347+ROWS($BQ$3:BQ347)/1000000,"")</f>
        <v>75.000344999999996</v>
      </c>
      <c r="BS347" s="4">
        <f>IFERROR(SMALL($BR$3:$BR$1003,ROWS($BR$3:BR347)),"")</f>
        <v>35.000149</v>
      </c>
      <c r="BT347" s="4">
        <f t="shared" si="16"/>
        <v>149</v>
      </c>
    </row>
    <row r="348" spans="59:72">
      <c r="BG348" s="21"/>
      <c r="BN348" s="21">
        <f>IF(OR(Data!E347="Identified",Data!E347="Proposal",Data!E347="Qualified",Data!E347="Validated"),Data!J347,"")</f>
        <v>42109</v>
      </c>
      <c r="BQ348" s="4">
        <f t="shared" si="15"/>
        <v>15</v>
      </c>
      <c r="BR348" s="4">
        <f>IFERROR(BQ348+ROWS($BQ$3:BQ348)/1000000,"")</f>
        <v>15.000346</v>
      </c>
      <c r="BS348" s="4">
        <f>IFERROR(SMALL($BR$3:$BR$1003,ROWS($BR$3:BR348)),"")</f>
        <v>35.000197999999997</v>
      </c>
      <c r="BT348" s="4">
        <f t="shared" si="16"/>
        <v>198</v>
      </c>
    </row>
    <row r="349" spans="59:72">
      <c r="BG349" s="21"/>
      <c r="BN349" s="21">
        <f>IF(OR(Data!E348="Identified",Data!E348="Proposal",Data!E348="Qualified",Data!E348="Validated"),Data!J348,"")</f>
        <v>42157</v>
      </c>
      <c r="BQ349" s="4">
        <f t="shared" si="15"/>
        <v>63</v>
      </c>
      <c r="BR349" s="4">
        <f>IFERROR(BQ349+ROWS($BQ$3:BQ349)/1000000,"")</f>
        <v>63.000346999999998</v>
      </c>
      <c r="BS349" s="4">
        <f>IFERROR(SMALL($BR$3:$BR$1003,ROWS($BR$3:BR349)),"")</f>
        <v>35.000235000000004</v>
      </c>
      <c r="BT349" s="4">
        <f t="shared" si="16"/>
        <v>235</v>
      </c>
    </row>
    <row r="350" spans="59:72">
      <c r="BG350" s="21"/>
      <c r="BN350" s="21">
        <f>IF(OR(Data!E349="Identified",Data!E349="Proposal",Data!E349="Qualified",Data!E349="Validated"),Data!J349,"")</f>
        <v>42107</v>
      </c>
      <c r="BQ350" s="4">
        <f t="shared" si="15"/>
        <v>13</v>
      </c>
      <c r="BR350" s="4">
        <f>IFERROR(BQ350+ROWS($BQ$3:BQ350)/1000000,"")</f>
        <v>13.000348000000001</v>
      </c>
      <c r="BS350" s="4">
        <f>IFERROR(SMALL($BR$3:$BR$1003,ROWS($BR$3:BR350)),"")</f>
        <v>35.000279999999997</v>
      </c>
      <c r="BT350" s="4">
        <f t="shared" si="16"/>
        <v>280</v>
      </c>
    </row>
    <row r="351" spans="59:72">
      <c r="BG351" s="21"/>
      <c r="BN351" s="21" t="str">
        <f>IF(OR(Data!E350="Identified",Data!E350="Proposal",Data!E350="Qualified",Data!E350="Validated"),Data!J350,"")</f>
        <v/>
      </c>
      <c r="BQ351" s="4" t="e">
        <f t="shared" si="15"/>
        <v>#VALUE!</v>
      </c>
      <c r="BR351" s="4" t="str">
        <f>IFERROR(BQ351+ROWS($BQ$3:BQ351)/1000000,"")</f>
        <v/>
      </c>
      <c r="BS351" s="4">
        <f>IFERROR(SMALL($BR$3:$BR$1003,ROWS($BR$3:BR351)),"")</f>
        <v>35.000281999999999</v>
      </c>
      <c r="BT351" s="4">
        <f t="shared" si="16"/>
        <v>282</v>
      </c>
    </row>
    <row r="352" spans="59:72">
      <c r="BG352" s="21"/>
      <c r="BN352" s="21">
        <f>IF(OR(Data!E351="Identified",Data!E351="Proposal",Data!E351="Qualified",Data!E351="Validated"),Data!J351,"")</f>
        <v>42133</v>
      </c>
      <c r="BQ352" s="4">
        <f t="shared" si="15"/>
        <v>39</v>
      </c>
      <c r="BR352" s="4">
        <f>IFERROR(BQ352+ROWS($BQ$3:BQ352)/1000000,"")</f>
        <v>39.000349999999997</v>
      </c>
      <c r="BS352" s="4">
        <f>IFERROR(SMALL($BR$3:$BR$1003,ROWS($BR$3:BR352)),"")</f>
        <v>35.000320000000002</v>
      </c>
      <c r="BT352" s="4">
        <f t="shared" si="16"/>
        <v>320</v>
      </c>
    </row>
    <row r="353" spans="59:72">
      <c r="BG353" s="21"/>
      <c r="BN353" s="21">
        <f>IF(OR(Data!E352="Identified",Data!E352="Proposal",Data!E352="Qualified",Data!E352="Validated"),Data!J352,"")</f>
        <v>42166</v>
      </c>
      <c r="BQ353" s="4">
        <f t="shared" si="15"/>
        <v>72</v>
      </c>
      <c r="BR353" s="4">
        <f>IFERROR(BQ353+ROWS($BQ$3:BQ353)/1000000,"")</f>
        <v>72.000350999999995</v>
      </c>
      <c r="BS353" s="4">
        <f>IFERROR(SMALL($BR$3:$BR$1003,ROWS($BR$3:BR353)),"")</f>
        <v>35.000394</v>
      </c>
      <c r="BT353" s="4">
        <f t="shared" si="16"/>
        <v>394</v>
      </c>
    </row>
    <row r="354" spans="59:72">
      <c r="BG354" s="21"/>
      <c r="BN354" s="21">
        <f>IF(OR(Data!E353="Identified",Data!E353="Proposal",Data!E353="Qualified",Data!E353="Validated"),Data!J353,"")</f>
        <v>42128</v>
      </c>
      <c r="BQ354" s="4">
        <f t="shared" si="15"/>
        <v>34</v>
      </c>
      <c r="BR354" s="4">
        <f>IFERROR(BQ354+ROWS($BQ$3:BQ354)/1000000,"")</f>
        <v>34.000351999999999</v>
      </c>
      <c r="BS354" s="4">
        <f>IFERROR(SMALL($BR$3:$BR$1003,ROWS($BR$3:BR354)),"")</f>
        <v>35.000456</v>
      </c>
      <c r="BT354" s="4">
        <f t="shared" si="16"/>
        <v>456</v>
      </c>
    </row>
    <row r="355" spans="59:72">
      <c r="BG355" s="21"/>
      <c r="BN355" s="21">
        <f>IF(OR(Data!E354="Identified",Data!E354="Proposal",Data!E354="Qualified",Data!E354="Validated"),Data!J354,"")</f>
        <v>42113</v>
      </c>
      <c r="BQ355" s="4">
        <f t="shared" si="15"/>
        <v>19</v>
      </c>
      <c r="BR355" s="4">
        <f>IFERROR(BQ355+ROWS($BQ$3:BQ355)/1000000,"")</f>
        <v>19.000353</v>
      </c>
      <c r="BS355" s="4">
        <f>IFERROR(SMALL($BR$3:$BR$1003,ROWS($BR$3:BR355)),"")</f>
        <v>35.000753000000003</v>
      </c>
      <c r="BT355" s="4">
        <f t="shared" si="16"/>
        <v>753</v>
      </c>
    </row>
    <row r="356" spans="59:72">
      <c r="BG356" s="21"/>
      <c r="BN356" s="21">
        <f>IF(OR(Data!E355="Identified",Data!E355="Proposal",Data!E355="Qualified",Data!E355="Validated"),Data!J355,"")</f>
        <v>42116</v>
      </c>
      <c r="BQ356" s="4">
        <f t="shared" si="15"/>
        <v>22</v>
      </c>
      <c r="BR356" s="4">
        <f>IFERROR(BQ356+ROWS($BQ$3:BQ356)/1000000,"")</f>
        <v>22.000354000000002</v>
      </c>
      <c r="BS356" s="4">
        <f>IFERROR(SMALL($BR$3:$BR$1003,ROWS($BR$3:BR356)),"")</f>
        <v>35.000863000000003</v>
      </c>
      <c r="BT356" s="4">
        <f t="shared" si="16"/>
        <v>863</v>
      </c>
    </row>
    <row r="357" spans="59:72">
      <c r="BG357" s="21"/>
      <c r="BN357" s="21">
        <f>IF(OR(Data!E356="Identified",Data!E356="Proposal",Data!E356="Qualified",Data!E356="Validated"),Data!J356,"")</f>
        <v>42111</v>
      </c>
      <c r="BQ357" s="4">
        <f t="shared" si="15"/>
        <v>17</v>
      </c>
      <c r="BR357" s="4">
        <f>IFERROR(BQ357+ROWS($BQ$3:BQ357)/1000000,"")</f>
        <v>17.000354999999999</v>
      </c>
      <c r="BS357" s="4">
        <f>IFERROR(SMALL($BR$3:$BR$1003,ROWS($BR$3:BR357)),"")</f>
        <v>35.000991999999997</v>
      </c>
      <c r="BT357" s="4">
        <f t="shared" si="16"/>
        <v>992</v>
      </c>
    </row>
    <row r="358" spans="59:72">
      <c r="BG358" s="21"/>
      <c r="BN358" s="21">
        <f>IF(OR(Data!E357="Identified",Data!E357="Proposal",Data!E357="Qualified",Data!E357="Validated"),Data!J357,"")</f>
        <v>42101</v>
      </c>
      <c r="BQ358" s="4">
        <f t="shared" si="15"/>
        <v>7</v>
      </c>
      <c r="BR358" s="4">
        <f>IFERROR(BQ358+ROWS($BQ$3:BQ358)/1000000,"")</f>
        <v>7.000356</v>
      </c>
      <c r="BS358" s="4">
        <f>IFERROR(SMALL($BR$3:$BR$1003,ROWS($BR$3:BR358)),"")</f>
        <v>36.000196000000003</v>
      </c>
      <c r="BT358" s="4">
        <f t="shared" si="16"/>
        <v>196</v>
      </c>
    </row>
    <row r="359" spans="59:72">
      <c r="BG359" s="21"/>
      <c r="BN359" s="21" t="str">
        <f>IF(OR(Data!E358="Identified",Data!E358="Proposal",Data!E358="Qualified",Data!E358="Validated"),Data!J358,"")</f>
        <v/>
      </c>
      <c r="BQ359" s="4" t="e">
        <f t="shared" si="15"/>
        <v>#VALUE!</v>
      </c>
      <c r="BR359" s="4" t="str">
        <f>IFERROR(BQ359+ROWS($BQ$3:BQ359)/1000000,"")</f>
        <v/>
      </c>
      <c r="BS359" s="4">
        <f>IFERROR(SMALL($BR$3:$BR$1003,ROWS($BR$3:BR359)),"")</f>
        <v>36.000217999999997</v>
      </c>
      <c r="BT359" s="4">
        <f t="shared" si="16"/>
        <v>218</v>
      </c>
    </row>
    <row r="360" spans="59:72">
      <c r="BG360" s="21"/>
      <c r="BN360" s="21">
        <f>IF(OR(Data!E359="Identified",Data!E359="Proposal",Data!E359="Qualified",Data!E359="Validated"),Data!J359,"")</f>
        <v>42099</v>
      </c>
      <c r="BQ360" s="4">
        <f t="shared" si="15"/>
        <v>5</v>
      </c>
      <c r="BR360" s="4">
        <f>IFERROR(BQ360+ROWS($BQ$3:BQ360)/1000000,"")</f>
        <v>5.0003580000000003</v>
      </c>
      <c r="BS360" s="4">
        <f>IFERROR(SMALL($BR$3:$BR$1003,ROWS($BR$3:BR360)),"")</f>
        <v>36.000219000000001</v>
      </c>
      <c r="BT360" s="4">
        <f t="shared" si="16"/>
        <v>219</v>
      </c>
    </row>
    <row r="361" spans="59:72">
      <c r="BG361" s="21"/>
      <c r="BN361" s="21">
        <f>IF(OR(Data!E360="Identified",Data!E360="Proposal",Data!E360="Qualified",Data!E360="Validated"),Data!J360,"")</f>
        <v>42152</v>
      </c>
      <c r="BQ361" s="4">
        <f t="shared" si="15"/>
        <v>58</v>
      </c>
      <c r="BR361" s="4">
        <f>IFERROR(BQ361+ROWS($BQ$3:BQ361)/1000000,"")</f>
        <v>58.000359000000003</v>
      </c>
      <c r="BS361" s="4">
        <f>IFERROR(SMALL($BR$3:$BR$1003,ROWS($BR$3:BR361)),"")</f>
        <v>36.000233000000001</v>
      </c>
      <c r="BT361" s="4">
        <f t="shared" si="16"/>
        <v>233</v>
      </c>
    </row>
    <row r="362" spans="59:72">
      <c r="BG362" s="21"/>
      <c r="BN362" s="21" t="str">
        <f>IF(OR(Data!E361="Identified",Data!E361="Proposal",Data!E361="Qualified",Data!E361="Validated"),Data!J361,"")</f>
        <v/>
      </c>
      <c r="BQ362" s="4" t="e">
        <f t="shared" si="15"/>
        <v>#VALUE!</v>
      </c>
      <c r="BR362" s="4" t="str">
        <f>IFERROR(BQ362+ROWS($BQ$3:BQ362)/1000000,"")</f>
        <v/>
      </c>
      <c r="BS362" s="4">
        <f>IFERROR(SMALL($BR$3:$BR$1003,ROWS($BR$3:BR362)),"")</f>
        <v>36.000337999999999</v>
      </c>
      <c r="BT362" s="4">
        <f t="shared" si="16"/>
        <v>338</v>
      </c>
    </row>
    <row r="363" spans="59:72">
      <c r="BG363" s="21"/>
      <c r="BN363" s="21">
        <f>IF(OR(Data!E362="Identified",Data!E362="Proposal",Data!E362="Qualified",Data!E362="Validated"),Data!J362,"")</f>
        <v>42106</v>
      </c>
      <c r="BQ363" s="4">
        <f t="shared" si="15"/>
        <v>12</v>
      </c>
      <c r="BR363" s="4">
        <f>IFERROR(BQ363+ROWS($BQ$3:BQ363)/1000000,"")</f>
        <v>12.000361</v>
      </c>
      <c r="BS363" s="4">
        <f>IFERROR(SMALL($BR$3:$BR$1003,ROWS($BR$3:BR363)),"")</f>
        <v>36.000368000000002</v>
      </c>
      <c r="BT363" s="4">
        <f t="shared" si="16"/>
        <v>368</v>
      </c>
    </row>
    <row r="364" spans="59:72">
      <c r="BG364" s="21"/>
      <c r="BN364" s="21">
        <f>IF(OR(Data!E363="Identified",Data!E363="Proposal",Data!E363="Qualified",Data!E363="Validated"),Data!J363,"")</f>
        <v>42167</v>
      </c>
      <c r="BQ364" s="4">
        <f t="shared" si="15"/>
        <v>73</v>
      </c>
      <c r="BR364" s="4">
        <f>IFERROR(BQ364+ROWS($BQ$3:BQ364)/1000000,"")</f>
        <v>73.000361999999996</v>
      </c>
      <c r="BS364" s="4">
        <f>IFERROR(SMALL($BR$3:$BR$1003,ROWS($BR$3:BR364)),"")</f>
        <v>36.000408999999998</v>
      </c>
      <c r="BT364" s="4">
        <f t="shared" si="16"/>
        <v>409</v>
      </c>
    </row>
    <row r="365" spans="59:72">
      <c r="BG365" s="21"/>
      <c r="BN365" s="21">
        <f>IF(OR(Data!E364="Identified",Data!E364="Proposal",Data!E364="Qualified",Data!E364="Validated"),Data!J364,"")</f>
        <v>42166</v>
      </c>
      <c r="BQ365" s="4">
        <f t="shared" si="15"/>
        <v>72</v>
      </c>
      <c r="BR365" s="4">
        <f>IFERROR(BQ365+ROWS($BQ$3:BQ365)/1000000,"")</f>
        <v>72.000362999999993</v>
      </c>
      <c r="BS365" s="4">
        <f>IFERROR(SMALL($BR$3:$BR$1003,ROWS($BR$3:BR365)),"")</f>
        <v>36.000537000000001</v>
      </c>
      <c r="BT365" s="4">
        <f t="shared" si="16"/>
        <v>537</v>
      </c>
    </row>
    <row r="366" spans="59:72">
      <c r="BG366" s="21"/>
      <c r="BN366" s="21">
        <f>IF(OR(Data!E365="Identified",Data!E365="Proposal",Data!E365="Qualified",Data!E365="Validated"),Data!J365,"")</f>
        <v>42116</v>
      </c>
      <c r="BQ366" s="4">
        <f t="shared" si="15"/>
        <v>22</v>
      </c>
      <c r="BR366" s="4">
        <f>IFERROR(BQ366+ROWS($BQ$3:BQ366)/1000000,"")</f>
        <v>22.000364000000001</v>
      </c>
      <c r="BS366" s="4">
        <f>IFERROR(SMALL($BR$3:$BR$1003,ROWS($BR$3:BR366)),"")</f>
        <v>36.000622</v>
      </c>
      <c r="BT366" s="4">
        <f t="shared" si="16"/>
        <v>622</v>
      </c>
    </row>
    <row r="367" spans="59:72">
      <c r="BG367" s="21"/>
      <c r="BN367" s="21">
        <f>IF(OR(Data!E366="Identified",Data!E366="Proposal",Data!E366="Qualified",Data!E366="Validated"),Data!J366,"")</f>
        <v>42113</v>
      </c>
      <c r="BQ367" s="4">
        <f t="shared" si="15"/>
        <v>19</v>
      </c>
      <c r="BR367" s="4">
        <f>IFERROR(BQ367+ROWS($BQ$3:BQ367)/1000000,"")</f>
        <v>19.000364999999999</v>
      </c>
      <c r="BS367" s="4">
        <f>IFERROR(SMALL($BR$3:$BR$1003,ROWS($BR$3:BR367)),"")</f>
        <v>36.000700999999999</v>
      </c>
      <c r="BT367" s="4">
        <f t="shared" si="16"/>
        <v>701</v>
      </c>
    </row>
    <row r="368" spans="59:72">
      <c r="BG368" s="21"/>
      <c r="BN368" s="21">
        <f>IF(OR(Data!E367="Identified",Data!E367="Proposal",Data!E367="Qualified",Data!E367="Validated"),Data!J367,"")</f>
        <v>42178</v>
      </c>
      <c r="BQ368" s="4">
        <f t="shared" si="15"/>
        <v>84</v>
      </c>
      <c r="BR368" s="4">
        <f>IFERROR(BQ368+ROWS($BQ$3:BQ368)/1000000,"")</f>
        <v>84.000366</v>
      </c>
      <c r="BS368" s="4">
        <f>IFERROR(SMALL($BR$3:$BR$1003,ROWS($BR$3:BR368)),"")</f>
        <v>36.000717000000002</v>
      </c>
      <c r="BT368" s="4">
        <f t="shared" si="16"/>
        <v>717</v>
      </c>
    </row>
    <row r="369" spans="59:72">
      <c r="BG369" s="21"/>
      <c r="BN369" s="21">
        <f>IF(OR(Data!E368="Identified",Data!E368="Proposal",Data!E368="Qualified",Data!E368="Validated"),Data!J368,"")</f>
        <v>42120</v>
      </c>
      <c r="BQ369" s="4">
        <f t="shared" si="15"/>
        <v>26</v>
      </c>
      <c r="BR369" s="4">
        <f>IFERROR(BQ369+ROWS($BQ$3:BQ369)/1000000,"")</f>
        <v>26.000367000000001</v>
      </c>
      <c r="BS369" s="4">
        <f>IFERROR(SMALL($BR$3:$BR$1003,ROWS($BR$3:BR369)),"")</f>
        <v>36.000937999999998</v>
      </c>
      <c r="BT369" s="4">
        <f t="shared" si="16"/>
        <v>938</v>
      </c>
    </row>
    <row r="370" spans="59:72">
      <c r="BG370" s="21"/>
      <c r="BN370" s="21">
        <f>IF(OR(Data!E369="Identified",Data!E369="Proposal",Data!E369="Qualified",Data!E369="Validated"),Data!J369,"")</f>
        <v>42130</v>
      </c>
      <c r="BQ370" s="4">
        <f t="shared" si="15"/>
        <v>36</v>
      </c>
      <c r="BR370" s="4">
        <f>IFERROR(BQ370+ROWS($BQ$3:BQ370)/1000000,"")</f>
        <v>36.000368000000002</v>
      </c>
      <c r="BS370" s="4">
        <f>IFERROR(SMALL($BR$3:$BR$1003,ROWS($BR$3:BR370)),"")</f>
        <v>37.000152999999997</v>
      </c>
      <c r="BT370" s="4">
        <f t="shared" si="16"/>
        <v>153</v>
      </c>
    </row>
    <row r="371" spans="59:72">
      <c r="BG371" s="21"/>
      <c r="BN371" s="21">
        <f>IF(OR(Data!E370="Identified",Data!E370="Proposal",Data!E370="Qualified",Data!E370="Validated"),Data!J370,"")</f>
        <v>42163</v>
      </c>
      <c r="BQ371" s="4">
        <f t="shared" si="15"/>
        <v>69</v>
      </c>
      <c r="BR371" s="4">
        <f>IFERROR(BQ371+ROWS($BQ$3:BQ371)/1000000,"")</f>
        <v>69.000369000000006</v>
      </c>
      <c r="BS371" s="4">
        <f>IFERROR(SMALL($BR$3:$BR$1003,ROWS($BR$3:BR371)),"")</f>
        <v>37.000248999999997</v>
      </c>
      <c r="BT371" s="4">
        <f t="shared" si="16"/>
        <v>249</v>
      </c>
    </row>
    <row r="372" spans="59:72">
      <c r="BG372" s="21"/>
      <c r="BN372" s="21" t="str">
        <f>IF(OR(Data!E371="Identified",Data!E371="Proposal",Data!E371="Qualified",Data!E371="Validated"),Data!J371,"")</f>
        <v/>
      </c>
      <c r="BQ372" s="4" t="e">
        <f t="shared" si="15"/>
        <v>#VALUE!</v>
      </c>
      <c r="BR372" s="4" t="str">
        <f>IFERROR(BQ372+ROWS($BQ$3:BQ372)/1000000,"")</f>
        <v/>
      </c>
      <c r="BS372" s="4">
        <f>IFERROR(SMALL($BR$3:$BR$1003,ROWS($BR$3:BR372)),"")</f>
        <v>37.000447999999999</v>
      </c>
      <c r="BT372" s="4">
        <f t="shared" si="16"/>
        <v>448</v>
      </c>
    </row>
    <row r="373" spans="59:72">
      <c r="BG373" s="21"/>
      <c r="BN373" s="21">
        <f>IF(OR(Data!E372="Identified",Data!E372="Proposal",Data!E372="Qualified",Data!E372="Validated"),Data!J372,"")</f>
        <v>42145</v>
      </c>
      <c r="BQ373" s="4">
        <f t="shared" si="15"/>
        <v>51</v>
      </c>
      <c r="BR373" s="4">
        <f>IFERROR(BQ373+ROWS($BQ$3:BQ373)/1000000,"")</f>
        <v>51.000371000000001</v>
      </c>
      <c r="BS373" s="4">
        <f>IFERROR(SMALL($BR$3:$BR$1003,ROWS($BR$3:BR373)),"")</f>
        <v>37.000639999999997</v>
      </c>
      <c r="BT373" s="4">
        <f t="shared" si="16"/>
        <v>640</v>
      </c>
    </row>
    <row r="374" spans="59:72">
      <c r="BG374" s="21"/>
      <c r="BN374" s="21">
        <f>IF(OR(Data!E373="Identified",Data!E373="Proposal",Data!E373="Qualified",Data!E373="Validated"),Data!J373,"")</f>
        <v>42100</v>
      </c>
      <c r="BQ374" s="4">
        <f t="shared" si="15"/>
        <v>6</v>
      </c>
      <c r="BR374" s="4">
        <f>IFERROR(BQ374+ROWS($BQ$3:BQ374)/1000000,"")</f>
        <v>6.0003719999999996</v>
      </c>
      <c r="BS374" s="4">
        <f>IFERROR(SMALL($BR$3:$BR$1003,ROWS($BR$3:BR374)),"")</f>
        <v>37.000748000000002</v>
      </c>
      <c r="BT374" s="4">
        <f t="shared" si="16"/>
        <v>748</v>
      </c>
    </row>
    <row r="375" spans="59:72">
      <c r="BG375" s="21"/>
      <c r="BN375" s="21">
        <f>IF(OR(Data!E374="Identified",Data!E374="Proposal",Data!E374="Qualified",Data!E374="Validated"),Data!J374,"")</f>
        <v>42149</v>
      </c>
      <c r="BQ375" s="4">
        <f t="shared" si="15"/>
        <v>55</v>
      </c>
      <c r="BR375" s="4">
        <f>IFERROR(BQ375+ROWS($BQ$3:BQ375)/1000000,"")</f>
        <v>55.000373000000003</v>
      </c>
      <c r="BS375" s="4">
        <f>IFERROR(SMALL($BR$3:$BR$1003,ROWS($BR$3:BR375)),"")</f>
        <v>37.000914999999999</v>
      </c>
      <c r="BT375" s="4">
        <f t="shared" si="16"/>
        <v>915</v>
      </c>
    </row>
    <row r="376" spans="59:72">
      <c r="BG376" s="21"/>
      <c r="BN376" s="21">
        <f>IF(OR(Data!E375="Identified",Data!E375="Proposal",Data!E375="Qualified",Data!E375="Validated"),Data!J375,"")</f>
        <v>42182</v>
      </c>
      <c r="BQ376" s="4">
        <f t="shared" si="15"/>
        <v>88</v>
      </c>
      <c r="BR376" s="4">
        <f>IFERROR(BQ376+ROWS($BQ$3:BQ376)/1000000,"")</f>
        <v>88.000373999999994</v>
      </c>
      <c r="BS376" s="4">
        <f>IFERROR(SMALL($BR$3:$BR$1003,ROWS($BR$3:BR376)),"")</f>
        <v>37.000979999999998</v>
      </c>
      <c r="BT376" s="4">
        <f t="shared" si="16"/>
        <v>980</v>
      </c>
    </row>
    <row r="377" spans="59:72">
      <c r="BG377" s="21"/>
      <c r="BN377" s="21">
        <f>IF(OR(Data!E376="Identified",Data!E376="Proposal",Data!E376="Qualified",Data!E376="Validated"),Data!J376,"")</f>
        <v>42106</v>
      </c>
      <c r="BQ377" s="4">
        <f t="shared" si="15"/>
        <v>12</v>
      </c>
      <c r="BR377" s="4">
        <f>IFERROR(BQ377+ROWS($BQ$3:BQ377)/1000000,"")</f>
        <v>12.000375</v>
      </c>
      <c r="BS377" s="4">
        <f>IFERROR(SMALL($BR$3:$BR$1003,ROWS($BR$3:BR377)),"")</f>
        <v>37.000990000000002</v>
      </c>
      <c r="BT377" s="4">
        <f t="shared" si="16"/>
        <v>990</v>
      </c>
    </row>
    <row r="378" spans="59:72">
      <c r="BG378" s="21"/>
      <c r="BN378" s="21">
        <f>IF(OR(Data!E377="Identified",Data!E377="Proposal",Data!E377="Qualified",Data!E377="Validated"),Data!J377,"")</f>
        <v>42115</v>
      </c>
      <c r="BQ378" s="4">
        <f t="shared" si="15"/>
        <v>21</v>
      </c>
      <c r="BR378" s="4">
        <f>IFERROR(BQ378+ROWS($BQ$3:BQ378)/1000000,"")</f>
        <v>21.000375999999999</v>
      </c>
      <c r="BS378" s="4">
        <f>IFERROR(SMALL($BR$3:$BR$1003,ROWS($BR$3:BR378)),"")</f>
        <v>38.000053999999999</v>
      </c>
      <c r="BT378" s="4">
        <f t="shared" si="16"/>
        <v>54</v>
      </c>
    </row>
    <row r="379" spans="59:72">
      <c r="BG379" s="21"/>
      <c r="BN379" s="21">
        <f>IF(OR(Data!E378="Identified",Data!E378="Proposal",Data!E378="Qualified",Data!E378="Validated"),Data!J378,"")</f>
        <v>42152</v>
      </c>
      <c r="BQ379" s="4">
        <f t="shared" si="15"/>
        <v>58</v>
      </c>
      <c r="BR379" s="4">
        <f>IFERROR(BQ379+ROWS($BQ$3:BQ379)/1000000,"")</f>
        <v>58.000377</v>
      </c>
      <c r="BS379" s="4">
        <f>IFERROR(SMALL($BR$3:$BR$1003,ROWS($BR$3:BR379)),"")</f>
        <v>38.000082999999997</v>
      </c>
      <c r="BT379" s="4">
        <f t="shared" si="16"/>
        <v>83</v>
      </c>
    </row>
    <row r="380" spans="59:72">
      <c r="BG380" s="21"/>
      <c r="BN380" s="21">
        <f>IF(OR(Data!E379="Identified",Data!E379="Proposal",Data!E379="Qualified",Data!E379="Validated"),Data!J379,"")</f>
        <v>42133</v>
      </c>
      <c r="BQ380" s="4">
        <f t="shared" si="15"/>
        <v>39</v>
      </c>
      <c r="BR380" s="4">
        <f>IFERROR(BQ380+ROWS($BQ$3:BQ380)/1000000,"")</f>
        <v>39.000377999999998</v>
      </c>
      <c r="BS380" s="4">
        <f>IFERROR(SMALL($BR$3:$BR$1003,ROWS($BR$3:BR380)),"")</f>
        <v>38.000155999999997</v>
      </c>
      <c r="BT380" s="4">
        <f t="shared" si="16"/>
        <v>156</v>
      </c>
    </row>
    <row r="381" spans="59:72">
      <c r="BG381" s="21"/>
      <c r="BN381" s="21">
        <f>IF(OR(Data!E380="Identified",Data!E380="Proposal",Data!E380="Qualified",Data!E380="Validated"),Data!J380,"")</f>
        <v>42148</v>
      </c>
      <c r="BQ381" s="4">
        <f t="shared" si="15"/>
        <v>54</v>
      </c>
      <c r="BR381" s="4">
        <f>IFERROR(BQ381+ROWS($BQ$3:BQ381)/1000000,"")</f>
        <v>54.000379000000002</v>
      </c>
      <c r="BS381" s="4">
        <f>IFERROR(SMALL($BR$3:$BR$1003,ROWS($BR$3:BR381)),"")</f>
        <v>38.000222999999998</v>
      </c>
      <c r="BT381" s="4">
        <f t="shared" si="16"/>
        <v>223</v>
      </c>
    </row>
    <row r="382" spans="59:72">
      <c r="BG382" s="21"/>
      <c r="BN382" s="21">
        <f>IF(OR(Data!E381="Identified",Data!E381="Proposal",Data!E381="Qualified",Data!E381="Validated"),Data!J381,"")</f>
        <v>42175</v>
      </c>
      <c r="BQ382" s="4">
        <f t="shared" si="15"/>
        <v>81</v>
      </c>
      <c r="BR382" s="4">
        <f>IFERROR(BQ382+ROWS($BQ$3:BQ382)/1000000,"")</f>
        <v>81.000380000000007</v>
      </c>
      <c r="BS382" s="4">
        <f>IFERROR(SMALL($BR$3:$BR$1003,ROWS($BR$3:BR382)),"")</f>
        <v>38.000298999999998</v>
      </c>
      <c r="BT382" s="4">
        <f t="shared" si="16"/>
        <v>299</v>
      </c>
    </row>
    <row r="383" spans="59:72">
      <c r="BG383" s="21"/>
      <c r="BN383" s="21">
        <f>IF(OR(Data!E382="Identified",Data!E382="Proposal",Data!E382="Qualified",Data!E382="Validated"),Data!J382,"")</f>
        <v>42147</v>
      </c>
      <c r="BQ383" s="4">
        <f t="shared" si="15"/>
        <v>53</v>
      </c>
      <c r="BR383" s="4">
        <f>IFERROR(BQ383+ROWS($BQ$3:BQ383)/1000000,"")</f>
        <v>53.000380999999997</v>
      </c>
      <c r="BS383" s="4">
        <f>IFERROR(SMALL($BR$3:$BR$1003,ROWS($BR$3:BR383)),"")</f>
        <v>38.000326000000001</v>
      </c>
      <c r="BT383" s="4">
        <f t="shared" si="16"/>
        <v>326</v>
      </c>
    </row>
    <row r="384" spans="59:72">
      <c r="BG384" s="21"/>
      <c r="BN384" s="21">
        <f>IF(OR(Data!E383="Identified",Data!E383="Proposal",Data!E383="Qualified",Data!E383="Validated"),Data!J383,"")</f>
        <v>42171</v>
      </c>
      <c r="BQ384" s="4">
        <f t="shared" si="15"/>
        <v>77</v>
      </c>
      <c r="BR384" s="4">
        <f>IFERROR(BQ384+ROWS($BQ$3:BQ384)/1000000,"")</f>
        <v>77.000382000000002</v>
      </c>
      <c r="BS384" s="4">
        <f>IFERROR(SMALL($BR$3:$BR$1003,ROWS($BR$3:BR384)),"")</f>
        <v>38.000596999999999</v>
      </c>
      <c r="BT384" s="4">
        <f t="shared" si="16"/>
        <v>597</v>
      </c>
    </row>
    <row r="385" spans="59:72">
      <c r="BG385" s="21"/>
      <c r="BN385" s="21">
        <f>IF(OR(Data!E384="Identified",Data!E384="Proposal",Data!E384="Qualified",Data!E384="Validated"),Data!J384,"")</f>
        <v>42152</v>
      </c>
      <c r="BQ385" s="4">
        <f t="shared" si="15"/>
        <v>58</v>
      </c>
      <c r="BR385" s="4">
        <f>IFERROR(BQ385+ROWS($BQ$3:BQ385)/1000000,"")</f>
        <v>58.000382999999999</v>
      </c>
      <c r="BS385" s="4">
        <f>IFERROR(SMALL($BR$3:$BR$1003,ROWS($BR$3:BR385)),"")</f>
        <v>38.000635000000003</v>
      </c>
      <c r="BT385" s="4">
        <f t="shared" si="16"/>
        <v>635</v>
      </c>
    </row>
    <row r="386" spans="59:72">
      <c r="BG386" s="21"/>
      <c r="BN386" s="21" t="str">
        <f>IF(OR(Data!E385="Identified",Data!E385="Proposal",Data!E385="Qualified",Data!E385="Validated"),Data!J385,"")</f>
        <v/>
      </c>
      <c r="BQ386" s="4" t="e">
        <f t="shared" si="15"/>
        <v>#VALUE!</v>
      </c>
      <c r="BR386" s="4" t="str">
        <f>IFERROR(BQ386+ROWS($BQ$3:BQ386)/1000000,"")</f>
        <v/>
      </c>
      <c r="BS386" s="4">
        <f>IFERROR(SMALL($BR$3:$BR$1003,ROWS($BR$3:BR386)),"")</f>
        <v>38.000641000000002</v>
      </c>
      <c r="BT386" s="4">
        <f t="shared" si="16"/>
        <v>641</v>
      </c>
    </row>
    <row r="387" spans="59:72">
      <c r="BG387" s="21"/>
      <c r="BN387" s="21" t="str">
        <f>IF(OR(Data!E386="Identified",Data!E386="Proposal",Data!E386="Qualified",Data!E386="Validated"),Data!J386,"")</f>
        <v/>
      </c>
      <c r="BQ387" s="4" t="e">
        <f t="shared" si="15"/>
        <v>#VALUE!</v>
      </c>
      <c r="BR387" s="4" t="str">
        <f>IFERROR(BQ387+ROWS($BQ$3:BQ387)/1000000,"")</f>
        <v/>
      </c>
      <c r="BS387" s="4">
        <f>IFERROR(SMALL($BR$3:$BR$1003,ROWS($BR$3:BR387)),"")</f>
        <v>38.000762000000002</v>
      </c>
      <c r="BT387" s="4">
        <f t="shared" si="16"/>
        <v>762</v>
      </c>
    </row>
    <row r="388" spans="59:72">
      <c r="BG388" s="21"/>
      <c r="BN388" s="21">
        <f>IF(OR(Data!E387="Identified",Data!E387="Proposal",Data!E387="Qualified",Data!E387="Validated"),Data!J387,"")</f>
        <v>42134</v>
      </c>
      <c r="BQ388" s="4">
        <f t="shared" ref="BQ388:BQ451" si="17">BN388-$BO$3</f>
        <v>40</v>
      </c>
      <c r="BR388" s="4">
        <f>IFERROR(BQ388+ROWS($BQ$3:BQ388)/1000000,"")</f>
        <v>40.000385999999999</v>
      </c>
      <c r="BS388" s="4">
        <f>IFERROR(SMALL($BR$3:$BR$1003,ROWS($BR$3:BR388)),"")</f>
        <v>38.000802999999998</v>
      </c>
      <c r="BT388" s="4">
        <f t="shared" ref="BT388:BT451" si="18">IF(BS388&lt;&gt;"",MATCH(BS388,$BR$3:$BR$1003,0),"")</f>
        <v>803</v>
      </c>
    </row>
    <row r="389" spans="59:72">
      <c r="BG389" s="21"/>
      <c r="BN389" s="21" t="str">
        <f>IF(OR(Data!E388="Identified",Data!E388="Proposal",Data!E388="Qualified",Data!E388="Validated"),Data!J388,"")</f>
        <v/>
      </c>
      <c r="BQ389" s="4" t="e">
        <f t="shared" si="17"/>
        <v>#VALUE!</v>
      </c>
      <c r="BR389" s="4" t="str">
        <f>IFERROR(BQ389+ROWS($BQ$3:BQ389)/1000000,"")</f>
        <v/>
      </c>
      <c r="BS389" s="4">
        <f>IFERROR(SMALL($BR$3:$BR$1003,ROWS($BR$3:BR389)),"")</f>
        <v>38.000872999999999</v>
      </c>
      <c r="BT389" s="4">
        <f t="shared" si="18"/>
        <v>873</v>
      </c>
    </row>
    <row r="390" spans="59:72">
      <c r="BG390" s="21"/>
      <c r="BN390" s="21">
        <f>IF(OR(Data!E389="Identified",Data!E389="Proposal",Data!E389="Qualified",Data!E389="Validated"),Data!J389,"")</f>
        <v>42133</v>
      </c>
      <c r="BQ390" s="4">
        <f t="shared" si="17"/>
        <v>39</v>
      </c>
      <c r="BR390" s="4">
        <f>IFERROR(BQ390+ROWS($BQ$3:BQ390)/1000000,"")</f>
        <v>39.000388000000001</v>
      </c>
      <c r="BS390" s="4">
        <f>IFERROR(SMALL($BR$3:$BR$1003,ROWS($BR$3:BR390)),"")</f>
        <v>38.000909999999998</v>
      </c>
      <c r="BT390" s="4">
        <f t="shared" si="18"/>
        <v>910</v>
      </c>
    </row>
    <row r="391" spans="59:72">
      <c r="BG391" s="21"/>
      <c r="BN391" s="21">
        <f>IF(OR(Data!E390="Identified",Data!E390="Proposal",Data!E390="Qualified",Data!E390="Validated"),Data!J390,"")</f>
        <v>42182</v>
      </c>
      <c r="BQ391" s="4">
        <f t="shared" si="17"/>
        <v>88</v>
      </c>
      <c r="BR391" s="4">
        <f>IFERROR(BQ391+ROWS($BQ$3:BQ391)/1000000,"")</f>
        <v>88.000388999999998</v>
      </c>
      <c r="BS391" s="4">
        <f>IFERROR(SMALL($BR$3:$BR$1003,ROWS($BR$3:BR391)),"")</f>
        <v>38.00094</v>
      </c>
      <c r="BT391" s="4">
        <f t="shared" si="18"/>
        <v>940</v>
      </c>
    </row>
    <row r="392" spans="59:72">
      <c r="BG392" s="21"/>
      <c r="BN392" s="21">
        <f>IF(OR(Data!E391="Identified",Data!E391="Proposal",Data!E391="Qualified",Data!E391="Validated"),Data!J391,"")</f>
        <v>42111</v>
      </c>
      <c r="BQ392" s="4">
        <f t="shared" si="17"/>
        <v>17</v>
      </c>
      <c r="BR392" s="4">
        <f>IFERROR(BQ392+ROWS($BQ$3:BQ392)/1000000,"")</f>
        <v>17.000389999999999</v>
      </c>
      <c r="BS392" s="4">
        <f>IFERROR(SMALL($BR$3:$BR$1003,ROWS($BR$3:BR392)),"")</f>
        <v>39.000098000000001</v>
      </c>
      <c r="BT392" s="4">
        <f t="shared" si="18"/>
        <v>98</v>
      </c>
    </row>
    <row r="393" spans="59:72">
      <c r="BG393" s="21"/>
      <c r="BN393" s="21">
        <f>IF(OR(Data!E392="Identified",Data!E392="Proposal",Data!E392="Qualified",Data!E392="Validated"),Data!J392,"")</f>
        <v>42147</v>
      </c>
      <c r="BQ393" s="4">
        <f t="shared" si="17"/>
        <v>53</v>
      </c>
      <c r="BR393" s="4">
        <f>IFERROR(BQ393+ROWS($BQ$3:BQ393)/1000000,"")</f>
        <v>53.000391</v>
      </c>
      <c r="BS393" s="4">
        <f>IFERROR(SMALL($BR$3:$BR$1003,ROWS($BR$3:BR393)),"")</f>
        <v>39.000118999999998</v>
      </c>
      <c r="BT393" s="4">
        <f t="shared" si="18"/>
        <v>119</v>
      </c>
    </row>
    <row r="394" spans="59:72">
      <c r="BG394" s="21"/>
      <c r="BN394" s="21">
        <f>IF(OR(Data!E393="Identified",Data!E393="Proposal",Data!E393="Qualified",Data!E393="Validated"),Data!J393,"")</f>
        <v>42153</v>
      </c>
      <c r="BQ394" s="4">
        <f t="shared" si="17"/>
        <v>59</v>
      </c>
      <c r="BR394" s="4">
        <f>IFERROR(BQ394+ROWS($BQ$3:BQ394)/1000000,"")</f>
        <v>59.000391999999998</v>
      </c>
      <c r="BS394" s="4">
        <f>IFERROR(SMALL($BR$3:$BR$1003,ROWS($BR$3:BR394)),"")</f>
        <v>39.000126000000002</v>
      </c>
      <c r="BT394" s="4">
        <f t="shared" si="18"/>
        <v>126</v>
      </c>
    </row>
    <row r="395" spans="59:72">
      <c r="BG395" s="21"/>
      <c r="BN395" s="21">
        <f>IF(OR(Data!E394="Identified",Data!E394="Proposal",Data!E394="Qualified",Data!E394="Validated"),Data!J394,"")</f>
        <v>42182</v>
      </c>
      <c r="BQ395" s="4">
        <f t="shared" si="17"/>
        <v>88</v>
      </c>
      <c r="BR395" s="4">
        <f>IFERROR(BQ395+ROWS($BQ$3:BQ395)/1000000,"")</f>
        <v>88.000393000000003</v>
      </c>
      <c r="BS395" s="4">
        <f>IFERROR(SMALL($BR$3:$BR$1003,ROWS($BR$3:BR395)),"")</f>
        <v>39.000163000000001</v>
      </c>
      <c r="BT395" s="4">
        <f t="shared" si="18"/>
        <v>163</v>
      </c>
    </row>
    <row r="396" spans="59:72">
      <c r="BG396" s="21"/>
      <c r="BN396" s="21">
        <f>IF(OR(Data!E395="Identified",Data!E395="Proposal",Data!E395="Qualified",Data!E395="Validated"),Data!J395,"")</f>
        <v>42129</v>
      </c>
      <c r="BQ396" s="4">
        <f t="shared" si="17"/>
        <v>35</v>
      </c>
      <c r="BR396" s="4">
        <f>IFERROR(BQ396+ROWS($BQ$3:BQ396)/1000000,"")</f>
        <v>35.000394</v>
      </c>
      <c r="BS396" s="4">
        <f>IFERROR(SMALL($BR$3:$BR$1003,ROWS($BR$3:BR396)),"")</f>
        <v>39.000297000000003</v>
      </c>
      <c r="BT396" s="4">
        <f t="shared" si="18"/>
        <v>297</v>
      </c>
    </row>
    <row r="397" spans="59:72">
      <c r="BG397" s="21"/>
      <c r="BN397" s="21">
        <f>IF(OR(Data!E396="Identified",Data!E396="Proposal",Data!E396="Qualified",Data!E396="Validated"),Data!J396,"")</f>
        <v>42134</v>
      </c>
      <c r="BQ397" s="4">
        <f t="shared" si="17"/>
        <v>40</v>
      </c>
      <c r="BR397" s="4">
        <f>IFERROR(BQ397+ROWS($BQ$3:BQ397)/1000000,"")</f>
        <v>40.000394999999997</v>
      </c>
      <c r="BS397" s="4">
        <f>IFERROR(SMALL($BR$3:$BR$1003,ROWS($BR$3:BR397)),"")</f>
        <v>39.000349999999997</v>
      </c>
      <c r="BT397" s="4">
        <f t="shared" si="18"/>
        <v>350</v>
      </c>
    </row>
    <row r="398" spans="59:72">
      <c r="BG398" s="21"/>
      <c r="BN398" s="21" t="str">
        <f>IF(OR(Data!E397="Identified",Data!E397="Proposal",Data!E397="Qualified",Data!E397="Validated"),Data!J397,"")</f>
        <v/>
      </c>
      <c r="BQ398" s="4" t="e">
        <f t="shared" si="17"/>
        <v>#VALUE!</v>
      </c>
      <c r="BR398" s="4" t="str">
        <f>IFERROR(BQ398+ROWS($BQ$3:BQ398)/1000000,"")</f>
        <v/>
      </c>
      <c r="BS398" s="4">
        <f>IFERROR(SMALL($BR$3:$BR$1003,ROWS($BR$3:BR398)),"")</f>
        <v>39.000377999999998</v>
      </c>
      <c r="BT398" s="4">
        <f t="shared" si="18"/>
        <v>378</v>
      </c>
    </row>
    <row r="399" spans="59:72">
      <c r="BG399" s="21"/>
      <c r="BN399" s="21">
        <f>IF(OR(Data!E398="Identified",Data!E398="Proposal",Data!E398="Qualified",Data!E398="Validated"),Data!J398,"")</f>
        <v>42154</v>
      </c>
      <c r="BQ399" s="4">
        <f t="shared" si="17"/>
        <v>60</v>
      </c>
      <c r="BR399" s="4">
        <f>IFERROR(BQ399+ROWS($BQ$3:BQ399)/1000000,"")</f>
        <v>60.000397</v>
      </c>
      <c r="BS399" s="4">
        <f>IFERROR(SMALL($BR$3:$BR$1003,ROWS($BR$3:BR399)),"")</f>
        <v>39.000388000000001</v>
      </c>
      <c r="BT399" s="4">
        <f t="shared" si="18"/>
        <v>388</v>
      </c>
    </row>
    <row r="400" spans="59:72">
      <c r="BG400" s="21"/>
      <c r="BN400" s="21">
        <f>IF(OR(Data!E399="Identified",Data!E399="Proposal",Data!E399="Qualified",Data!E399="Validated"),Data!J399,"")</f>
        <v>42142</v>
      </c>
      <c r="BQ400" s="4">
        <f t="shared" si="17"/>
        <v>48</v>
      </c>
      <c r="BR400" s="4">
        <f>IFERROR(BQ400+ROWS($BQ$3:BQ400)/1000000,"")</f>
        <v>48.000397999999997</v>
      </c>
      <c r="BS400" s="4">
        <f>IFERROR(SMALL($BR$3:$BR$1003,ROWS($BR$3:BR400)),"")</f>
        <v>39.000439</v>
      </c>
      <c r="BT400" s="4">
        <f t="shared" si="18"/>
        <v>439</v>
      </c>
    </row>
    <row r="401" spans="59:72">
      <c r="BG401" s="21"/>
      <c r="BN401" s="21">
        <f>IF(OR(Data!E400="Identified",Data!E400="Proposal",Data!E400="Qualified",Data!E400="Validated"),Data!J400,"")</f>
        <v>42172</v>
      </c>
      <c r="BQ401" s="4">
        <f t="shared" si="17"/>
        <v>78</v>
      </c>
      <c r="BR401" s="4">
        <f>IFERROR(BQ401+ROWS($BQ$3:BQ401)/1000000,"")</f>
        <v>78.000399000000002</v>
      </c>
      <c r="BS401" s="4">
        <f>IFERROR(SMALL($BR$3:$BR$1003,ROWS($BR$3:BR401)),"")</f>
        <v>39.000442</v>
      </c>
      <c r="BT401" s="4">
        <f t="shared" si="18"/>
        <v>442</v>
      </c>
    </row>
    <row r="402" spans="59:72">
      <c r="BG402" s="21"/>
      <c r="BN402" s="21">
        <f>IF(OR(Data!E401="Identified",Data!E401="Proposal",Data!E401="Qualified",Data!E401="Validated"),Data!J401,"")</f>
        <v>42128</v>
      </c>
      <c r="BQ402" s="4">
        <f t="shared" si="17"/>
        <v>34</v>
      </c>
      <c r="BR402" s="4">
        <f>IFERROR(BQ402+ROWS($BQ$3:BQ402)/1000000,"")</f>
        <v>34.000399999999999</v>
      </c>
      <c r="BS402" s="4">
        <f>IFERROR(SMALL($BR$3:$BR$1003,ROWS($BR$3:BR402)),"")</f>
        <v>39.000712999999998</v>
      </c>
      <c r="BT402" s="4">
        <f t="shared" si="18"/>
        <v>713</v>
      </c>
    </row>
    <row r="403" spans="59:72">
      <c r="BG403" s="21"/>
      <c r="BN403" s="21">
        <f>IF(OR(Data!E402="Identified",Data!E402="Proposal",Data!E402="Qualified",Data!E402="Validated"),Data!J402,"")</f>
        <v>42115</v>
      </c>
      <c r="BQ403" s="4">
        <f t="shared" si="17"/>
        <v>21</v>
      </c>
      <c r="BR403" s="4">
        <f>IFERROR(BQ403+ROWS($BQ$3:BQ403)/1000000,"")</f>
        <v>21.000401</v>
      </c>
      <c r="BS403" s="4">
        <f>IFERROR(SMALL($BR$3:$BR$1003,ROWS($BR$3:BR403)),"")</f>
        <v>39.000742000000002</v>
      </c>
      <c r="BT403" s="4">
        <f t="shared" si="18"/>
        <v>742</v>
      </c>
    </row>
    <row r="404" spans="59:72">
      <c r="BG404" s="21"/>
      <c r="BN404" s="21">
        <f>IF(OR(Data!E403="Identified",Data!E403="Proposal",Data!E403="Qualified",Data!E403="Validated"),Data!J403,"")</f>
        <v>42170</v>
      </c>
      <c r="BQ404" s="4">
        <f t="shared" si="17"/>
        <v>76</v>
      </c>
      <c r="BR404" s="4">
        <f>IFERROR(BQ404+ROWS($BQ$3:BQ404)/1000000,"")</f>
        <v>76.000401999999994</v>
      </c>
      <c r="BS404" s="4">
        <f>IFERROR(SMALL($BR$3:$BR$1003,ROWS($BR$3:BR404)),"")</f>
        <v>39.000807000000002</v>
      </c>
      <c r="BT404" s="4">
        <f t="shared" si="18"/>
        <v>807</v>
      </c>
    </row>
    <row r="405" spans="59:72">
      <c r="BG405" s="21"/>
      <c r="BN405" s="21">
        <f>IF(OR(Data!E404="Identified",Data!E404="Proposal",Data!E404="Qualified",Data!E404="Validated"),Data!J404,"")</f>
        <v>42173</v>
      </c>
      <c r="BQ405" s="4">
        <f t="shared" si="17"/>
        <v>79</v>
      </c>
      <c r="BR405" s="4">
        <f>IFERROR(BQ405+ROWS($BQ$3:BQ405)/1000000,"")</f>
        <v>79.000403000000006</v>
      </c>
      <c r="BS405" s="4">
        <f>IFERROR(SMALL($BR$3:$BR$1003,ROWS($BR$3:BR405)),"")</f>
        <v>40.000014</v>
      </c>
      <c r="BT405" s="4">
        <f t="shared" si="18"/>
        <v>14</v>
      </c>
    </row>
    <row r="406" spans="59:72">
      <c r="BG406" s="21"/>
      <c r="BN406" s="21">
        <f>IF(OR(Data!E405="Identified",Data!E405="Proposal",Data!E405="Qualified",Data!E405="Validated"),Data!J405,"")</f>
        <v>42148</v>
      </c>
      <c r="BQ406" s="4">
        <f t="shared" si="17"/>
        <v>54</v>
      </c>
      <c r="BR406" s="4">
        <f>IFERROR(BQ406+ROWS($BQ$3:BQ406)/1000000,"")</f>
        <v>54.000404000000003</v>
      </c>
      <c r="BS406" s="4">
        <f>IFERROR(SMALL($BR$3:$BR$1003,ROWS($BR$3:BR406)),"")</f>
        <v>40.000017</v>
      </c>
      <c r="BT406" s="4">
        <f t="shared" si="18"/>
        <v>17</v>
      </c>
    </row>
    <row r="407" spans="59:72">
      <c r="BG407" s="21"/>
      <c r="BN407" s="21">
        <f>IF(OR(Data!E406="Identified",Data!E406="Proposal",Data!E406="Qualified",Data!E406="Validated"),Data!J406,"")</f>
        <v>42158</v>
      </c>
      <c r="BQ407" s="4">
        <f t="shared" si="17"/>
        <v>64</v>
      </c>
      <c r="BR407" s="4">
        <f>IFERROR(BQ407+ROWS($BQ$3:BQ407)/1000000,"")</f>
        <v>64.000405000000001</v>
      </c>
      <c r="BS407" s="4">
        <f>IFERROR(SMALL($BR$3:$BR$1003,ROWS($BR$3:BR407)),"")</f>
        <v>40.000328000000003</v>
      </c>
      <c r="BT407" s="4">
        <f t="shared" si="18"/>
        <v>328</v>
      </c>
    </row>
    <row r="408" spans="59:72">
      <c r="BG408" s="21"/>
      <c r="BN408" s="21">
        <f>IF(OR(Data!E407="Identified",Data!E407="Proposal",Data!E407="Qualified",Data!E407="Validated"),Data!J407,"")</f>
        <v>42139</v>
      </c>
      <c r="BQ408" s="4">
        <f t="shared" si="17"/>
        <v>45</v>
      </c>
      <c r="BR408" s="4">
        <f>IFERROR(BQ408+ROWS($BQ$3:BQ408)/1000000,"")</f>
        <v>45.000405999999998</v>
      </c>
      <c r="BS408" s="4">
        <f>IFERROR(SMALL($BR$3:$BR$1003,ROWS($BR$3:BR408)),"")</f>
        <v>40.000385999999999</v>
      </c>
      <c r="BT408" s="4">
        <f t="shared" si="18"/>
        <v>386</v>
      </c>
    </row>
    <row r="409" spans="59:72">
      <c r="BG409" s="21"/>
      <c r="BN409" s="21">
        <f>IF(OR(Data!E408="Identified",Data!E408="Proposal",Data!E408="Qualified",Data!E408="Validated"),Data!J408,"")</f>
        <v>42157</v>
      </c>
      <c r="BQ409" s="4">
        <f t="shared" si="17"/>
        <v>63</v>
      </c>
      <c r="BR409" s="4">
        <f>IFERROR(BQ409+ROWS($BQ$3:BQ409)/1000000,"")</f>
        <v>63.000407000000003</v>
      </c>
      <c r="BS409" s="4">
        <f>IFERROR(SMALL($BR$3:$BR$1003,ROWS($BR$3:BR409)),"")</f>
        <v>40.000394999999997</v>
      </c>
      <c r="BT409" s="4">
        <f t="shared" si="18"/>
        <v>395</v>
      </c>
    </row>
    <row r="410" spans="59:72">
      <c r="BG410" s="21"/>
      <c r="BN410" s="21">
        <f>IF(OR(Data!E409="Identified",Data!E409="Proposal",Data!E409="Qualified",Data!E409="Validated"),Data!J409,"")</f>
        <v>42110</v>
      </c>
      <c r="BQ410" s="4">
        <f t="shared" si="17"/>
        <v>16</v>
      </c>
      <c r="BR410" s="4">
        <f>IFERROR(BQ410+ROWS($BQ$3:BQ410)/1000000,"")</f>
        <v>16.000408</v>
      </c>
      <c r="BS410" s="4">
        <f>IFERROR(SMALL($BR$3:$BR$1003,ROWS($BR$3:BR410)),"")</f>
        <v>40.000433999999998</v>
      </c>
      <c r="BT410" s="4">
        <f t="shared" si="18"/>
        <v>434</v>
      </c>
    </row>
    <row r="411" spans="59:72">
      <c r="BG411" s="21"/>
      <c r="BN411" s="21">
        <f>IF(OR(Data!E410="Identified",Data!E410="Proposal",Data!E410="Qualified",Data!E410="Validated"),Data!J410,"")</f>
        <v>42130</v>
      </c>
      <c r="BQ411" s="4">
        <f t="shared" si="17"/>
        <v>36</v>
      </c>
      <c r="BR411" s="4">
        <f>IFERROR(BQ411+ROWS($BQ$3:BQ411)/1000000,"")</f>
        <v>36.000408999999998</v>
      </c>
      <c r="BS411" s="4">
        <f>IFERROR(SMALL($BR$3:$BR$1003,ROWS($BR$3:BR411)),"")</f>
        <v>40.000526999999998</v>
      </c>
      <c r="BT411" s="4">
        <f t="shared" si="18"/>
        <v>527</v>
      </c>
    </row>
    <row r="412" spans="59:72">
      <c r="BG412" s="21"/>
      <c r="BN412" s="21" t="str">
        <f>IF(OR(Data!E411="Identified",Data!E411="Proposal",Data!E411="Qualified",Data!E411="Validated"),Data!J411,"")</f>
        <v/>
      </c>
      <c r="BQ412" s="4" t="e">
        <f t="shared" si="17"/>
        <v>#VALUE!</v>
      </c>
      <c r="BR412" s="4" t="str">
        <f>IFERROR(BQ412+ROWS($BQ$3:BQ412)/1000000,"")</f>
        <v/>
      </c>
      <c r="BS412" s="4">
        <f>IFERROR(SMALL($BR$3:$BR$1003,ROWS($BR$3:BR412)),"")</f>
        <v>40.000647000000001</v>
      </c>
      <c r="BT412" s="4">
        <f t="shared" si="18"/>
        <v>647</v>
      </c>
    </row>
    <row r="413" spans="59:72">
      <c r="BG413" s="21"/>
      <c r="BN413" s="21">
        <f>IF(OR(Data!E412="Identified",Data!E412="Proposal",Data!E412="Qualified",Data!E412="Validated"),Data!J412,"")</f>
        <v>42128</v>
      </c>
      <c r="BQ413" s="4">
        <f t="shared" si="17"/>
        <v>34</v>
      </c>
      <c r="BR413" s="4">
        <f>IFERROR(BQ413+ROWS($BQ$3:BQ413)/1000000,"")</f>
        <v>34.000411</v>
      </c>
      <c r="BS413" s="4">
        <f>IFERROR(SMALL($BR$3:$BR$1003,ROWS($BR$3:BR413)),"")</f>
        <v>40.000749999999996</v>
      </c>
      <c r="BT413" s="4">
        <f t="shared" si="18"/>
        <v>750</v>
      </c>
    </row>
    <row r="414" spans="59:72">
      <c r="BG414" s="21"/>
      <c r="BN414" s="21">
        <f>IF(OR(Data!E413="Identified",Data!E413="Proposal",Data!E413="Qualified",Data!E413="Validated"),Data!J413,"")</f>
        <v>42128</v>
      </c>
      <c r="BQ414" s="4">
        <f t="shared" si="17"/>
        <v>34</v>
      </c>
      <c r="BR414" s="4">
        <f>IFERROR(BQ414+ROWS($BQ$3:BQ414)/1000000,"")</f>
        <v>34.000411999999997</v>
      </c>
      <c r="BS414" s="4">
        <f>IFERROR(SMALL($BR$3:$BR$1003,ROWS($BR$3:BR414)),"")</f>
        <v>40.000850999999997</v>
      </c>
      <c r="BT414" s="4">
        <f t="shared" si="18"/>
        <v>851</v>
      </c>
    </row>
    <row r="415" spans="59:72">
      <c r="BG415" s="21"/>
      <c r="BN415" s="21">
        <f>IF(OR(Data!E414="Identified",Data!E414="Proposal",Data!E414="Qualified",Data!E414="Validated"),Data!J414,"")</f>
        <v>42106</v>
      </c>
      <c r="BQ415" s="4">
        <f t="shared" si="17"/>
        <v>12</v>
      </c>
      <c r="BR415" s="4">
        <f>IFERROR(BQ415+ROWS($BQ$3:BQ415)/1000000,"")</f>
        <v>12.000413</v>
      </c>
      <c r="BS415" s="4">
        <f>IFERROR(SMALL($BR$3:$BR$1003,ROWS($BR$3:BR415)),"")</f>
        <v>40.000898999999997</v>
      </c>
      <c r="BT415" s="4">
        <f t="shared" si="18"/>
        <v>899</v>
      </c>
    </row>
    <row r="416" spans="59:72">
      <c r="BG416" s="21"/>
      <c r="BN416" s="21">
        <f>IF(OR(Data!E415="Identified",Data!E415="Proposal",Data!E415="Qualified",Data!E415="Validated"),Data!J415,"")</f>
        <v>42160</v>
      </c>
      <c r="BQ416" s="4">
        <f t="shared" si="17"/>
        <v>66</v>
      </c>
      <c r="BR416" s="4">
        <f>IFERROR(BQ416+ROWS($BQ$3:BQ416)/1000000,"")</f>
        <v>66.000414000000006</v>
      </c>
      <c r="BS416" s="4">
        <f>IFERROR(SMALL($BR$3:$BR$1003,ROWS($BR$3:BR416)),"")</f>
        <v>40.000906000000001</v>
      </c>
      <c r="BT416" s="4">
        <f t="shared" si="18"/>
        <v>906</v>
      </c>
    </row>
    <row r="417" spans="59:72">
      <c r="BG417" s="21"/>
      <c r="BN417" s="21">
        <f>IF(OR(Data!E416="Identified",Data!E416="Proposal",Data!E416="Qualified",Data!E416="Validated"),Data!J416,"")</f>
        <v>42105</v>
      </c>
      <c r="BQ417" s="4">
        <f t="shared" si="17"/>
        <v>11</v>
      </c>
      <c r="BR417" s="4">
        <f>IFERROR(BQ417+ROWS($BQ$3:BQ417)/1000000,"")</f>
        <v>11.000415</v>
      </c>
      <c r="BS417" s="4">
        <f>IFERROR(SMALL($BR$3:$BR$1003,ROWS($BR$3:BR417)),"")</f>
        <v>41.000072000000003</v>
      </c>
      <c r="BT417" s="4">
        <f t="shared" si="18"/>
        <v>72</v>
      </c>
    </row>
    <row r="418" spans="59:72">
      <c r="BG418" s="21"/>
      <c r="BN418" s="21">
        <f>IF(OR(Data!E417="Identified",Data!E417="Proposal",Data!E417="Qualified",Data!E417="Validated"),Data!J417,"")</f>
        <v>42100</v>
      </c>
      <c r="BQ418" s="4">
        <f t="shared" si="17"/>
        <v>6</v>
      </c>
      <c r="BR418" s="4">
        <f>IFERROR(BQ418+ROWS($BQ$3:BQ418)/1000000,"")</f>
        <v>6.0004160000000004</v>
      </c>
      <c r="BS418" s="4">
        <f>IFERROR(SMALL($BR$3:$BR$1003,ROWS($BR$3:BR418)),"")</f>
        <v>41.000157000000002</v>
      </c>
      <c r="BT418" s="4">
        <f t="shared" si="18"/>
        <v>157</v>
      </c>
    </row>
    <row r="419" spans="59:72">
      <c r="BG419" s="21"/>
      <c r="BN419" s="21">
        <f>IF(OR(Data!E418="Identified",Data!E418="Proposal",Data!E418="Qualified",Data!E418="Validated"),Data!J418,"")</f>
        <v>42122</v>
      </c>
      <c r="BQ419" s="4">
        <f t="shared" si="17"/>
        <v>28</v>
      </c>
      <c r="BR419" s="4">
        <f>IFERROR(BQ419+ROWS($BQ$3:BQ419)/1000000,"")</f>
        <v>28.000416999999999</v>
      </c>
      <c r="BS419" s="4">
        <f>IFERROR(SMALL($BR$3:$BR$1003,ROWS($BR$3:BR419)),"")</f>
        <v>41.000205000000001</v>
      </c>
      <c r="BT419" s="4">
        <f t="shared" si="18"/>
        <v>205</v>
      </c>
    </row>
    <row r="420" spans="59:72">
      <c r="BG420" s="21"/>
      <c r="BN420" s="21">
        <f>IF(OR(Data!E419="Identified",Data!E419="Proposal",Data!E419="Qualified",Data!E419="Validated"),Data!J419,"")</f>
        <v>42182</v>
      </c>
      <c r="BQ420" s="4">
        <f t="shared" si="17"/>
        <v>88</v>
      </c>
      <c r="BR420" s="4">
        <f>IFERROR(BQ420+ROWS($BQ$3:BQ420)/1000000,"")</f>
        <v>88.000417999999996</v>
      </c>
      <c r="BS420" s="4">
        <f>IFERROR(SMALL($BR$3:$BR$1003,ROWS($BR$3:BR420)),"")</f>
        <v>41.000259</v>
      </c>
      <c r="BT420" s="4">
        <f t="shared" si="18"/>
        <v>259</v>
      </c>
    </row>
    <row r="421" spans="59:72">
      <c r="BG421" s="21"/>
      <c r="BN421" s="21" t="str">
        <f>IF(OR(Data!E420="Identified",Data!E420="Proposal",Data!E420="Qualified",Data!E420="Validated"),Data!J420,"")</f>
        <v/>
      </c>
      <c r="BQ421" s="4" t="e">
        <f t="shared" si="17"/>
        <v>#VALUE!</v>
      </c>
      <c r="BR421" s="4" t="str">
        <f>IFERROR(BQ421+ROWS($BQ$3:BQ421)/1000000,"")</f>
        <v/>
      </c>
      <c r="BS421" s="4">
        <f>IFERROR(SMALL($BR$3:$BR$1003,ROWS($BR$3:BR421)),"")</f>
        <v>41.000317000000003</v>
      </c>
      <c r="BT421" s="4">
        <f t="shared" si="18"/>
        <v>317</v>
      </c>
    </row>
    <row r="422" spans="59:72">
      <c r="BG422" s="21"/>
      <c r="BN422" s="21">
        <f>IF(OR(Data!E421="Identified",Data!E421="Proposal",Data!E421="Qualified",Data!E421="Validated"),Data!J421,"")</f>
        <v>42168</v>
      </c>
      <c r="BQ422" s="4">
        <f t="shared" si="17"/>
        <v>74</v>
      </c>
      <c r="BR422" s="4">
        <f>IFERROR(BQ422+ROWS($BQ$3:BQ422)/1000000,"")</f>
        <v>74.000420000000005</v>
      </c>
      <c r="BS422" s="4">
        <f>IFERROR(SMALL($BR$3:$BR$1003,ROWS($BR$3:BR422)),"")</f>
        <v>41.000331000000003</v>
      </c>
      <c r="BT422" s="4">
        <f t="shared" si="18"/>
        <v>331</v>
      </c>
    </row>
    <row r="423" spans="59:72">
      <c r="BG423" s="21"/>
      <c r="BN423" s="21">
        <f>IF(OR(Data!E422="Identified",Data!E422="Proposal",Data!E422="Qualified",Data!E422="Validated"),Data!J422,"")</f>
        <v>42116</v>
      </c>
      <c r="BQ423" s="4">
        <f t="shared" si="17"/>
        <v>22</v>
      </c>
      <c r="BR423" s="4">
        <f>IFERROR(BQ423+ROWS($BQ$3:BQ423)/1000000,"")</f>
        <v>22.000420999999999</v>
      </c>
      <c r="BS423" s="4">
        <f>IFERROR(SMALL($BR$3:$BR$1003,ROWS($BR$3:BR423)),"")</f>
        <v>41.000425</v>
      </c>
      <c r="BT423" s="4">
        <f t="shared" si="18"/>
        <v>425</v>
      </c>
    </row>
    <row r="424" spans="59:72">
      <c r="BG424" s="21"/>
      <c r="BN424" s="21">
        <f>IF(OR(Data!E423="Identified",Data!E423="Proposal",Data!E423="Qualified",Data!E423="Validated"),Data!J423,"")</f>
        <v>42145</v>
      </c>
      <c r="BQ424" s="4">
        <f t="shared" si="17"/>
        <v>51</v>
      </c>
      <c r="BR424" s="4">
        <f>IFERROR(BQ424+ROWS($BQ$3:BQ424)/1000000,"")</f>
        <v>51.000422</v>
      </c>
      <c r="BS424" s="4">
        <f>IFERROR(SMALL($BR$3:$BR$1003,ROWS($BR$3:BR424)),"")</f>
        <v>41.000452000000003</v>
      </c>
      <c r="BT424" s="4">
        <f t="shared" si="18"/>
        <v>452</v>
      </c>
    </row>
    <row r="425" spans="59:72">
      <c r="BG425" s="21"/>
      <c r="BN425" s="21">
        <f>IF(OR(Data!E424="Identified",Data!E424="Proposal",Data!E424="Qualified",Data!E424="Validated"),Data!J424,"")</f>
        <v>42175</v>
      </c>
      <c r="BQ425" s="4">
        <f t="shared" si="17"/>
        <v>81</v>
      </c>
      <c r="BR425" s="4">
        <f>IFERROR(BQ425+ROWS($BQ$3:BQ425)/1000000,"")</f>
        <v>81.000422999999998</v>
      </c>
      <c r="BS425" s="4">
        <f>IFERROR(SMALL($BR$3:$BR$1003,ROWS($BR$3:BR425)),"")</f>
        <v>41.000565999999999</v>
      </c>
      <c r="BT425" s="4">
        <f t="shared" si="18"/>
        <v>566</v>
      </c>
    </row>
    <row r="426" spans="59:72">
      <c r="BG426" s="21"/>
      <c r="BN426" s="21">
        <f>IF(OR(Data!E425="Identified",Data!E425="Proposal",Data!E425="Qualified",Data!E425="Validated"),Data!J425,"")</f>
        <v>42163</v>
      </c>
      <c r="BQ426" s="4">
        <f t="shared" si="17"/>
        <v>69</v>
      </c>
      <c r="BR426" s="4">
        <f>IFERROR(BQ426+ROWS($BQ$3:BQ426)/1000000,"")</f>
        <v>69.000423999999995</v>
      </c>
      <c r="BS426" s="4">
        <f>IFERROR(SMALL($BR$3:$BR$1003,ROWS($BR$3:BR426)),"")</f>
        <v>41.000613000000001</v>
      </c>
      <c r="BT426" s="4">
        <f t="shared" si="18"/>
        <v>613</v>
      </c>
    </row>
    <row r="427" spans="59:72">
      <c r="BG427" s="21"/>
      <c r="BN427" s="21">
        <f>IF(OR(Data!E426="Identified",Data!E426="Proposal",Data!E426="Qualified",Data!E426="Validated"),Data!J426,"")</f>
        <v>42135</v>
      </c>
      <c r="BQ427" s="4">
        <f t="shared" si="17"/>
        <v>41</v>
      </c>
      <c r="BR427" s="4">
        <f>IFERROR(BQ427+ROWS($BQ$3:BQ427)/1000000,"")</f>
        <v>41.000425</v>
      </c>
      <c r="BS427" s="4">
        <f>IFERROR(SMALL($BR$3:$BR$1003,ROWS($BR$3:BR427)),"")</f>
        <v>42.000020999999997</v>
      </c>
      <c r="BT427" s="4">
        <f t="shared" si="18"/>
        <v>21</v>
      </c>
    </row>
    <row r="428" spans="59:72">
      <c r="BG428" s="21"/>
      <c r="BN428" s="21">
        <f>IF(OR(Data!E427="Identified",Data!E427="Proposal",Data!E427="Qualified",Data!E427="Validated"),Data!J427,"")</f>
        <v>42127</v>
      </c>
      <c r="BQ428" s="4">
        <f t="shared" si="17"/>
        <v>33</v>
      </c>
      <c r="BR428" s="4">
        <f>IFERROR(BQ428+ROWS($BQ$3:BQ428)/1000000,"")</f>
        <v>33.000425999999997</v>
      </c>
      <c r="BS428" s="4">
        <f>IFERROR(SMALL($BR$3:$BR$1003,ROWS($BR$3:BR428)),"")</f>
        <v>42.000093</v>
      </c>
      <c r="BT428" s="4">
        <f t="shared" si="18"/>
        <v>93</v>
      </c>
    </row>
    <row r="429" spans="59:72">
      <c r="BG429" s="21"/>
      <c r="BN429" s="21">
        <f>IF(OR(Data!E428="Identified",Data!E428="Proposal",Data!E428="Qualified",Data!E428="Validated"),Data!J428,"")</f>
        <v>42103</v>
      </c>
      <c r="BQ429" s="4">
        <f t="shared" si="17"/>
        <v>9</v>
      </c>
      <c r="BR429" s="4">
        <f>IFERROR(BQ429+ROWS($BQ$3:BQ429)/1000000,"")</f>
        <v>9.0004270000000002</v>
      </c>
      <c r="BS429" s="4">
        <f>IFERROR(SMALL($BR$3:$BR$1003,ROWS($BR$3:BR429)),"")</f>
        <v>42.000127999999997</v>
      </c>
      <c r="BT429" s="4">
        <f t="shared" si="18"/>
        <v>128</v>
      </c>
    </row>
    <row r="430" spans="59:72">
      <c r="BG430" s="21"/>
      <c r="BN430" s="21">
        <f>IF(OR(Data!E429="Identified",Data!E429="Proposal",Data!E429="Qualified",Data!E429="Validated"),Data!J429,"")</f>
        <v>42176</v>
      </c>
      <c r="BQ430" s="4">
        <f t="shared" si="17"/>
        <v>82</v>
      </c>
      <c r="BR430" s="4">
        <f>IFERROR(BQ430+ROWS($BQ$3:BQ430)/1000000,"")</f>
        <v>82.000427999999999</v>
      </c>
      <c r="BS430" s="4">
        <f>IFERROR(SMALL($BR$3:$BR$1003,ROWS($BR$3:BR430)),"")</f>
        <v>42.000160000000001</v>
      </c>
      <c r="BT430" s="4">
        <f t="shared" si="18"/>
        <v>160</v>
      </c>
    </row>
    <row r="431" spans="59:72">
      <c r="BG431" s="21"/>
      <c r="BN431" s="21" t="str">
        <f>IF(OR(Data!E430="Identified",Data!E430="Proposal",Data!E430="Qualified",Data!E430="Validated"),Data!J430,"")</f>
        <v/>
      </c>
      <c r="BQ431" s="4" t="e">
        <f t="shared" si="17"/>
        <v>#VALUE!</v>
      </c>
      <c r="BR431" s="4" t="str">
        <f>IFERROR(BQ431+ROWS($BQ$3:BQ431)/1000000,"")</f>
        <v/>
      </c>
      <c r="BS431" s="4">
        <f>IFERROR(SMALL($BR$3:$BR$1003,ROWS($BR$3:BR431)),"")</f>
        <v>42.000183</v>
      </c>
      <c r="BT431" s="4">
        <f t="shared" si="18"/>
        <v>183</v>
      </c>
    </row>
    <row r="432" spans="59:72">
      <c r="BG432" s="21"/>
      <c r="BN432" s="21">
        <f>IF(OR(Data!E431="Identified",Data!E431="Proposal",Data!E431="Qualified",Data!E431="Validated"),Data!J431,"")</f>
        <v>42162</v>
      </c>
      <c r="BQ432" s="4">
        <f t="shared" si="17"/>
        <v>68</v>
      </c>
      <c r="BR432" s="4">
        <f>IFERROR(BQ432+ROWS($BQ$3:BQ432)/1000000,"")</f>
        <v>68.000429999999994</v>
      </c>
      <c r="BS432" s="4">
        <f>IFERROR(SMALL($BR$3:$BR$1003,ROWS($BR$3:BR432)),"")</f>
        <v>42.000185999999999</v>
      </c>
      <c r="BT432" s="4">
        <f t="shared" si="18"/>
        <v>186</v>
      </c>
    </row>
    <row r="433" spans="59:72">
      <c r="BG433" s="21"/>
      <c r="BN433" s="21">
        <f>IF(OR(Data!E432="Identified",Data!E432="Proposal",Data!E432="Qualified",Data!E432="Validated"),Data!J432,"")</f>
        <v>42156</v>
      </c>
      <c r="BQ433" s="4">
        <f t="shared" si="17"/>
        <v>62</v>
      </c>
      <c r="BR433" s="4">
        <f>IFERROR(BQ433+ROWS($BQ$3:BQ433)/1000000,"")</f>
        <v>62.000430999999999</v>
      </c>
      <c r="BS433" s="4">
        <f>IFERROR(SMALL($BR$3:$BR$1003,ROWS($BR$3:BR433)),"")</f>
        <v>42.000287</v>
      </c>
      <c r="BT433" s="4">
        <f t="shared" si="18"/>
        <v>287</v>
      </c>
    </row>
    <row r="434" spans="59:72">
      <c r="BG434" s="21"/>
      <c r="BN434" s="21">
        <f>IF(OR(Data!E433="Identified",Data!E433="Proposal",Data!E433="Qualified",Data!E433="Validated"),Data!J433,"")</f>
        <v>42125</v>
      </c>
      <c r="BQ434" s="4">
        <f t="shared" si="17"/>
        <v>31</v>
      </c>
      <c r="BR434" s="4">
        <f>IFERROR(BQ434+ROWS($BQ$3:BQ434)/1000000,"")</f>
        <v>31.000432</v>
      </c>
      <c r="BS434" s="4">
        <f>IFERROR(SMALL($BR$3:$BR$1003,ROWS($BR$3:BR434)),"")</f>
        <v>42.000293999999997</v>
      </c>
      <c r="BT434" s="4">
        <f t="shared" si="18"/>
        <v>294</v>
      </c>
    </row>
    <row r="435" spans="59:72">
      <c r="BG435" s="21"/>
      <c r="BN435" s="21">
        <f>IF(OR(Data!E434="Identified",Data!E434="Proposal",Data!E434="Qualified",Data!E434="Validated"),Data!J434,"")</f>
        <v>42159</v>
      </c>
      <c r="BQ435" s="4">
        <f t="shared" si="17"/>
        <v>65</v>
      </c>
      <c r="BR435" s="4">
        <f>IFERROR(BQ435+ROWS($BQ$3:BQ435)/1000000,"")</f>
        <v>65.000433000000001</v>
      </c>
      <c r="BS435" s="4">
        <f>IFERROR(SMALL($BR$3:$BR$1003,ROWS($BR$3:BR435)),"")</f>
        <v>42.000321999999997</v>
      </c>
      <c r="BT435" s="4">
        <f t="shared" si="18"/>
        <v>322</v>
      </c>
    </row>
    <row r="436" spans="59:72">
      <c r="BG436" s="21"/>
      <c r="BN436" s="21">
        <f>IF(OR(Data!E435="Identified",Data!E435="Proposal",Data!E435="Qualified",Data!E435="Validated"),Data!J435,"")</f>
        <v>42134</v>
      </c>
      <c r="BQ436" s="4">
        <f t="shared" si="17"/>
        <v>40</v>
      </c>
      <c r="BR436" s="4">
        <f>IFERROR(BQ436+ROWS($BQ$3:BQ436)/1000000,"")</f>
        <v>40.000433999999998</v>
      </c>
      <c r="BS436" s="4">
        <f>IFERROR(SMALL($BR$3:$BR$1003,ROWS($BR$3:BR436)),"")</f>
        <v>42.000464999999998</v>
      </c>
      <c r="BT436" s="4">
        <f t="shared" si="18"/>
        <v>465</v>
      </c>
    </row>
    <row r="437" spans="59:72">
      <c r="BG437" s="21"/>
      <c r="BN437" s="21">
        <f>IF(OR(Data!E436="Identified",Data!E436="Proposal",Data!E436="Qualified",Data!E436="Validated"),Data!J436,"")</f>
        <v>42110</v>
      </c>
      <c r="BQ437" s="4">
        <f t="shared" si="17"/>
        <v>16</v>
      </c>
      <c r="BR437" s="4">
        <f>IFERROR(BQ437+ROWS($BQ$3:BQ437)/1000000,"")</f>
        <v>16.000435</v>
      </c>
      <c r="BS437" s="4">
        <f>IFERROR(SMALL($BR$3:$BR$1003,ROWS($BR$3:BR437)),"")</f>
        <v>42.000562000000002</v>
      </c>
      <c r="BT437" s="4">
        <f t="shared" si="18"/>
        <v>562</v>
      </c>
    </row>
    <row r="438" spans="59:72">
      <c r="BG438" s="21"/>
      <c r="BN438" s="21">
        <f>IF(OR(Data!E437="Identified",Data!E437="Proposal",Data!E437="Qualified",Data!E437="Validated"),Data!J437,"")</f>
        <v>42114</v>
      </c>
      <c r="BQ438" s="4">
        <f t="shared" si="17"/>
        <v>20</v>
      </c>
      <c r="BR438" s="4">
        <f>IFERROR(BQ438+ROWS($BQ$3:BQ438)/1000000,"")</f>
        <v>20.000436000000001</v>
      </c>
      <c r="BS438" s="4">
        <f>IFERROR(SMALL($BR$3:$BR$1003,ROWS($BR$3:BR438)),"")</f>
        <v>42.000765000000001</v>
      </c>
      <c r="BT438" s="4">
        <f t="shared" si="18"/>
        <v>765</v>
      </c>
    </row>
    <row r="439" spans="59:72">
      <c r="BG439" s="21"/>
      <c r="BN439" s="21" t="str">
        <f>IF(OR(Data!E438="Identified",Data!E438="Proposal",Data!E438="Qualified",Data!E438="Validated"),Data!J438,"")</f>
        <v/>
      </c>
      <c r="BQ439" s="4" t="e">
        <f t="shared" si="17"/>
        <v>#VALUE!</v>
      </c>
      <c r="BR439" s="4" t="str">
        <f>IFERROR(BQ439+ROWS($BQ$3:BQ439)/1000000,"")</f>
        <v/>
      </c>
      <c r="BS439" s="4">
        <f>IFERROR(SMALL($BR$3:$BR$1003,ROWS($BR$3:BR439)),"")</f>
        <v>42.000773000000002</v>
      </c>
      <c r="BT439" s="4">
        <f t="shared" si="18"/>
        <v>773</v>
      </c>
    </row>
    <row r="440" spans="59:72">
      <c r="BG440" s="21"/>
      <c r="BN440" s="21">
        <f>IF(OR(Data!E439="Identified",Data!E439="Proposal",Data!E439="Qualified",Data!E439="Validated"),Data!J439,"")</f>
        <v>42102</v>
      </c>
      <c r="BQ440" s="4">
        <f t="shared" si="17"/>
        <v>8</v>
      </c>
      <c r="BR440" s="4">
        <f>IFERROR(BQ440+ROWS($BQ$3:BQ440)/1000000,"")</f>
        <v>8.0004380000000008</v>
      </c>
      <c r="BS440" s="4">
        <f>IFERROR(SMALL($BR$3:$BR$1003,ROWS($BR$3:BR440)),"")</f>
        <v>43.000022000000001</v>
      </c>
      <c r="BT440" s="4">
        <f t="shared" si="18"/>
        <v>22</v>
      </c>
    </row>
    <row r="441" spans="59:72">
      <c r="BG441" s="21"/>
      <c r="BN441" s="21">
        <f>IF(OR(Data!E440="Identified",Data!E440="Proposal",Data!E440="Qualified",Data!E440="Validated"),Data!J440,"")</f>
        <v>42133</v>
      </c>
      <c r="BQ441" s="4">
        <f t="shared" si="17"/>
        <v>39</v>
      </c>
      <c r="BR441" s="4">
        <f>IFERROR(BQ441+ROWS($BQ$3:BQ441)/1000000,"")</f>
        <v>39.000439</v>
      </c>
      <c r="BS441" s="4">
        <f>IFERROR(SMALL($BR$3:$BR$1003,ROWS($BR$3:BR441)),"")</f>
        <v>43.000168000000002</v>
      </c>
      <c r="BT441" s="4">
        <f t="shared" si="18"/>
        <v>168</v>
      </c>
    </row>
    <row r="442" spans="59:72">
      <c r="BG442" s="21"/>
      <c r="BN442" s="21">
        <f>IF(OR(Data!E441="Identified",Data!E441="Proposal",Data!E441="Qualified",Data!E441="Validated"),Data!J441,"")</f>
        <v>42121</v>
      </c>
      <c r="BQ442" s="4">
        <f t="shared" si="17"/>
        <v>27</v>
      </c>
      <c r="BR442" s="4">
        <f>IFERROR(BQ442+ROWS($BQ$3:BQ442)/1000000,"")</f>
        <v>27.000440000000001</v>
      </c>
      <c r="BS442" s="4">
        <f>IFERROR(SMALL($BR$3:$BR$1003,ROWS($BR$3:BR442)),"")</f>
        <v>43.000208999999998</v>
      </c>
      <c r="BT442" s="4">
        <f t="shared" si="18"/>
        <v>209</v>
      </c>
    </row>
    <row r="443" spans="59:72">
      <c r="BG443" s="21"/>
      <c r="BN443" s="21">
        <f>IF(OR(Data!E442="Identified",Data!E442="Proposal",Data!E442="Qualified",Data!E442="Validated"),Data!J442,"")</f>
        <v>42139</v>
      </c>
      <c r="BQ443" s="4">
        <f t="shared" si="17"/>
        <v>45</v>
      </c>
      <c r="BR443" s="4">
        <f>IFERROR(BQ443+ROWS($BQ$3:BQ443)/1000000,"")</f>
        <v>45.000441000000002</v>
      </c>
      <c r="BS443" s="4">
        <f>IFERROR(SMALL($BR$3:$BR$1003,ROWS($BR$3:BR443)),"")</f>
        <v>43.000239999999998</v>
      </c>
      <c r="BT443" s="4">
        <f t="shared" si="18"/>
        <v>240</v>
      </c>
    </row>
    <row r="444" spans="59:72">
      <c r="BG444" s="21"/>
      <c r="BN444" s="21">
        <f>IF(OR(Data!E443="Identified",Data!E443="Proposal",Data!E443="Qualified",Data!E443="Validated"),Data!J443,"")</f>
        <v>42133</v>
      </c>
      <c r="BQ444" s="4">
        <f t="shared" si="17"/>
        <v>39</v>
      </c>
      <c r="BR444" s="4">
        <f>IFERROR(BQ444+ROWS($BQ$3:BQ444)/1000000,"")</f>
        <v>39.000442</v>
      </c>
      <c r="BS444" s="4">
        <f>IFERROR(SMALL($BR$3:$BR$1003,ROWS($BR$3:BR444)),"")</f>
        <v>43.000284999999998</v>
      </c>
      <c r="BT444" s="4">
        <f t="shared" si="18"/>
        <v>285</v>
      </c>
    </row>
    <row r="445" spans="59:72">
      <c r="BG445" s="21"/>
      <c r="BN445" s="21">
        <f>IF(OR(Data!E444="Identified",Data!E444="Proposal",Data!E444="Qualified",Data!E444="Validated"),Data!J444,"")</f>
        <v>42139</v>
      </c>
      <c r="BQ445" s="4">
        <f t="shared" si="17"/>
        <v>45</v>
      </c>
      <c r="BR445" s="4">
        <f>IFERROR(BQ445+ROWS($BQ$3:BQ445)/1000000,"")</f>
        <v>45.000442999999997</v>
      </c>
      <c r="BS445" s="4">
        <f>IFERROR(SMALL($BR$3:$BR$1003,ROWS($BR$3:BR445)),"")</f>
        <v>43.000287999999998</v>
      </c>
      <c r="BT445" s="4">
        <f t="shared" si="18"/>
        <v>288</v>
      </c>
    </row>
    <row r="446" spans="59:72">
      <c r="BG446" s="21"/>
      <c r="BN446" s="21">
        <f>IF(OR(Data!E445="Identified",Data!E445="Proposal",Data!E445="Qualified",Data!E445="Validated"),Data!J445,"")</f>
        <v>42109</v>
      </c>
      <c r="BQ446" s="4">
        <f t="shared" si="17"/>
        <v>15</v>
      </c>
      <c r="BR446" s="4">
        <f>IFERROR(BQ446+ROWS($BQ$3:BQ446)/1000000,"")</f>
        <v>15.000444</v>
      </c>
      <c r="BS446" s="4">
        <f>IFERROR(SMALL($BR$3:$BR$1003,ROWS($BR$3:BR446)),"")</f>
        <v>43.000770000000003</v>
      </c>
      <c r="BT446" s="4">
        <f t="shared" si="18"/>
        <v>770</v>
      </c>
    </row>
    <row r="447" spans="59:72">
      <c r="BG447" s="21"/>
      <c r="BN447" s="21">
        <f>IF(OR(Data!E446="Identified",Data!E446="Proposal",Data!E446="Qualified",Data!E446="Validated"),Data!J446,"")</f>
        <v>42106</v>
      </c>
      <c r="BQ447" s="4">
        <f t="shared" si="17"/>
        <v>12</v>
      </c>
      <c r="BR447" s="4">
        <f>IFERROR(BQ447+ROWS($BQ$3:BQ447)/1000000,"")</f>
        <v>12.000444999999999</v>
      </c>
      <c r="BS447" s="4">
        <f>IFERROR(SMALL($BR$3:$BR$1003,ROWS($BR$3:BR447)),"")</f>
        <v>43.000794999999997</v>
      </c>
      <c r="BT447" s="4">
        <f t="shared" si="18"/>
        <v>795</v>
      </c>
    </row>
    <row r="448" spans="59:72">
      <c r="BG448" s="21"/>
      <c r="BN448" s="21">
        <f>IF(OR(Data!E447="Identified",Data!E447="Proposal",Data!E447="Qualified",Data!E447="Validated"),Data!J447,"")</f>
        <v>42109</v>
      </c>
      <c r="BQ448" s="4">
        <f t="shared" si="17"/>
        <v>15</v>
      </c>
      <c r="BR448" s="4">
        <f>IFERROR(BQ448+ROWS($BQ$3:BQ448)/1000000,"")</f>
        <v>15.000446</v>
      </c>
      <c r="BS448" s="4">
        <f>IFERROR(SMALL($BR$3:$BR$1003,ROWS($BR$3:BR448)),"")</f>
        <v>43.000836999999997</v>
      </c>
      <c r="BT448" s="4">
        <f t="shared" si="18"/>
        <v>837</v>
      </c>
    </row>
    <row r="449" spans="59:72">
      <c r="BG449" s="21"/>
      <c r="BN449" s="21">
        <f>IF(OR(Data!E448="Identified",Data!E448="Proposal",Data!E448="Qualified",Data!E448="Validated"),Data!J448,"")</f>
        <v>42127</v>
      </c>
      <c r="BQ449" s="4">
        <f t="shared" si="17"/>
        <v>33</v>
      </c>
      <c r="BR449" s="4">
        <f>IFERROR(BQ449+ROWS($BQ$3:BQ449)/1000000,"")</f>
        <v>33.000447000000001</v>
      </c>
      <c r="BS449" s="4">
        <f>IFERROR(SMALL($BR$3:$BR$1003,ROWS($BR$3:BR449)),"")</f>
        <v>43.000931999999999</v>
      </c>
      <c r="BT449" s="4">
        <f t="shared" si="18"/>
        <v>932</v>
      </c>
    </row>
    <row r="450" spans="59:72">
      <c r="BG450" s="21"/>
      <c r="BN450" s="21">
        <f>IF(OR(Data!E449="Identified",Data!E449="Proposal",Data!E449="Qualified",Data!E449="Validated"),Data!J449,"")</f>
        <v>42131</v>
      </c>
      <c r="BQ450" s="4">
        <f t="shared" si="17"/>
        <v>37</v>
      </c>
      <c r="BR450" s="4">
        <f>IFERROR(BQ450+ROWS($BQ$3:BQ450)/1000000,"")</f>
        <v>37.000447999999999</v>
      </c>
      <c r="BS450" s="4">
        <f>IFERROR(SMALL($BR$3:$BR$1003,ROWS($BR$3:BR450)),"")</f>
        <v>44.000100000000003</v>
      </c>
      <c r="BT450" s="4">
        <f t="shared" si="18"/>
        <v>100</v>
      </c>
    </row>
    <row r="451" spans="59:72">
      <c r="BG451" s="21"/>
      <c r="BN451" s="21">
        <f>IF(OR(Data!E450="Identified",Data!E450="Proposal",Data!E450="Qualified",Data!E450="Validated"),Data!J450,"")</f>
        <v>42159</v>
      </c>
      <c r="BQ451" s="4">
        <f t="shared" si="17"/>
        <v>65</v>
      </c>
      <c r="BR451" s="4">
        <f>IFERROR(BQ451+ROWS($BQ$3:BQ451)/1000000,"")</f>
        <v>65.000449000000003</v>
      </c>
      <c r="BS451" s="4">
        <f>IFERROR(SMALL($BR$3:$BR$1003,ROWS($BR$3:BR451)),"")</f>
        <v>44.000266000000003</v>
      </c>
      <c r="BT451" s="4">
        <f t="shared" si="18"/>
        <v>266</v>
      </c>
    </row>
    <row r="452" spans="59:72">
      <c r="BG452" s="21"/>
      <c r="BN452" s="21">
        <f>IF(OR(Data!E451="Identified",Data!E451="Proposal",Data!E451="Qualified",Data!E451="Validated"),Data!J451,"")</f>
        <v>42110</v>
      </c>
      <c r="BQ452" s="4">
        <f t="shared" ref="BQ452:BQ515" si="19">BN452-$BO$3</f>
        <v>16</v>
      </c>
      <c r="BR452" s="4">
        <f>IFERROR(BQ452+ROWS($BQ$3:BQ452)/1000000,"")</f>
        <v>16.000450000000001</v>
      </c>
      <c r="BS452" s="4">
        <f>IFERROR(SMALL($BR$3:$BR$1003,ROWS($BR$3:BR452)),"")</f>
        <v>44.000342000000003</v>
      </c>
      <c r="BT452" s="4">
        <f t="shared" ref="BT452:BT515" si="20">IF(BS452&lt;&gt;"",MATCH(BS452,$BR$3:$BR$1003,0),"")</f>
        <v>342</v>
      </c>
    </row>
    <row r="453" spans="59:72">
      <c r="BG453" s="21"/>
      <c r="BN453" s="21">
        <f>IF(OR(Data!E452="Identified",Data!E452="Proposal",Data!E452="Qualified",Data!E452="Validated"),Data!J452,"")</f>
        <v>42126</v>
      </c>
      <c r="BQ453" s="4">
        <f t="shared" si="19"/>
        <v>32</v>
      </c>
      <c r="BR453" s="4">
        <f>IFERROR(BQ453+ROWS($BQ$3:BQ453)/1000000,"")</f>
        <v>32.000450999999998</v>
      </c>
      <c r="BS453" s="4">
        <f>IFERROR(SMALL($BR$3:$BR$1003,ROWS($BR$3:BR453)),"")</f>
        <v>44.000489999999999</v>
      </c>
      <c r="BT453" s="4">
        <f t="shared" si="20"/>
        <v>490</v>
      </c>
    </row>
    <row r="454" spans="59:72">
      <c r="BG454" s="21"/>
      <c r="BN454" s="21">
        <f>IF(OR(Data!E453="Identified",Data!E453="Proposal",Data!E453="Qualified",Data!E453="Validated"),Data!J453,"")</f>
        <v>42135</v>
      </c>
      <c r="BQ454" s="4">
        <f t="shared" si="19"/>
        <v>41</v>
      </c>
      <c r="BR454" s="4">
        <f>IFERROR(BQ454+ROWS($BQ$3:BQ454)/1000000,"")</f>
        <v>41.000452000000003</v>
      </c>
      <c r="BS454" s="4">
        <f>IFERROR(SMALL($BR$3:$BR$1003,ROWS($BR$3:BR454)),"")</f>
        <v>44.000582000000001</v>
      </c>
      <c r="BT454" s="4">
        <f t="shared" si="20"/>
        <v>582</v>
      </c>
    </row>
    <row r="455" spans="59:72">
      <c r="BG455" s="21"/>
      <c r="BN455" s="21">
        <f>IF(OR(Data!E454="Identified",Data!E454="Proposal",Data!E454="Qualified",Data!E454="Validated"),Data!J454,"")</f>
        <v>42109</v>
      </c>
      <c r="BQ455" s="4">
        <f t="shared" si="19"/>
        <v>15</v>
      </c>
      <c r="BR455" s="4">
        <f>IFERROR(BQ455+ROWS($BQ$3:BQ455)/1000000,"")</f>
        <v>15.000453</v>
      </c>
      <c r="BS455" s="4">
        <f>IFERROR(SMALL($BR$3:$BR$1003,ROWS($BR$3:BR455)),"")</f>
        <v>44.000799999999998</v>
      </c>
      <c r="BT455" s="4">
        <f t="shared" si="20"/>
        <v>800</v>
      </c>
    </row>
    <row r="456" spans="59:72">
      <c r="BG456" s="21"/>
      <c r="BN456" s="21">
        <f>IF(OR(Data!E455="Identified",Data!E455="Proposal",Data!E455="Qualified",Data!E455="Validated"),Data!J455,"")</f>
        <v>42166</v>
      </c>
      <c r="BQ456" s="4">
        <f t="shared" si="19"/>
        <v>72</v>
      </c>
      <c r="BR456" s="4">
        <f>IFERROR(BQ456+ROWS($BQ$3:BQ456)/1000000,"")</f>
        <v>72.000454000000005</v>
      </c>
      <c r="BS456" s="4">
        <f>IFERROR(SMALL($BR$3:$BR$1003,ROWS($BR$3:BR456)),"")</f>
        <v>44.000835000000002</v>
      </c>
      <c r="BT456" s="4">
        <f t="shared" si="20"/>
        <v>835</v>
      </c>
    </row>
    <row r="457" spans="59:72">
      <c r="BG457" s="21"/>
      <c r="BN457" s="21">
        <f>IF(OR(Data!E456="Identified",Data!E456="Proposal",Data!E456="Qualified",Data!E456="Validated"),Data!J456,"")</f>
        <v>42122</v>
      </c>
      <c r="BQ457" s="4">
        <f t="shared" si="19"/>
        <v>28</v>
      </c>
      <c r="BR457" s="4">
        <f>IFERROR(BQ457+ROWS($BQ$3:BQ457)/1000000,"")</f>
        <v>28.000454999999999</v>
      </c>
      <c r="BS457" s="4">
        <f>IFERROR(SMALL($BR$3:$BR$1003,ROWS($BR$3:BR457)),"")</f>
        <v>44.000934000000001</v>
      </c>
      <c r="BT457" s="4">
        <f t="shared" si="20"/>
        <v>934</v>
      </c>
    </row>
    <row r="458" spans="59:72">
      <c r="BG458" s="21"/>
      <c r="BN458" s="21">
        <f>IF(OR(Data!E457="Identified",Data!E457="Proposal",Data!E457="Qualified",Data!E457="Validated"),Data!J457,"")</f>
        <v>42129</v>
      </c>
      <c r="BQ458" s="4">
        <f t="shared" si="19"/>
        <v>35</v>
      </c>
      <c r="BR458" s="4">
        <f>IFERROR(BQ458+ROWS($BQ$3:BQ458)/1000000,"")</f>
        <v>35.000456</v>
      </c>
      <c r="BS458" s="4">
        <f>IFERROR(SMALL($BR$3:$BR$1003,ROWS($BR$3:BR458)),"")</f>
        <v>44.000959000000002</v>
      </c>
      <c r="BT458" s="4">
        <f t="shared" si="20"/>
        <v>959</v>
      </c>
    </row>
    <row r="459" spans="59:72">
      <c r="BG459" s="21"/>
      <c r="BN459" s="21" t="str">
        <f>IF(OR(Data!E458="Identified",Data!E458="Proposal",Data!E458="Qualified",Data!E458="Validated"),Data!J458,"")</f>
        <v/>
      </c>
      <c r="BQ459" s="4" t="e">
        <f t="shared" si="19"/>
        <v>#VALUE!</v>
      </c>
      <c r="BR459" s="4" t="str">
        <f>IFERROR(BQ459+ROWS($BQ$3:BQ459)/1000000,"")</f>
        <v/>
      </c>
      <c r="BS459" s="4">
        <f>IFERROR(SMALL($BR$3:$BR$1003,ROWS($BR$3:BR459)),"")</f>
        <v>45.000019000000002</v>
      </c>
      <c r="BT459" s="4">
        <f t="shared" si="20"/>
        <v>19</v>
      </c>
    </row>
    <row r="460" spans="59:72">
      <c r="BG460" s="21"/>
      <c r="BN460" s="21">
        <f>IF(OR(Data!E459="Identified",Data!E459="Proposal",Data!E459="Qualified",Data!E459="Validated"),Data!J459,"")</f>
        <v>42122</v>
      </c>
      <c r="BQ460" s="4">
        <f t="shared" si="19"/>
        <v>28</v>
      </c>
      <c r="BR460" s="4">
        <f>IFERROR(BQ460+ROWS($BQ$3:BQ460)/1000000,"")</f>
        <v>28.000457999999998</v>
      </c>
      <c r="BS460" s="4">
        <f>IFERROR(SMALL($BR$3:$BR$1003,ROWS($BR$3:BR460)),"")</f>
        <v>45.000055000000003</v>
      </c>
      <c r="BT460" s="4">
        <f t="shared" si="20"/>
        <v>55</v>
      </c>
    </row>
    <row r="461" spans="59:72">
      <c r="BG461" s="21"/>
      <c r="BN461" s="21">
        <f>IF(OR(Data!E460="Identified",Data!E460="Proposal",Data!E460="Qualified",Data!E460="Validated"),Data!J460,"")</f>
        <v>42126</v>
      </c>
      <c r="BQ461" s="4">
        <f t="shared" si="19"/>
        <v>32</v>
      </c>
      <c r="BR461" s="4">
        <f>IFERROR(BQ461+ROWS($BQ$3:BQ461)/1000000,"")</f>
        <v>32.000458999999999</v>
      </c>
      <c r="BS461" s="4">
        <f>IFERROR(SMALL($BR$3:$BR$1003,ROWS($BR$3:BR461)),"")</f>
        <v>45.000123000000002</v>
      </c>
      <c r="BT461" s="4">
        <f t="shared" si="20"/>
        <v>123</v>
      </c>
    </row>
    <row r="462" spans="59:72">
      <c r="BG462" s="21"/>
      <c r="BN462" s="21">
        <f>IF(OR(Data!E461="Identified",Data!E461="Proposal",Data!E461="Qualified",Data!E461="Validated"),Data!J461,"")</f>
        <v>42107</v>
      </c>
      <c r="BQ462" s="4">
        <f t="shared" si="19"/>
        <v>13</v>
      </c>
      <c r="BR462" s="4">
        <f>IFERROR(BQ462+ROWS($BQ$3:BQ462)/1000000,"")</f>
        <v>13.00046</v>
      </c>
      <c r="BS462" s="4">
        <f>IFERROR(SMALL($BR$3:$BR$1003,ROWS($BR$3:BR462)),"")</f>
        <v>45.000152</v>
      </c>
      <c r="BT462" s="4">
        <f t="shared" si="20"/>
        <v>152</v>
      </c>
    </row>
    <row r="463" spans="59:72">
      <c r="BG463" s="21"/>
      <c r="BN463" s="21">
        <f>IF(OR(Data!E462="Identified",Data!E462="Proposal",Data!E462="Qualified",Data!E462="Validated"),Data!J462,"")</f>
        <v>42149</v>
      </c>
      <c r="BQ463" s="4">
        <f t="shared" si="19"/>
        <v>55</v>
      </c>
      <c r="BR463" s="4">
        <f>IFERROR(BQ463+ROWS($BQ$3:BQ463)/1000000,"")</f>
        <v>55.000461000000001</v>
      </c>
      <c r="BS463" s="4">
        <f>IFERROR(SMALL($BR$3:$BR$1003,ROWS($BR$3:BR463)),"")</f>
        <v>45.000269000000003</v>
      </c>
      <c r="BT463" s="4">
        <f t="shared" si="20"/>
        <v>269</v>
      </c>
    </row>
    <row r="464" spans="59:72">
      <c r="BG464" s="21"/>
      <c r="BN464" s="21">
        <f>IF(OR(Data!E463="Identified",Data!E463="Proposal",Data!E463="Qualified",Data!E463="Validated"),Data!J463,"")</f>
        <v>42169</v>
      </c>
      <c r="BQ464" s="4">
        <f t="shared" si="19"/>
        <v>75</v>
      </c>
      <c r="BR464" s="4">
        <f>IFERROR(BQ464+ROWS($BQ$3:BQ464)/1000000,"")</f>
        <v>75.000461999999999</v>
      </c>
      <c r="BS464" s="4">
        <f>IFERROR(SMALL($BR$3:$BR$1003,ROWS($BR$3:BR464)),"")</f>
        <v>45.000405999999998</v>
      </c>
      <c r="BT464" s="4">
        <f t="shared" si="20"/>
        <v>406</v>
      </c>
    </row>
    <row r="465" spans="59:72">
      <c r="BG465" s="21"/>
      <c r="BN465" s="21">
        <f>IF(OR(Data!E464="Identified",Data!E464="Proposal",Data!E464="Qualified",Data!E464="Validated"),Data!J464,"")</f>
        <v>42113</v>
      </c>
      <c r="BQ465" s="4">
        <f t="shared" si="19"/>
        <v>19</v>
      </c>
      <c r="BR465" s="4">
        <f>IFERROR(BQ465+ROWS($BQ$3:BQ465)/1000000,"")</f>
        <v>19.000463</v>
      </c>
      <c r="BS465" s="4">
        <f>IFERROR(SMALL($BR$3:$BR$1003,ROWS($BR$3:BR465)),"")</f>
        <v>45.000441000000002</v>
      </c>
      <c r="BT465" s="4">
        <f t="shared" si="20"/>
        <v>441</v>
      </c>
    </row>
    <row r="466" spans="59:72">
      <c r="BG466" s="21"/>
      <c r="BN466" s="21">
        <f>IF(OR(Data!E465="Identified",Data!E465="Proposal",Data!E465="Qualified",Data!E465="Validated"),Data!J465,"")</f>
        <v>42168</v>
      </c>
      <c r="BQ466" s="4">
        <f t="shared" si="19"/>
        <v>74</v>
      </c>
      <c r="BR466" s="4">
        <f>IFERROR(BQ466+ROWS($BQ$3:BQ466)/1000000,"")</f>
        <v>74.000463999999994</v>
      </c>
      <c r="BS466" s="4">
        <f>IFERROR(SMALL($BR$3:$BR$1003,ROWS($BR$3:BR466)),"")</f>
        <v>45.000442999999997</v>
      </c>
      <c r="BT466" s="4">
        <f t="shared" si="20"/>
        <v>443</v>
      </c>
    </row>
    <row r="467" spans="59:72">
      <c r="BG467" s="21"/>
      <c r="BN467" s="21">
        <f>IF(OR(Data!E466="Identified",Data!E466="Proposal",Data!E466="Qualified",Data!E466="Validated"),Data!J466,"")</f>
        <v>42136</v>
      </c>
      <c r="BQ467" s="4">
        <f t="shared" si="19"/>
        <v>42</v>
      </c>
      <c r="BR467" s="4">
        <f>IFERROR(BQ467+ROWS($BQ$3:BQ467)/1000000,"")</f>
        <v>42.000464999999998</v>
      </c>
      <c r="BS467" s="4">
        <f>IFERROR(SMALL($BR$3:$BR$1003,ROWS($BR$3:BR467)),"")</f>
        <v>45.000542000000003</v>
      </c>
      <c r="BT467" s="4">
        <f t="shared" si="20"/>
        <v>542</v>
      </c>
    </row>
    <row r="468" spans="59:72">
      <c r="BG468" s="21"/>
      <c r="BN468" s="21">
        <f>IF(OR(Data!E467="Identified",Data!E467="Proposal",Data!E467="Qualified",Data!E467="Validated"),Data!J467,"")</f>
        <v>42182</v>
      </c>
      <c r="BQ468" s="4">
        <f t="shared" si="19"/>
        <v>88</v>
      </c>
      <c r="BR468" s="4">
        <f>IFERROR(BQ468+ROWS($BQ$3:BQ468)/1000000,"")</f>
        <v>88.000466000000003</v>
      </c>
      <c r="BS468" s="4">
        <f>IFERROR(SMALL($BR$3:$BR$1003,ROWS($BR$3:BR468)),"")</f>
        <v>45.000566999999997</v>
      </c>
      <c r="BT468" s="4">
        <f t="shared" si="20"/>
        <v>567</v>
      </c>
    </row>
    <row r="469" spans="59:72">
      <c r="BG469" s="21"/>
      <c r="BN469" s="21" t="str">
        <f>IF(OR(Data!E468="Identified",Data!E468="Proposal",Data!E468="Qualified",Data!E468="Validated"),Data!J468,"")</f>
        <v/>
      </c>
      <c r="BQ469" s="4" t="e">
        <f t="shared" si="19"/>
        <v>#VALUE!</v>
      </c>
      <c r="BR469" s="4" t="str">
        <f>IFERROR(BQ469+ROWS($BQ$3:BQ469)/1000000,"")</f>
        <v/>
      </c>
      <c r="BS469" s="4">
        <f>IFERROR(SMALL($BR$3:$BR$1003,ROWS($BR$3:BR469)),"")</f>
        <v>45.000571000000001</v>
      </c>
      <c r="BT469" s="4">
        <f t="shared" si="20"/>
        <v>571</v>
      </c>
    </row>
    <row r="470" spans="59:72">
      <c r="BG470" s="21"/>
      <c r="BN470" s="21">
        <f>IF(OR(Data!E469="Identified",Data!E469="Proposal",Data!E469="Qualified",Data!E469="Validated"),Data!J469,"")</f>
        <v>42177</v>
      </c>
      <c r="BQ470" s="4">
        <f t="shared" si="19"/>
        <v>83</v>
      </c>
      <c r="BR470" s="4">
        <f>IFERROR(BQ470+ROWS($BQ$3:BQ470)/1000000,"")</f>
        <v>83.000467999999998</v>
      </c>
      <c r="BS470" s="4">
        <f>IFERROR(SMALL($BR$3:$BR$1003,ROWS($BR$3:BR470)),"")</f>
        <v>45.000636</v>
      </c>
      <c r="BT470" s="4">
        <f t="shared" si="20"/>
        <v>636</v>
      </c>
    </row>
    <row r="471" spans="59:72">
      <c r="BG471" s="21"/>
      <c r="BN471" s="21">
        <f>IF(OR(Data!E470="Identified",Data!E470="Proposal",Data!E470="Qualified",Data!E470="Validated"),Data!J470,"")</f>
        <v>42174</v>
      </c>
      <c r="BQ471" s="4">
        <f t="shared" si="19"/>
        <v>80</v>
      </c>
      <c r="BR471" s="4">
        <f>IFERROR(BQ471+ROWS($BQ$3:BQ471)/1000000,"")</f>
        <v>80.000468999999995</v>
      </c>
      <c r="BS471" s="4">
        <f>IFERROR(SMALL($BR$3:$BR$1003,ROWS($BR$3:BR471)),"")</f>
        <v>45.000660000000003</v>
      </c>
      <c r="BT471" s="4">
        <f t="shared" si="20"/>
        <v>660</v>
      </c>
    </row>
    <row r="472" spans="59:72">
      <c r="BG472" s="21"/>
      <c r="BN472" s="21" t="str">
        <f>IF(OR(Data!E471="Identified",Data!E471="Proposal",Data!E471="Qualified",Data!E471="Validated"),Data!J471,"")</f>
        <v/>
      </c>
      <c r="BQ472" s="4" t="e">
        <f t="shared" si="19"/>
        <v>#VALUE!</v>
      </c>
      <c r="BR472" s="4" t="str">
        <f>IFERROR(BQ472+ROWS($BQ$3:BQ472)/1000000,"")</f>
        <v/>
      </c>
      <c r="BS472" s="4">
        <f>IFERROR(SMALL($BR$3:$BR$1003,ROWS($BR$3:BR472)),"")</f>
        <v>45.000743</v>
      </c>
      <c r="BT472" s="4">
        <f t="shared" si="20"/>
        <v>743</v>
      </c>
    </row>
    <row r="473" spans="59:72">
      <c r="BG473" s="21"/>
      <c r="BN473" s="21">
        <f>IF(OR(Data!E472="Identified",Data!E472="Proposal",Data!E472="Qualified",Data!E472="Validated"),Data!J472,"")</f>
        <v>42121</v>
      </c>
      <c r="BQ473" s="4">
        <f t="shared" si="19"/>
        <v>27</v>
      </c>
      <c r="BR473" s="4">
        <f>IFERROR(BQ473+ROWS($BQ$3:BQ473)/1000000,"")</f>
        <v>27.000471000000001</v>
      </c>
      <c r="BS473" s="4">
        <f>IFERROR(SMALL($BR$3:$BR$1003,ROWS($BR$3:BR473)),"")</f>
        <v>45.000754000000001</v>
      </c>
      <c r="BT473" s="4">
        <f t="shared" si="20"/>
        <v>754</v>
      </c>
    </row>
    <row r="474" spans="59:72">
      <c r="BG474" s="21"/>
      <c r="BN474" s="21">
        <f>IF(OR(Data!E473="Identified",Data!E473="Proposal",Data!E473="Qualified",Data!E473="Validated"),Data!J473,"")</f>
        <v>42180</v>
      </c>
      <c r="BQ474" s="4">
        <f t="shared" si="19"/>
        <v>86</v>
      </c>
      <c r="BR474" s="4">
        <f>IFERROR(BQ474+ROWS($BQ$3:BQ474)/1000000,"")</f>
        <v>86.000472000000002</v>
      </c>
      <c r="BS474" s="4">
        <f>IFERROR(SMALL($BR$3:$BR$1003,ROWS($BR$3:BR474)),"")</f>
        <v>45.000813999999998</v>
      </c>
      <c r="BT474" s="4">
        <f t="shared" si="20"/>
        <v>814</v>
      </c>
    </row>
    <row r="475" spans="59:72">
      <c r="BG475" s="21"/>
      <c r="BN475" s="21">
        <f>IF(OR(Data!E474="Identified",Data!E474="Proposal",Data!E474="Qualified",Data!E474="Validated"),Data!J474,"")</f>
        <v>42151</v>
      </c>
      <c r="BQ475" s="4">
        <f t="shared" si="19"/>
        <v>57</v>
      </c>
      <c r="BR475" s="4">
        <f>IFERROR(BQ475+ROWS($BQ$3:BQ475)/1000000,"")</f>
        <v>57.000473</v>
      </c>
      <c r="BS475" s="4">
        <f>IFERROR(SMALL($BR$3:$BR$1003,ROWS($BR$3:BR475)),"")</f>
        <v>46.000273</v>
      </c>
      <c r="BT475" s="4">
        <f t="shared" si="20"/>
        <v>273</v>
      </c>
    </row>
    <row r="476" spans="59:72">
      <c r="BG476" s="21"/>
      <c r="BN476" s="21">
        <f>IF(OR(Data!E475="Identified",Data!E475="Proposal",Data!E475="Qualified",Data!E475="Validated"),Data!J475,"")</f>
        <v>42143</v>
      </c>
      <c r="BQ476" s="4">
        <f t="shared" si="19"/>
        <v>49</v>
      </c>
      <c r="BR476" s="4">
        <f>IFERROR(BQ476+ROWS($BQ$3:BQ476)/1000000,"")</f>
        <v>49.000473999999997</v>
      </c>
      <c r="BS476" s="4">
        <f>IFERROR(SMALL($BR$3:$BR$1003,ROWS($BR$3:BR476)),"")</f>
        <v>46.000498999999998</v>
      </c>
      <c r="BT476" s="4">
        <f t="shared" si="20"/>
        <v>499</v>
      </c>
    </row>
    <row r="477" spans="59:72">
      <c r="BG477" s="21"/>
      <c r="BN477" s="21">
        <f>IF(OR(Data!E476="Identified",Data!E476="Proposal",Data!E476="Qualified",Data!E476="Validated"),Data!J476,"")</f>
        <v>42124</v>
      </c>
      <c r="BQ477" s="4">
        <f t="shared" si="19"/>
        <v>30</v>
      </c>
      <c r="BR477" s="4">
        <f>IFERROR(BQ477+ROWS($BQ$3:BQ477)/1000000,"")</f>
        <v>30.000475000000002</v>
      </c>
      <c r="BS477" s="4">
        <f>IFERROR(SMALL($BR$3:$BR$1003,ROWS($BR$3:BR477)),"")</f>
        <v>46.000577999999997</v>
      </c>
      <c r="BT477" s="4">
        <f t="shared" si="20"/>
        <v>578</v>
      </c>
    </row>
    <row r="478" spans="59:72">
      <c r="BG478" s="21"/>
      <c r="BN478" s="21">
        <f>IF(OR(Data!E477="Identified",Data!E477="Proposal",Data!E477="Qualified",Data!E477="Validated"),Data!J477,"")</f>
        <v>42164</v>
      </c>
      <c r="BQ478" s="4">
        <f t="shared" si="19"/>
        <v>70</v>
      </c>
      <c r="BR478" s="4">
        <f>IFERROR(BQ478+ROWS($BQ$3:BQ478)/1000000,"")</f>
        <v>70.000476000000006</v>
      </c>
      <c r="BS478" s="4">
        <f>IFERROR(SMALL($BR$3:$BR$1003,ROWS($BR$3:BR478)),"")</f>
        <v>47.000047000000002</v>
      </c>
      <c r="BT478" s="4">
        <f t="shared" si="20"/>
        <v>47</v>
      </c>
    </row>
    <row r="479" spans="59:72">
      <c r="BG479" s="21"/>
      <c r="BN479" s="21">
        <f>IF(OR(Data!E478="Identified",Data!E478="Proposal",Data!E478="Qualified",Data!E478="Validated"),Data!J478,"")</f>
        <v>42112</v>
      </c>
      <c r="BQ479" s="4">
        <f t="shared" si="19"/>
        <v>18</v>
      </c>
      <c r="BR479" s="4">
        <f>IFERROR(BQ479+ROWS($BQ$3:BQ479)/1000000,"")</f>
        <v>18.000477</v>
      </c>
      <c r="BS479" s="4">
        <f>IFERROR(SMALL($BR$3:$BR$1003,ROWS($BR$3:BR479)),"")</f>
        <v>47.000084000000001</v>
      </c>
      <c r="BT479" s="4">
        <f t="shared" si="20"/>
        <v>84</v>
      </c>
    </row>
    <row r="480" spans="59:72">
      <c r="BG480" s="21"/>
      <c r="BN480" s="21">
        <f>IF(OR(Data!E479="Identified",Data!E479="Proposal",Data!E479="Qualified",Data!E479="Validated"),Data!J479,"")</f>
        <v>42171</v>
      </c>
      <c r="BQ480" s="4">
        <f t="shared" si="19"/>
        <v>77</v>
      </c>
      <c r="BR480" s="4">
        <f>IFERROR(BQ480+ROWS($BQ$3:BQ480)/1000000,"")</f>
        <v>77.000478000000001</v>
      </c>
      <c r="BS480" s="4">
        <f>IFERROR(SMALL($BR$3:$BR$1003,ROWS($BR$3:BR480)),"")</f>
        <v>47.000329000000001</v>
      </c>
      <c r="BT480" s="4">
        <f t="shared" si="20"/>
        <v>329</v>
      </c>
    </row>
    <row r="481" spans="59:72">
      <c r="BG481" s="21"/>
      <c r="BN481" s="21">
        <f>IF(OR(Data!E480="Identified",Data!E480="Proposal",Data!E480="Qualified",Data!E480="Validated"),Data!J480,"")</f>
        <v>42110</v>
      </c>
      <c r="BQ481" s="4">
        <f t="shared" si="19"/>
        <v>16</v>
      </c>
      <c r="BR481" s="4">
        <f>IFERROR(BQ481+ROWS($BQ$3:BQ481)/1000000,"")</f>
        <v>16.000478999999999</v>
      </c>
      <c r="BS481" s="4">
        <f>IFERROR(SMALL($BR$3:$BR$1003,ROWS($BR$3:BR481)),"")</f>
        <v>47.000504999999997</v>
      </c>
      <c r="BT481" s="4">
        <f t="shared" si="20"/>
        <v>505</v>
      </c>
    </row>
    <row r="482" spans="59:72">
      <c r="BG482" s="21"/>
      <c r="BN482" s="21">
        <f>IF(OR(Data!E481="Identified",Data!E481="Proposal",Data!E481="Qualified",Data!E481="Validated"),Data!J481,"")</f>
        <v>42170</v>
      </c>
      <c r="BQ482" s="4">
        <f t="shared" si="19"/>
        <v>76</v>
      </c>
      <c r="BR482" s="4">
        <f>IFERROR(BQ482+ROWS($BQ$3:BQ482)/1000000,"")</f>
        <v>76.000479999999996</v>
      </c>
      <c r="BS482" s="4">
        <f>IFERROR(SMALL($BR$3:$BR$1003,ROWS($BR$3:BR482)),"")</f>
        <v>47.000608</v>
      </c>
      <c r="BT482" s="4">
        <f t="shared" si="20"/>
        <v>608</v>
      </c>
    </row>
    <row r="483" spans="59:72">
      <c r="BG483" s="21"/>
      <c r="BN483" s="21">
        <f>IF(OR(Data!E482="Identified",Data!E482="Proposal",Data!E482="Qualified",Data!E482="Validated"),Data!J482,"")</f>
        <v>42146</v>
      </c>
      <c r="BQ483" s="4">
        <f t="shared" si="19"/>
        <v>52</v>
      </c>
      <c r="BR483" s="4">
        <f>IFERROR(BQ483+ROWS($BQ$3:BQ483)/1000000,"")</f>
        <v>52.000481000000001</v>
      </c>
      <c r="BS483" s="4">
        <f>IFERROR(SMALL($BR$3:$BR$1003,ROWS($BR$3:BR483)),"")</f>
        <v>47.000624000000002</v>
      </c>
      <c r="BT483" s="4">
        <f t="shared" si="20"/>
        <v>624</v>
      </c>
    </row>
    <row r="484" spans="59:72">
      <c r="BG484" s="21"/>
      <c r="BN484" s="21">
        <f>IF(OR(Data!E483="Identified",Data!E483="Proposal",Data!E483="Qualified",Data!E483="Validated"),Data!J483,"")</f>
        <v>42170</v>
      </c>
      <c r="BQ484" s="4">
        <f t="shared" si="19"/>
        <v>76</v>
      </c>
      <c r="BR484" s="4">
        <f>IFERROR(BQ484+ROWS($BQ$3:BQ484)/1000000,"")</f>
        <v>76.000482000000005</v>
      </c>
      <c r="BS484" s="4">
        <f>IFERROR(SMALL($BR$3:$BR$1003,ROWS($BR$3:BR484)),"")</f>
        <v>47.000681</v>
      </c>
      <c r="BT484" s="4">
        <f t="shared" si="20"/>
        <v>681</v>
      </c>
    </row>
    <row r="485" spans="59:72">
      <c r="BG485" s="21"/>
      <c r="BN485" s="21" t="str">
        <f>IF(OR(Data!E484="Identified",Data!E484="Proposal",Data!E484="Qualified",Data!E484="Validated"),Data!J484,"")</f>
        <v/>
      </c>
      <c r="BQ485" s="4" t="e">
        <f t="shared" si="19"/>
        <v>#VALUE!</v>
      </c>
      <c r="BR485" s="4" t="str">
        <f>IFERROR(BQ485+ROWS($BQ$3:BQ485)/1000000,"")</f>
        <v/>
      </c>
      <c r="BS485" s="4">
        <f>IFERROR(SMALL($BR$3:$BR$1003,ROWS($BR$3:BR485)),"")</f>
        <v>47.000695999999998</v>
      </c>
      <c r="BT485" s="4">
        <f t="shared" si="20"/>
        <v>696</v>
      </c>
    </row>
    <row r="486" spans="59:72">
      <c r="BG486" s="21"/>
      <c r="BN486" s="21">
        <f>IF(OR(Data!E485="Identified",Data!E485="Proposal",Data!E485="Qualified",Data!E485="Validated"),Data!J485,"")</f>
        <v>42101</v>
      </c>
      <c r="BQ486" s="4">
        <f t="shared" si="19"/>
        <v>7</v>
      </c>
      <c r="BR486" s="4">
        <f>IFERROR(BQ486+ROWS($BQ$3:BQ486)/1000000,"")</f>
        <v>7.0004840000000002</v>
      </c>
      <c r="BS486" s="4">
        <f>IFERROR(SMALL($BR$3:$BR$1003,ROWS($BR$3:BR486)),"")</f>
        <v>47.000723000000001</v>
      </c>
      <c r="BT486" s="4">
        <f t="shared" si="20"/>
        <v>723</v>
      </c>
    </row>
    <row r="487" spans="59:72">
      <c r="BG487" s="21"/>
      <c r="BN487" s="21">
        <f>IF(OR(Data!E486="Identified",Data!E486="Proposal",Data!E486="Qualified",Data!E486="Validated"),Data!J486,"")</f>
        <v>42101</v>
      </c>
      <c r="BQ487" s="4">
        <f t="shared" si="19"/>
        <v>7</v>
      </c>
      <c r="BR487" s="4">
        <f>IFERROR(BQ487+ROWS($BQ$3:BQ487)/1000000,"")</f>
        <v>7.0004850000000003</v>
      </c>
      <c r="BS487" s="4">
        <f>IFERROR(SMALL($BR$3:$BR$1003,ROWS($BR$3:BR487)),"")</f>
        <v>47.000739000000003</v>
      </c>
      <c r="BT487" s="4">
        <f t="shared" si="20"/>
        <v>739</v>
      </c>
    </row>
    <row r="488" spans="59:72">
      <c r="BG488" s="21"/>
      <c r="BN488" s="21">
        <f>IF(OR(Data!E487="Identified",Data!E487="Proposal",Data!E487="Qualified",Data!E487="Validated"),Data!J487,"")</f>
        <v>42102</v>
      </c>
      <c r="BQ488" s="4">
        <f t="shared" si="19"/>
        <v>8</v>
      </c>
      <c r="BR488" s="4">
        <f>IFERROR(BQ488+ROWS($BQ$3:BQ488)/1000000,"")</f>
        <v>8.0004860000000004</v>
      </c>
      <c r="BS488" s="4">
        <f>IFERROR(SMALL($BR$3:$BR$1003,ROWS($BR$3:BR488)),"")</f>
        <v>47.000765999999999</v>
      </c>
      <c r="BT488" s="4">
        <f t="shared" si="20"/>
        <v>766</v>
      </c>
    </row>
    <row r="489" spans="59:72">
      <c r="BG489" s="21"/>
      <c r="BN489" s="21">
        <f>IF(OR(Data!E488="Identified",Data!E488="Proposal",Data!E488="Qualified",Data!E488="Validated"),Data!J488,"")</f>
        <v>42180</v>
      </c>
      <c r="BQ489" s="4">
        <f t="shared" si="19"/>
        <v>86</v>
      </c>
      <c r="BR489" s="4">
        <f>IFERROR(BQ489+ROWS($BQ$3:BQ489)/1000000,"")</f>
        <v>86.000487000000007</v>
      </c>
      <c r="BS489" s="4">
        <f>IFERROR(SMALL($BR$3:$BR$1003,ROWS($BR$3:BR489)),"")</f>
        <v>47.000906999999998</v>
      </c>
      <c r="BT489" s="4">
        <f t="shared" si="20"/>
        <v>907</v>
      </c>
    </row>
    <row r="490" spans="59:72">
      <c r="BG490" s="21"/>
      <c r="BN490" s="21" t="str">
        <f>IF(OR(Data!E489="Identified",Data!E489="Proposal",Data!E489="Qualified",Data!E489="Validated"),Data!J489,"")</f>
        <v/>
      </c>
      <c r="BQ490" s="4" t="e">
        <f t="shared" si="19"/>
        <v>#VALUE!</v>
      </c>
      <c r="BR490" s="4" t="str">
        <f>IFERROR(BQ490+ROWS($BQ$3:BQ490)/1000000,"")</f>
        <v/>
      </c>
      <c r="BS490" s="4">
        <f>IFERROR(SMALL($BR$3:$BR$1003,ROWS($BR$3:BR490)),"")</f>
        <v>48.000050000000002</v>
      </c>
      <c r="BT490" s="4">
        <f t="shared" si="20"/>
        <v>50</v>
      </c>
    </row>
    <row r="491" spans="59:72">
      <c r="BG491" s="21"/>
      <c r="BN491" s="21">
        <f>IF(OR(Data!E490="Identified",Data!E490="Proposal",Data!E490="Qualified",Data!E490="Validated"),Data!J490,"")</f>
        <v>42166</v>
      </c>
      <c r="BQ491" s="4">
        <f t="shared" si="19"/>
        <v>72</v>
      </c>
      <c r="BR491" s="4">
        <f>IFERROR(BQ491+ROWS($BQ$3:BQ491)/1000000,"")</f>
        <v>72.000489000000002</v>
      </c>
      <c r="BS491" s="4">
        <f>IFERROR(SMALL($BR$3:$BR$1003,ROWS($BR$3:BR491)),"")</f>
        <v>48.000112999999999</v>
      </c>
      <c r="BT491" s="4">
        <f t="shared" si="20"/>
        <v>113</v>
      </c>
    </row>
    <row r="492" spans="59:72">
      <c r="BG492" s="21"/>
      <c r="BN492" s="21">
        <f>IF(OR(Data!E491="Identified",Data!E491="Proposal",Data!E491="Qualified",Data!E491="Validated"),Data!J491,"")</f>
        <v>42138</v>
      </c>
      <c r="BQ492" s="4">
        <f t="shared" si="19"/>
        <v>44</v>
      </c>
      <c r="BR492" s="4">
        <f>IFERROR(BQ492+ROWS($BQ$3:BQ492)/1000000,"")</f>
        <v>44.000489999999999</v>
      </c>
      <c r="BS492" s="4">
        <f>IFERROR(SMALL($BR$3:$BR$1003,ROWS($BR$3:BR492)),"")</f>
        <v>48.000292999999999</v>
      </c>
      <c r="BT492" s="4">
        <f t="shared" si="20"/>
        <v>293</v>
      </c>
    </row>
    <row r="493" spans="59:72">
      <c r="BG493" s="21"/>
      <c r="BN493" s="21">
        <f>IF(OR(Data!E492="Identified",Data!E492="Proposal",Data!E492="Qualified",Data!E492="Validated"),Data!J492,"")</f>
        <v>42123</v>
      </c>
      <c r="BQ493" s="4">
        <f t="shared" si="19"/>
        <v>29</v>
      </c>
      <c r="BR493" s="4">
        <f>IFERROR(BQ493+ROWS($BQ$3:BQ493)/1000000,"")</f>
        <v>29.000491</v>
      </c>
      <c r="BS493" s="4">
        <f>IFERROR(SMALL($BR$3:$BR$1003,ROWS($BR$3:BR493)),"")</f>
        <v>48.000397999999997</v>
      </c>
      <c r="BT493" s="4">
        <f t="shared" si="20"/>
        <v>398</v>
      </c>
    </row>
    <row r="494" spans="59:72">
      <c r="BG494" s="21"/>
      <c r="BN494" s="21">
        <f>IF(OR(Data!E493="Identified",Data!E493="Proposal",Data!E493="Qualified",Data!E493="Validated"),Data!J493,"")</f>
        <v>42101</v>
      </c>
      <c r="BQ494" s="4">
        <f t="shared" si="19"/>
        <v>7</v>
      </c>
      <c r="BR494" s="4">
        <f>IFERROR(BQ494+ROWS($BQ$3:BQ494)/1000000,"")</f>
        <v>7.0004920000000004</v>
      </c>
      <c r="BS494" s="4">
        <f>IFERROR(SMALL($BR$3:$BR$1003,ROWS($BR$3:BR494)),"")</f>
        <v>48.000506000000001</v>
      </c>
      <c r="BT494" s="4">
        <f t="shared" si="20"/>
        <v>506</v>
      </c>
    </row>
    <row r="495" spans="59:72">
      <c r="BG495" s="21"/>
      <c r="BN495" s="21">
        <f>IF(OR(Data!E494="Identified",Data!E494="Proposal",Data!E494="Qualified",Data!E494="Validated"),Data!J494,"")</f>
        <v>42105</v>
      </c>
      <c r="BQ495" s="4">
        <f t="shared" si="19"/>
        <v>11</v>
      </c>
      <c r="BR495" s="4">
        <f>IFERROR(BQ495+ROWS($BQ$3:BQ495)/1000000,"")</f>
        <v>11.000493000000001</v>
      </c>
      <c r="BS495" s="4">
        <f>IFERROR(SMALL($BR$3:$BR$1003,ROWS($BR$3:BR495)),"")</f>
        <v>48.000557000000001</v>
      </c>
      <c r="BT495" s="4">
        <f t="shared" si="20"/>
        <v>557</v>
      </c>
    </row>
    <row r="496" spans="59:72">
      <c r="BG496" s="21"/>
      <c r="BN496" s="21">
        <f>IF(OR(Data!E495="Identified",Data!E495="Proposal",Data!E495="Qualified",Data!E495="Validated"),Data!J495,"")</f>
        <v>42117</v>
      </c>
      <c r="BQ496" s="4">
        <f t="shared" si="19"/>
        <v>23</v>
      </c>
      <c r="BR496" s="4">
        <f>IFERROR(BQ496+ROWS($BQ$3:BQ496)/1000000,"")</f>
        <v>23.000494</v>
      </c>
      <c r="BS496" s="4">
        <f>IFERROR(SMALL($BR$3:$BR$1003,ROWS($BR$3:BR496)),"")</f>
        <v>48.000630000000001</v>
      </c>
      <c r="BT496" s="4">
        <f t="shared" si="20"/>
        <v>630</v>
      </c>
    </row>
    <row r="497" spans="59:72">
      <c r="BG497" s="21"/>
      <c r="BN497" s="21">
        <f>IF(OR(Data!E496="Identified",Data!E496="Proposal",Data!E496="Qualified",Data!E496="Validated"),Data!J496,"")</f>
        <v>42169</v>
      </c>
      <c r="BQ497" s="4">
        <f t="shared" si="19"/>
        <v>75</v>
      </c>
      <c r="BR497" s="4">
        <f>IFERROR(BQ497+ROWS($BQ$3:BQ497)/1000000,"")</f>
        <v>75.000495000000001</v>
      </c>
      <c r="BS497" s="4">
        <f>IFERROR(SMALL($BR$3:$BR$1003,ROWS($BR$3:BR497)),"")</f>
        <v>48.000686000000002</v>
      </c>
      <c r="BT497" s="4">
        <f t="shared" si="20"/>
        <v>686</v>
      </c>
    </row>
    <row r="498" spans="59:72">
      <c r="BG498" s="21"/>
      <c r="BN498" s="21" t="str">
        <f>IF(OR(Data!E497="Identified",Data!E497="Proposal",Data!E497="Qualified",Data!E497="Validated"),Data!J497,"")</f>
        <v/>
      </c>
      <c r="BQ498" s="4" t="e">
        <f t="shared" si="19"/>
        <v>#VALUE!</v>
      </c>
      <c r="BR498" s="4" t="str">
        <f>IFERROR(BQ498+ROWS($BQ$3:BQ498)/1000000,"")</f>
        <v/>
      </c>
      <c r="BS498" s="4">
        <f>IFERROR(SMALL($BR$3:$BR$1003,ROWS($BR$3:BR498)),"")</f>
        <v>48.000960999999997</v>
      </c>
      <c r="BT498" s="4">
        <f t="shared" si="20"/>
        <v>961</v>
      </c>
    </row>
    <row r="499" spans="59:72">
      <c r="BG499" s="21"/>
      <c r="BN499" s="21">
        <f>IF(OR(Data!E498="Identified",Data!E498="Proposal",Data!E498="Qualified",Data!E498="Validated"),Data!J498,"")</f>
        <v>42146</v>
      </c>
      <c r="BQ499" s="4">
        <f t="shared" si="19"/>
        <v>52</v>
      </c>
      <c r="BR499" s="4">
        <f>IFERROR(BQ499+ROWS($BQ$3:BQ499)/1000000,"")</f>
        <v>52.000497000000003</v>
      </c>
      <c r="BS499" s="4">
        <f>IFERROR(SMALL($BR$3:$BR$1003,ROWS($BR$3:BR499)),"")</f>
        <v>48.000982</v>
      </c>
      <c r="BT499" s="4">
        <f t="shared" si="20"/>
        <v>982</v>
      </c>
    </row>
    <row r="500" spans="59:72">
      <c r="BG500" s="21"/>
      <c r="BN500" s="21" t="str">
        <f>IF(OR(Data!E499="Identified",Data!E499="Proposal",Data!E499="Qualified",Data!E499="Validated"),Data!J499,"")</f>
        <v/>
      </c>
      <c r="BQ500" s="4" t="e">
        <f t="shared" si="19"/>
        <v>#VALUE!</v>
      </c>
      <c r="BR500" s="4" t="str">
        <f>IFERROR(BQ500+ROWS($BQ$3:BQ500)/1000000,"")</f>
        <v/>
      </c>
      <c r="BS500" s="4">
        <f>IFERROR(SMALL($BR$3:$BR$1003,ROWS($BR$3:BR500)),"")</f>
        <v>49.000034999999997</v>
      </c>
      <c r="BT500" s="4">
        <f t="shared" si="20"/>
        <v>35</v>
      </c>
    </row>
    <row r="501" spans="59:72">
      <c r="BG501" s="21"/>
      <c r="BN501" s="21">
        <f>IF(OR(Data!E500="Identified",Data!E500="Proposal",Data!E500="Qualified",Data!E500="Validated"),Data!J500,"")</f>
        <v>42140</v>
      </c>
      <c r="BQ501" s="4">
        <f t="shared" si="19"/>
        <v>46</v>
      </c>
      <c r="BR501" s="4">
        <f>IFERROR(BQ501+ROWS($BQ$3:BQ501)/1000000,"")</f>
        <v>46.000498999999998</v>
      </c>
      <c r="BS501" s="4">
        <f>IFERROR(SMALL($BR$3:$BR$1003,ROWS($BR$3:BR501)),"")</f>
        <v>49.000154000000002</v>
      </c>
      <c r="BT501" s="4">
        <f t="shared" si="20"/>
        <v>154</v>
      </c>
    </row>
    <row r="502" spans="59:72">
      <c r="BG502" s="21"/>
      <c r="BN502" s="21">
        <f>IF(OR(Data!E501="Identified",Data!E501="Proposal",Data!E501="Qualified",Data!E501="Validated"),Data!J501,"")</f>
        <v>42175</v>
      </c>
      <c r="BQ502" s="4">
        <f t="shared" si="19"/>
        <v>81</v>
      </c>
      <c r="BR502" s="4">
        <f>IFERROR(BQ502+ROWS($BQ$3:BQ502)/1000000,"")</f>
        <v>81.000500000000002</v>
      </c>
      <c r="BS502" s="4">
        <f>IFERROR(SMALL($BR$3:$BR$1003,ROWS($BR$3:BR502)),"")</f>
        <v>49.000200999999997</v>
      </c>
      <c r="BT502" s="4">
        <f t="shared" si="20"/>
        <v>201</v>
      </c>
    </row>
    <row r="503" spans="59:72">
      <c r="BG503" s="21"/>
      <c r="BN503" s="21">
        <f>IF(OR(Data!E502="Identified",Data!E502="Proposal",Data!E502="Qualified",Data!E502="Validated"),Data!J502,"")</f>
        <v>42113</v>
      </c>
      <c r="BQ503" s="4">
        <f t="shared" si="19"/>
        <v>19</v>
      </c>
      <c r="BR503" s="4">
        <f>IFERROR(BQ503+ROWS($BQ$3:BQ503)/1000000,"")</f>
        <v>19.000501</v>
      </c>
      <c r="BS503" s="4">
        <f>IFERROR(SMALL($BR$3:$BR$1003,ROWS($BR$3:BR503)),"")</f>
        <v>49.000247999999999</v>
      </c>
      <c r="BT503" s="4">
        <f t="shared" si="20"/>
        <v>248</v>
      </c>
    </row>
    <row r="504" spans="59:72">
      <c r="BG504" s="21"/>
      <c r="BN504" s="21">
        <f>IF(OR(Data!E503="Identified",Data!E503="Proposal",Data!E503="Qualified",Data!E503="Validated"),Data!J503,"")</f>
        <v>42101</v>
      </c>
      <c r="BQ504" s="4">
        <f t="shared" si="19"/>
        <v>7</v>
      </c>
      <c r="BR504" s="4">
        <f>IFERROR(BQ504+ROWS($BQ$3:BQ504)/1000000,"")</f>
        <v>7.000502</v>
      </c>
      <c r="BS504" s="4">
        <f>IFERROR(SMALL($BR$3:$BR$1003,ROWS($BR$3:BR504)),"")</f>
        <v>49.000473999999997</v>
      </c>
      <c r="BT504" s="4">
        <f t="shared" si="20"/>
        <v>474</v>
      </c>
    </row>
    <row r="505" spans="59:72">
      <c r="BG505" s="21"/>
      <c r="BN505" s="21">
        <f>IF(OR(Data!E504="Identified",Data!E504="Proposal",Data!E504="Qualified",Data!E504="Validated"),Data!J504,"")</f>
        <v>42125</v>
      </c>
      <c r="BQ505" s="4">
        <f t="shared" si="19"/>
        <v>31</v>
      </c>
      <c r="BR505" s="4">
        <f>IFERROR(BQ505+ROWS($BQ$3:BQ505)/1000000,"")</f>
        <v>31.000502999999998</v>
      </c>
      <c r="BS505" s="4">
        <f>IFERROR(SMALL($BR$3:$BR$1003,ROWS($BR$3:BR505)),"")</f>
        <v>49.000512999999998</v>
      </c>
      <c r="BT505" s="4">
        <f t="shared" si="20"/>
        <v>513</v>
      </c>
    </row>
    <row r="506" spans="59:72">
      <c r="BG506" s="21"/>
      <c r="BN506" s="21">
        <f>IF(OR(Data!E505="Identified",Data!E505="Proposal",Data!E505="Qualified",Data!E505="Validated"),Data!J505,"")</f>
        <v>42151</v>
      </c>
      <c r="BQ506" s="4">
        <f t="shared" si="19"/>
        <v>57</v>
      </c>
      <c r="BR506" s="4">
        <f>IFERROR(BQ506+ROWS($BQ$3:BQ506)/1000000,"")</f>
        <v>57.000503999999999</v>
      </c>
      <c r="BS506" s="4">
        <f>IFERROR(SMALL($BR$3:$BR$1003,ROWS($BR$3:BR506)),"")</f>
        <v>49.000523000000001</v>
      </c>
      <c r="BT506" s="4">
        <f t="shared" si="20"/>
        <v>523</v>
      </c>
    </row>
    <row r="507" spans="59:72">
      <c r="BG507" s="21"/>
      <c r="BN507" s="21">
        <f>IF(OR(Data!E506="Identified",Data!E506="Proposal",Data!E506="Qualified",Data!E506="Validated"),Data!J506,"")</f>
        <v>42141</v>
      </c>
      <c r="BQ507" s="4">
        <f t="shared" si="19"/>
        <v>47</v>
      </c>
      <c r="BR507" s="4">
        <f>IFERROR(BQ507+ROWS($BQ$3:BQ507)/1000000,"")</f>
        <v>47.000504999999997</v>
      </c>
      <c r="BS507" s="4">
        <f>IFERROR(SMALL($BR$3:$BR$1003,ROWS($BR$3:BR507)),"")</f>
        <v>49.000709999999998</v>
      </c>
      <c r="BT507" s="4">
        <f t="shared" si="20"/>
        <v>710</v>
      </c>
    </row>
    <row r="508" spans="59:72">
      <c r="BG508" s="21"/>
      <c r="BN508" s="21">
        <f>IF(OR(Data!E507="Identified",Data!E507="Proposal",Data!E507="Qualified",Data!E507="Validated"),Data!J507,"")</f>
        <v>42142</v>
      </c>
      <c r="BQ508" s="4">
        <f t="shared" si="19"/>
        <v>48</v>
      </c>
      <c r="BR508" s="4">
        <f>IFERROR(BQ508+ROWS($BQ$3:BQ508)/1000000,"")</f>
        <v>48.000506000000001</v>
      </c>
      <c r="BS508" s="4">
        <f>IFERROR(SMALL($BR$3:$BR$1003,ROWS($BR$3:BR508)),"")</f>
        <v>49.000729999999997</v>
      </c>
      <c r="BT508" s="4">
        <f t="shared" si="20"/>
        <v>730</v>
      </c>
    </row>
    <row r="509" spans="59:72">
      <c r="BG509" s="21"/>
      <c r="BN509" s="21">
        <f>IF(OR(Data!E508="Identified",Data!E508="Proposal",Data!E508="Qualified",Data!E508="Validated"),Data!J508,"")</f>
        <v>42156</v>
      </c>
      <c r="BQ509" s="4">
        <f t="shared" si="19"/>
        <v>62</v>
      </c>
      <c r="BR509" s="4">
        <f>IFERROR(BQ509+ROWS($BQ$3:BQ509)/1000000,"")</f>
        <v>62.000506999999999</v>
      </c>
      <c r="BS509" s="4">
        <f>IFERROR(SMALL($BR$3:$BR$1003,ROWS($BR$3:BR509)),"")</f>
        <v>49.000971</v>
      </c>
      <c r="BT509" s="4">
        <f t="shared" si="20"/>
        <v>971</v>
      </c>
    </row>
    <row r="510" spans="59:72">
      <c r="BG510" s="21"/>
      <c r="BN510" s="21">
        <f>IF(OR(Data!E509="Identified",Data!E509="Proposal",Data!E509="Qualified",Data!E509="Validated"),Data!J509,"")</f>
        <v>42179</v>
      </c>
      <c r="BQ510" s="4">
        <f t="shared" si="19"/>
        <v>85</v>
      </c>
      <c r="BR510" s="4">
        <f>IFERROR(BQ510+ROWS($BQ$3:BQ510)/1000000,"")</f>
        <v>85.000507999999996</v>
      </c>
      <c r="BS510" s="4">
        <f>IFERROR(SMALL($BR$3:$BR$1003,ROWS($BR$3:BR510)),"")</f>
        <v>50.000050999999999</v>
      </c>
      <c r="BT510" s="4">
        <f t="shared" si="20"/>
        <v>51</v>
      </c>
    </row>
    <row r="511" spans="59:72">
      <c r="BG511" s="21"/>
      <c r="BN511" s="21">
        <f>IF(OR(Data!E510="Identified",Data!E510="Proposal",Data!E510="Qualified",Data!E510="Validated"),Data!J510,"")</f>
        <v>42128</v>
      </c>
      <c r="BQ511" s="4">
        <f t="shared" si="19"/>
        <v>34</v>
      </c>
      <c r="BR511" s="4">
        <f>IFERROR(BQ511+ROWS($BQ$3:BQ511)/1000000,"")</f>
        <v>34.000509000000001</v>
      </c>
      <c r="BS511" s="4">
        <f>IFERROR(SMALL($BR$3:$BR$1003,ROWS($BR$3:BR511)),"")</f>
        <v>50.000115000000001</v>
      </c>
      <c r="BT511" s="4">
        <f t="shared" si="20"/>
        <v>115</v>
      </c>
    </row>
    <row r="512" spans="59:72">
      <c r="BG512" s="21"/>
      <c r="BN512" s="21">
        <f>IF(OR(Data!E511="Identified",Data!E511="Proposal",Data!E511="Qualified",Data!E511="Validated"),Data!J511,"")</f>
        <v>42144</v>
      </c>
      <c r="BQ512" s="4">
        <f t="shared" si="19"/>
        <v>50</v>
      </c>
      <c r="BR512" s="4">
        <f>IFERROR(BQ512+ROWS($BQ$3:BQ512)/1000000,"")</f>
        <v>50.000509999999998</v>
      </c>
      <c r="BS512" s="4">
        <f>IFERROR(SMALL($BR$3:$BR$1003,ROWS($BR$3:BR512)),"")</f>
        <v>50.000509999999998</v>
      </c>
      <c r="BT512" s="4">
        <f t="shared" si="20"/>
        <v>510</v>
      </c>
    </row>
    <row r="513" spans="59:72">
      <c r="BG513" s="21"/>
      <c r="BN513" s="21">
        <f>IF(OR(Data!E512="Identified",Data!E512="Proposal",Data!E512="Qualified",Data!E512="Validated"),Data!J512,"")</f>
        <v>42123</v>
      </c>
      <c r="BQ513" s="4">
        <f t="shared" si="19"/>
        <v>29</v>
      </c>
      <c r="BR513" s="4">
        <f>IFERROR(BQ513+ROWS($BQ$3:BQ513)/1000000,"")</f>
        <v>29.000510999999999</v>
      </c>
      <c r="BS513" s="4">
        <f>IFERROR(SMALL($BR$3:$BR$1003,ROWS($BR$3:BR513)),"")</f>
        <v>50.000548000000002</v>
      </c>
      <c r="BT513" s="4">
        <f t="shared" si="20"/>
        <v>548</v>
      </c>
    </row>
    <row r="514" spans="59:72">
      <c r="BG514" s="21"/>
      <c r="BN514" s="21">
        <f>IF(OR(Data!E513="Identified",Data!E513="Proposal",Data!E513="Qualified",Data!E513="Validated"),Data!J513,"")</f>
        <v>42179</v>
      </c>
      <c r="BQ514" s="4">
        <f t="shared" si="19"/>
        <v>85</v>
      </c>
      <c r="BR514" s="4">
        <f>IFERROR(BQ514+ROWS($BQ$3:BQ514)/1000000,"")</f>
        <v>85.000512000000001</v>
      </c>
      <c r="BS514" s="4">
        <f>IFERROR(SMALL($BR$3:$BR$1003,ROWS($BR$3:BR514)),"")</f>
        <v>50.000644999999999</v>
      </c>
      <c r="BT514" s="4">
        <f t="shared" si="20"/>
        <v>645</v>
      </c>
    </row>
    <row r="515" spans="59:72">
      <c r="BG515" s="21"/>
      <c r="BN515" s="21">
        <f>IF(OR(Data!E514="Identified",Data!E514="Proposal",Data!E514="Qualified",Data!E514="Validated"),Data!J514,"")</f>
        <v>42143</v>
      </c>
      <c r="BQ515" s="4">
        <f t="shared" si="19"/>
        <v>49</v>
      </c>
      <c r="BR515" s="4">
        <f>IFERROR(BQ515+ROWS($BQ$3:BQ515)/1000000,"")</f>
        <v>49.000512999999998</v>
      </c>
      <c r="BS515" s="4">
        <f>IFERROR(SMALL($BR$3:$BR$1003,ROWS($BR$3:BR515)),"")</f>
        <v>50.000900999999999</v>
      </c>
      <c r="BT515" s="4">
        <f t="shared" si="20"/>
        <v>901</v>
      </c>
    </row>
    <row r="516" spans="59:72">
      <c r="BG516" s="21"/>
      <c r="BN516" s="21">
        <f>IF(OR(Data!E515="Identified",Data!E515="Proposal",Data!E515="Qualified",Data!E515="Validated"),Data!J515,"")</f>
        <v>42120</v>
      </c>
      <c r="BQ516" s="4">
        <f t="shared" ref="BQ516:BQ579" si="21">BN516-$BO$3</f>
        <v>26</v>
      </c>
      <c r="BR516" s="4">
        <f>IFERROR(BQ516+ROWS($BQ$3:BQ516)/1000000,"")</f>
        <v>26.000513999999999</v>
      </c>
      <c r="BS516" s="4">
        <f>IFERROR(SMALL($BR$3:$BR$1003,ROWS($BR$3:BR516)),"")</f>
        <v>50.000954999999998</v>
      </c>
      <c r="BT516" s="4">
        <f t="shared" ref="BT516:BT579" si="22">IF(BS516&lt;&gt;"",MATCH(BS516,$BR$3:$BR$1003,0),"")</f>
        <v>955</v>
      </c>
    </row>
    <row r="517" spans="59:72">
      <c r="BG517" s="21"/>
      <c r="BN517" s="21">
        <f>IF(OR(Data!E516="Identified",Data!E516="Proposal",Data!E516="Qualified",Data!E516="Validated"),Data!J516,"")</f>
        <v>42103</v>
      </c>
      <c r="BQ517" s="4">
        <f t="shared" si="21"/>
        <v>9</v>
      </c>
      <c r="BR517" s="4">
        <f>IFERROR(BQ517+ROWS($BQ$3:BQ517)/1000000,"")</f>
        <v>9.000515</v>
      </c>
      <c r="BS517" s="4">
        <f>IFERROR(SMALL($BR$3:$BR$1003,ROWS($BR$3:BR517)),"")</f>
        <v>50.000968</v>
      </c>
      <c r="BT517" s="4">
        <f t="shared" si="22"/>
        <v>968</v>
      </c>
    </row>
    <row r="518" spans="59:72">
      <c r="BG518" s="21"/>
      <c r="BN518" s="21">
        <f>IF(OR(Data!E517="Identified",Data!E517="Proposal",Data!E517="Qualified",Data!E517="Validated"),Data!J517,"")</f>
        <v>42158</v>
      </c>
      <c r="BQ518" s="4">
        <f t="shared" si="21"/>
        <v>64</v>
      </c>
      <c r="BR518" s="4">
        <f>IFERROR(BQ518+ROWS($BQ$3:BQ518)/1000000,"")</f>
        <v>64.000516000000005</v>
      </c>
      <c r="BS518" s="4">
        <f>IFERROR(SMALL($BR$3:$BR$1003,ROWS($BR$3:BR518)),"")</f>
        <v>50.000985999999997</v>
      </c>
      <c r="BT518" s="4">
        <f t="shared" si="22"/>
        <v>986</v>
      </c>
    </row>
    <row r="519" spans="59:72">
      <c r="BG519" s="21"/>
      <c r="BN519" s="21">
        <f>IF(OR(Data!E518="Identified",Data!E518="Proposal",Data!E518="Qualified",Data!E518="Validated"),Data!J518,"")</f>
        <v>42099</v>
      </c>
      <c r="BQ519" s="4">
        <f t="shared" si="21"/>
        <v>5</v>
      </c>
      <c r="BR519" s="4">
        <f>IFERROR(BQ519+ROWS($BQ$3:BQ519)/1000000,"")</f>
        <v>5.0005170000000003</v>
      </c>
      <c r="BS519" s="4">
        <f>IFERROR(SMALL($BR$3:$BR$1003,ROWS($BR$3:BR519)),"")</f>
        <v>51.000017999999997</v>
      </c>
      <c r="BT519" s="4">
        <f t="shared" si="22"/>
        <v>18</v>
      </c>
    </row>
    <row r="520" spans="59:72">
      <c r="BG520" s="21"/>
      <c r="BN520" s="21">
        <f>IF(OR(Data!E519="Identified",Data!E519="Proposal",Data!E519="Qualified",Data!E519="Validated"),Data!J519,"")</f>
        <v>42104</v>
      </c>
      <c r="BQ520" s="4">
        <f t="shared" si="21"/>
        <v>10</v>
      </c>
      <c r="BR520" s="4">
        <f>IFERROR(BQ520+ROWS($BQ$3:BQ520)/1000000,"")</f>
        <v>10.000518</v>
      </c>
      <c r="BS520" s="4">
        <f>IFERROR(SMALL($BR$3:$BR$1003,ROWS($BR$3:BR520)),"")</f>
        <v>51.000081999999999</v>
      </c>
      <c r="BT520" s="4">
        <f t="shared" si="22"/>
        <v>82</v>
      </c>
    </row>
    <row r="521" spans="59:72">
      <c r="BG521" s="21"/>
      <c r="BN521" s="21">
        <f>IF(OR(Data!E520="Identified",Data!E520="Proposal",Data!E520="Qualified",Data!E520="Validated"),Data!J520,"")</f>
        <v>42166</v>
      </c>
      <c r="BQ521" s="4">
        <f t="shared" si="21"/>
        <v>72</v>
      </c>
      <c r="BR521" s="4">
        <f>IFERROR(BQ521+ROWS($BQ$3:BQ521)/1000000,"")</f>
        <v>72.000518999999997</v>
      </c>
      <c r="BS521" s="4">
        <f>IFERROR(SMALL($BR$3:$BR$1003,ROWS($BR$3:BR521)),"")</f>
        <v>51.000203999999997</v>
      </c>
      <c r="BT521" s="4">
        <f t="shared" si="22"/>
        <v>204</v>
      </c>
    </row>
    <row r="522" spans="59:72">
      <c r="BG522" s="21"/>
      <c r="BN522" s="21">
        <f>IF(OR(Data!E521="Identified",Data!E521="Proposal",Data!E521="Qualified",Data!E521="Validated"),Data!J521,"")</f>
        <v>42177</v>
      </c>
      <c r="BQ522" s="4">
        <f t="shared" si="21"/>
        <v>83</v>
      </c>
      <c r="BR522" s="4">
        <f>IFERROR(BQ522+ROWS($BQ$3:BQ522)/1000000,"")</f>
        <v>83.000519999999995</v>
      </c>
      <c r="BS522" s="4">
        <f>IFERROR(SMALL($BR$3:$BR$1003,ROWS($BR$3:BR522)),"")</f>
        <v>51.000371000000001</v>
      </c>
      <c r="BT522" s="4">
        <f t="shared" si="22"/>
        <v>371</v>
      </c>
    </row>
    <row r="523" spans="59:72">
      <c r="BG523" s="21"/>
      <c r="BN523" s="21">
        <f>IF(OR(Data!E522="Identified",Data!E522="Proposal",Data!E522="Qualified",Data!E522="Validated"),Data!J522,"")</f>
        <v>42167</v>
      </c>
      <c r="BQ523" s="4">
        <f t="shared" si="21"/>
        <v>73</v>
      </c>
      <c r="BR523" s="4">
        <f>IFERROR(BQ523+ROWS($BQ$3:BQ523)/1000000,"")</f>
        <v>73.000521000000006</v>
      </c>
      <c r="BS523" s="4">
        <f>IFERROR(SMALL($BR$3:$BR$1003,ROWS($BR$3:BR523)),"")</f>
        <v>51.000422</v>
      </c>
      <c r="BT523" s="4">
        <f t="shared" si="22"/>
        <v>422</v>
      </c>
    </row>
    <row r="524" spans="59:72">
      <c r="BG524" s="21"/>
      <c r="BN524" s="21">
        <f>IF(OR(Data!E523="Identified",Data!E523="Proposal",Data!E523="Qualified",Data!E523="Validated"),Data!J523,"")</f>
        <v>42169</v>
      </c>
      <c r="BQ524" s="4">
        <f t="shared" si="21"/>
        <v>75</v>
      </c>
      <c r="BR524" s="4">
        <f>IFERROR(BQ524+ROWS($BQ$3:BQ524)/1000000,"")</f>
        <v>75.000522000000004</v>
      </c>
      <c r="BS524" s="4">
        <f>IFERROR(SMALL($BR$3:$BR$1003,ROWS($BR$3:BR524)),"")</f>
        <v>51.000701999999997</v>
      </c>
      <c r="BT524" s="4">
        <f t="shared" si="22"/>
        <v>702</v>
      </c>
    </row>
    <row r="525" spans="59:72">
      <c r="BG525" s="21"/>
      <c r="BN525" s="21">
        <f>IF(OR(Data!E524="Identified",Data!E524="Proposal",Data!E524="Qualified",Data!E524="Validated"),Data!J524,"")</f>
        <v>42143</v>
      </c>
      <c r="BQ525" s="4">
        <f t="shared" si="21"/>
        <v>49</v>
      </c>
      <c r="BR525" s="4">
        <f>IFERROR(BQ525+ROWS($BQ$3:BQ525)/1000000,"")</f>
        <v>49.000523000000001</v>
      </c>
      <c r="BS525" s="4">
        <f>IFERROR(SMALL($BR$3:$BR$1003,ROWS($BR$3:BR525)),"")</f>
        <v>51.000756000000003</v>
      </c>
      <c r="BT525" s="4">
        <f t="shared" si="22"/>
        <v>756</v>
      </c>
    </row>
    <row r="526" spans="59:72">
      <c r="BG526" s="21"/>
      <c r="BN526" s="21">
        <f>IF(OR(Data!E525="Identified",Data!E525="Proposal",Data!E525="Qualified",Data!E525="Validated"),Data!J525,"")</f>
        <v>42153</v>
      </c>
      <c r="BQ526" s="4">
        <f t="shared" si="21"/>
        <v>59</v>
      </c>
      <c r="BR526" s="4">
        <f>IFERROR(BQ526+ROWS($BQ$3:BQ526)/1000000,"")</f>
        <v>59.000523999999999</v>
      </c>
      <c r="BS526" s="4">
        <f>IFERROR(SMALL($BR$3:$BR$1003,ROWS($BR$3:BR526)),"")</f>
        <v>51.00076</v>
      </c>
      <c r="BT526" s="4">
        <f t="shared" si="22"/>
        <v>760</v>
      </c>
    </row>
    <row r="527" spans="59:72">
      <c r="BG527" s="21"/>
      <c r="BN527" s="21">
        <f>IF(OR(Data!E526="Identified",Data!E526="Proposal",Data!E526="Qualified",Data!E526="Validated"),Data!J526,"")</f>
        <v>42110</v>
      </c>
      <c r="BQ527" s="4">
        <f t="shared" si="21"/>
        <v>16</v>
      </c>
      <c r="BR527" s="4">
        <f>IFERROR(BQ527+ROWS($BQ$3:BQ527)/1000000,"")</f>
        <v>16.000525</v>
      </c>
      <c r="BS527" s="4">
        <f>IFERROR(SMALL($BR$3:$BR$1003,ROWS($BR$3:BR527)),"")</f>
        <v>51.000844999999998</v>
      </c>
      <c r="BT527" s="4">
        <f t="shared" si="22"/>
        <v>845</v>
      </c>
    </row>
    <row r="528" spans="59:72">
      <c r="BG528" s="21"/>
      <c r="BN528" s="21">
        <f>IF(OR(Data!E527="Identified",Data!E527="Proposal",Data!E527="Qualified",Data!E527="Validated"),Data!J527,"")</f>
        <v>42120</v>
      </c>
      <c r="BQ528" s="4">
        <f t="shared" si="21"/>
        <v>26</v>
      </c>
      <c r="BR528" s="4">
        <f>IFERROR(BQ528+ROWS($BQ$3:BQ528)/1000000,"")</f>
        <v>26.000526000000001</v>
      </c>
      <c r="BS528" s="4">
        <f>IFERROR(SMALL($BR$3:$BR$1003,ROWS($BR$3:BR528)),"")</f>
        <v>51.000883000000002</v>
      </c>
      <c r="BT528" s="4">
        <f t="shared" si="22"/>
        <v>883</v>
      </c>
    </row>
    <row r="529" spans="59:72">
      <c r="BG529" s="21"/>
      <c r="BN529" s="21">
        <f>IF(OR(Data!E528="Identified",Data!E528="Proposal",Data!E528="Qualified",Data!E528="Validated"),Data!J528,"")</f>
        <v>42134</v>
      </c>
      <c r="BQ529" s="4">
        <f t="shared" si="21"/>
        <v>40</v>
      </c>
      <c r="BR529" s="4">
        <f>IFERROR(BQ529+ROWS($BQ$3:BQ529)/1000000,"")</f>
        <v>40.000526999999998</v>
      </c>
      <c r="BS529" s="4">
        <f>IFERROR(SMALL($BR$3:$BR$1003,ROWS($BR$3:BR529)),"")</f>
        <v>52.000087999999998</v>
      </c>
      <c r="BT529" s="4">
        <f t="shared" si="22"/>
        <v>88</v>
      </c>
    </row>
    <row r="530" spans="59:72">
      <c r="BG530" s="21"/>
      <c r="BN530" s="21">
        <f>IF(OR(Data!E529="Identified",Data!E529="Proposal",Data!E529="Qualified",Data!E529="Validated"),Data!J529,"")</f>
        <v>42152</v>
      </c>
      <c r="BQ530" s="4">
        <f t="shared" si="21"/>
        <v>58</v>
      </c>
      <c r="BR530" s="4">
        <f>IFERROR(BQ530+ROWS($BQ$3:BQ530)/1000000,"")</f>
        <v>58.000528000000003</v>
      </c>
      <c r="BS530" s="4">
        <f>IFERROR(SMALL($BR$3:$BR$1003,ROWS($BR$3:BR530)),"")</f>
        <v>52.000267000000001</v>
      </c>
      <c r="BT530" s="4">
        <f t="shared" si="22"/>
        <v>267</v>
      </c>
    </row>
    <row r="531" spans="59:72">
      <c r="BG531" s="21"/>
      <c r="BN531" s="21">
        <f>IF(OR(Data!E530="Identified",Data!E530="Proposal",Data!E530="Qualified",Data!E530="Validated"),Data!J530,"")</f>
        <v>42112</v>
      </c>
      <c r="BQ531" s="4">
        <f t="shared" si="21"/>
        <v>18</v>
      </c>
      <c r="BR531" s="4">
        <f>IFERROR(BQ531+ROWS($BQ$3:BQ531)/1000000,"")</f>
        <v>18.000529</v>
      </c>
      <c r="BS531" s="4">
        <f>IFERROR(SMALL($BR$3:$BR$1003,ROWS($BR$3:BR531)),"")</f>
        <v>52.000270999999998</v>
      </c>
      <c r="BT531" s="4">
        <f t="shared" si="22"/>
        <v>271</v>
      </c>
    </row>
    <row r="532" spans="59:72">
      <c r="BG532" s="21"/>
      <c r="BN532" s="21">
        <f>IF(OR(Data!E531="Identified",Data!E531="Proposal",Data!E531="Qualified",Data!E531="Validated"),Data!J531,"")</f>
        <v>42170</v>
      </c>
      <c r="BQ532" s="4">
        <f t="shared" si="21"/>
        <v>76</v>
      </c>
      <c r="BR532" s="4">
        <f>IFERROR(BQ532+ROWS($BQ$3:BQ532)/1000000,"")</f>
        <v>76.000529999999998</v>
      </c>
      <c r="BS532" s="4">
        <f>IFERROR(SMALL($BR$3:$BR$1003,ROWS($BR$3:BR532)),"")</f>
        <v>52.000481000000001</v>
      </c>
      <c r="BT532" s="4">
        <f t="shared" si="22"/>
        <v>481</v>
      </c>
    </row>
    <row r="533" spans="59:72">
      <c r="BG533" s="21"/>
      <c r="BN533" s="21">
        <f>IF(OR(Data!E532="Identified",Data!E532="Proposal",Data!E532="Qualified",Data!E532="Validated"),Data!J532,"")</f>
        <v>42112</v>
      </c>
      <c r="BQ533" s="4">
        <f t="shared" si="21"/>
        <v>18</v>
      </c>
      <c r="BR533" s="4">
        <f>IFERROR(BQ533+ROWS($BQ$3:BQ533)/1000000,"")</f>
        <v>18.000530999999999</v>
      </c>
      <c r="BS533" s="4">
        <f>IFERROR(SMALL($BR$3:$BR$1003,ROWS($BR$3:BR533)),"")</f>
        <v>52.000497000000003</v>
      </c>
      <c r="BT533" s="4">
        <f t="shared" si="22"/>
        <v>497</v>
      </c>
    </row>
    <row r="534" spans="59:72">
      <c r="BG534" s="21"/>
      <c r="BN534" s="21">
        <f>IF(OR(Data!E533="Identified",Data!E533="Proposal",Data!E533="Qualified",Data!E533="Validated"),Data!J533,"")</f>
        <v>42167</v>
      </c>
      <c r="BQ534" s="4">
        <f t="shared" si="21"/>
        <v>73</v>
      </c>
      <c r="BR534" s="4">
        <f>IFERROR(BQ534+ROWS($BQ$3:BQ534)/1000000,"")</f>
        <v>73.000532000000007</v>
      </c>
      <c r="BS534" s="4">
        <f>IFERROR(SMALL($BR$3:$BR$1003,ROWS($BR$3:BR534)),"")</f>
        <v>52.000580999999997</v>
      </c>
      <c r="BT534" s="4">
        <f t="shared" si="22"/>
        <v>581</v>
      </c>
    </row>
    <row r="535" spans="59:72">
      <c r="BG535" s="21"/>
      <c r="BN535" s="21">
        <f>IF(OR(Data!E534="Identified",Data!E534="Proposal",Data!E534="Qualified",Data!E534="Validated"),Data!J534,"")</f>
        <v>42156</v>
      </c>
      <c r="BQ535" s="4">
        <f t="shared" si="21"/>
        <v>62</v>
      </c>
      <c r="BR535" s="4">
        <f>IFERROR(BQ535+ROWS($BQ$3:BQ535)/1000000,"")</f>
        <v>62.000532999999997</v>
      </c>
      <c r="BS535" s="4">
        <f>IFERROR(SMALL($BR$3:$BR$1003,ROWS($BR$3:BR535)),"")</f>
        <v>52.000601000000003</v>
      </c>
      <c r="BT535" s="4">
        <f t="shared" si="22"/>
        <v>601</v>
      </c>
    </row>
    <row r="536" spans="59:72">
      <c r="BG536" s="21"/>
      <c r="BN536" s="21">
        <f>IF(OR(Data!E535="Identified",Data!E535="Proposal",Data!E535="Qualified",Data!E535="Validated"),Data!J535,"")</f>
        <v>42105</v>
      </c>
      <c r="BQ536" s="4">
        <f t="shared" si="21"/>
        <v>11</v>
      </c>
      <c r="BR536" s="4">
        <f>IFERROR(BQ536+ROWS($BQ$3:BQ536)/1000000,"")</f>
        <v>11.000534</v>
      </c>
      <c r="BS536" s="4">
        <f>IFERROR(SMALL($BR$3:$BR$1003,ROWS($BR$3:BR536)),"")</f>
        <v>52.000652000000002</v>
      </c>
      <c r="BT536" s="4">
        <f t="shared" si="22"/>
        <v>652</v>
      </c>
    </row>
    <row r="537" spans="59:72">
      <c r="BG537" s="21"/>
      <c r="BN537" s="21">
        <f>IF(OR(Data!E536="Identified",Data!E536="Proposal",Data!E536="Qualified",Data!E536="Validated"),Data!J536,"")</f>
        <v>42100</v>
      </c>
      <c r="BQ537" s="4">
        <f t="shared" si="21"/>
        <v>6</v>
      </c>
      <c r="BR537" s="4">
        <f>IFERROR(BQ537+ROWS($BQ$3:BQ537)/1000000,"")</f>
        <v>6.0005350000000002</v>
      </c>
      <c r="BS537" s="4">
        <f>IFERROR(SMALL($BR$3:$BR$1003,ROWS($BR$3:BR537)),"")</f>
        <v>52.000880000000002</v>
      </c>
      <c r="BT537" s="4">
        <f t="shared" si="22"/>
        <v>880</v>
      </c>
    </row>
    <row r="538" spans="59:72">
      <c r="BG538" s="21"/>
      <c r="BN538" s="21" t="str">
        <f>IF(OR(Data!E537="Identified",Data!E537="Proposal",Data!E537="Qualified",Data!E537="Validated"),Data!J537,"")</f>
        <v/>
      </c>
      <c r="BQ538" s="4" t="e">
        <f t="shared" si="21"/>
        <v>#VALUE!</v>
      </c>
      <c r="BR538" s="4" t="str">
        <f>IFERROR(BQ538+ROWS($BQ$3:BQ538)/1000000,"")</f>
        <v/>
      </c>
      <c r="BS538" s="4">
        <f>IFERROR(SMALL($BR$3:$BR$1003,ROWS($BR$3:BR538)),"")</f>
        <v>53.000104</v>
      </c>
      <c r="BT538" s="4">
        <f t="shared" si="22"/>
        <v>104</v>
      </c>
    </row>
    <row r="539" spans="59:72">
      <c r="BG539" s="21"/>
      <c r="BN539" s="21">
        <f>IF(OR(Data!E538="Identified",Data!E538="Proposal",Data!E538="Qualified",Data!E538="Validated"),Data!J538,"")</f>
        <v>42130</v>
      </c>
      <c r="BQ539" s="4">
        <f t="shared" si="21"/>
        <v>36</v>
      </c>
      <c r="BR539" s="4">
        <f>IFERROR(BQ539+ROWS($BQ$3:BQ539)/1000000,"")</f>
        <v>36.000537000000001</v>
      </c>
      <c r="BS539" s="4">
        <f>IFERROR(SMALL($BR$3:$BR$1003,ROWS($BR$3:BR539)),"")</f>
        <v>53.000380999999997</v>
      </c>
      <c r="BT539" s="4">
        <f t="shared" si="22"/>
        <v>381</v>
      </c>
    </row>
    <row r="540" spans="59:72">
      <c r="BG540" s="21"/>
      <c r="BN540" s="21">
        <f>IF(OR(Data!E539="Identified",Data!E539="Proposal",Data!E539="Qualified",Data!E539="Validated"),Data!J539,"")</f>
        <v>42115</v>
      </c>
      <c r="BQ540" s="4">
        <f t="shared" si="21"/>
        <v>21</v>
      </c>
      <c r="BR540" s="4">
        <f>IFERROR(BQ540+ROWS($BQ$3:BQ540)/1000000,"")</f>
        <v>21.000537999999999</v>
      </c>
      <c r="BS540" s="4">
        <f>IFERROR(SMALL($BR$3:$BR$1003,ROWS($BR$3:BR540)),"")</f>
        <v>53.000391</v>
      </c>
      <c r="BT540" s="4">
        <f t="shared" si="22"/>
        <v>391</v>
      </c>
    </row>
    <row r="541" spans="59:72">
      <c r="BG541" s="21"/>
      <c r="BN541" s="21">
        <f>IF(OR(Data!E540="Identified",Data!E540="Proposal",Data!E540="Qualified",Data!E540="Validated"),Data!J540,"")</f>
        <v>42106</v>
      </c>
      <c r="BQ541" s="4">
        <f t="shared" si="21"/>
        <v>12</v>
      </c>
      <c r="BR541" s="4">
        <f>IFERROR(BQ541+ROWS($BQ$3:BQ541)/1000000,"")</f>
        <v>12.000539</v>
      </c>
      <c r="BS541" s="4">
        <f>IFERROR(SMALL($BR$3:$BR$1003,ROWS($BR$3:BR541)),"")</f>
        <v>53.000661000000001</v>
      </c>
      <c r="BT541" s="4">
        <f t="shared" si="22"/>
        <v>661</v>
      </c>
    </row>
    <row r="542" spans="59:72">
      <c r="BG542" s="21"/>
      <c r="BN542" s="21" t="str">
        <f>IF(OR(Data!E541="Identified",Data!E541="Proposal",Data!E541="Qualified",Data!E541="Validated"),Data!J541,"")</f>
        <v/>
      </c>
      <c r="BQ542" s="4" t="e">
        <f t="shared" si="21"/>
        <v>#VALUE!</v>
      </c>
      <c r="BR542" s="4" t="str">
        <f>IFERROR(BQ542+ROWS($BQ$3:BQ542)/1000000,"")</f>
        <v/>
      </c>
      <c r="BS542" s="4">
        <f>IFERROR(SMALL($BR$3:$BR$1003,ROWS($BR$3:BR542)),"")</f>
        <v>53.000920000000001</v>
      </c>
      <c r="BT542" s="4">
        <f t="shared" si="22"/>
        <v>920</v>
      </c>
    </row>
    <row r="543" spans="59:72">
      <c r="BG543" s="21"/>
      <c r="BN543" s="21">
        <f>IF(OR(Data!E542="Identified",Data!E542="Proposal",Data!E542="Qualified",Data!E542="Validated"),Data!J542,"")</f>
        <v>42184</v>
      </c>
      <c r="BQ543" s="4">
        <f t="shared" si="21"/>
        <v>90</v>
      </c>
      <c r="BR543" s="4">
        <f>IFERROR(BQ543+ROWS($BQ$3:BQ543)/1000000,"")</f>
        <v>90.000540999999998</v>
      </c>
      <c r="BS543" s="4">
        <f>IFERROR(SMALL($BR$3:$BR$1003,ROWS($BR$3:BR543)),"")</f>
        <v>54.000107</v>
      </c>
      <c r="BT543" s="4">
        <f t="shared" si="22"/>
        <v>107</v>
      </c>
    </row>
    <row r="544" spans="59:72">
      <c r="BG544" s="21"/>
      <c r="BN544" s="21">
        <f>IF(OR(Data!E543="Identified",Data!E543="Proposal",Data!E543="Qualified",Data!E543="Validated"),Data!J543,"")</f>
        <v>42139</v>
      </c>
      <c r="BQ544" s="4">
        <f t="shared" si="21"/>
        <v>45</v>
      </c>
      <c r="BR544" s="4">
        <f>IFERROR(BQ544+ROWS($BQ$3:BQ544)/1000000,"")</f>
        <v>45.000542000000003</v>
      </c>
      <c r="BS544" s="4">
        <f>IFERROR(SMALL($BR$3:$BR$1003,ROWS($BR$3:BR544)),"")</f>
        <v>54.000283000000003</v>
      </c>
      <c r="BT544" s="4">
        <f t="shared" si="22"/>
        <v>283</v>
      </c>
    </row>
    <row r="545" spans="59:72">
      <c r="BG545" s="21"/>
      <c r="BN545" s="21" t="str">
        <f>IF(OR(Data!E544="Identified",Data!E544="Proposal",Data!E544="Qualified",Data!E544="Validated"),Data!J544,"")</f>
        <v/>
      </c>
      <c r="BQ545" s="4" t="e">
        <f t="shared" si="21"/>
        <v>#VALUE!</v>
      </c>
      <c r="BR545" s="4" t="str">
        <f>IFERROR(BQ545+ROWS($BQ$3:BQ545)/1000000,"")</f>
        <v/>
      </c>
      <c r="BS545" s="4">
        <f>IFERROR(SMALL($BR$3:$BR$1003,ROWS($BR$3:BR545)),"")</f>
        <v>54.000379000000002</v>
      </c>
      <c r="BT545" s="4">
        <f t="shared" si="22"/>
        <v>379</v>
      </c>
    </row>
    <row r="546" spans="59:72">
      <c r="BG546" s="21"/>
      <c r="BN546" s="21">
        <f>IF(OR(Data!E545="Identified",Data!E545="Proposal",Data!E545="Qualified",Data!E545="Validated"),Data!J545,"")</f>
        <v>42111</v>
      </c>
      <c r="BQ546" s="4">
        <f t="shared" si="21"/>
        <v>17</v>
      </c>
      <c r="BR546" s="4">
        <f>IFERROR(BQ546+ROWS($BQ$3:BQ546)/1000000,"")</f>
        <v>17.000544000000001</v>
      </c>
      <c r="BS546" s="4">
        <f>IFERROR(SMALL($BR$3:$BR$1003,ROWS($BR$3:BR546)),"")</f>
        <v>54.000404000000003</v>
      </c>
      <c r="BT546" s="4">
        <f t="shared" si="22"/>
        <v>404</v>
      </c>
    </row>
    <row r="547" spans="59:72">
      <c r="BG547" s="21"/>
      <c r="BN547" s="21">
        <f>IF(OR(Data!E546="Identified",Data!E546="Proposal",Data!E546="Qualified",Data!E546="Validated"),Data!J546,"")</f>
        <v>42115</v>
      </c>
      <c r="BQ547" s="4">
        <f t="shared" si="21"/>
        <v>21</v>
      </c>
      <c r="BR547" s="4">
        <f>IFERROR(BQ547+ROWS($BQ$3:BQ547)/1000000,"")</f>
        <v>21.000544999999999</v>
      </c>
      <c r="BS547" s="4">
        <f>IFERROR(SMALL($BR$3:$BR$1003,ROWS($BR$3:BR547)),"")</f>
        <v>54.000551999999999</v>
      </c>
      <c r="BT547" s="4">
        <f t="shared" si="22"/>
        <v>552</v>
      </c>
    </row>
    <row r="548" spans="59:72">
      <c r="BG548" s="21"/>
      <c r="BN548" s="21">
        <f>IF(OR(Data!E547="Identified",Data!E547="Proposal",Data!E547="Qualified",Data!E547="Validated"),Data!J547,"")</f>
        <v>42152</v>
      </c>
      <c r="BQ548" s="4">
        <f t="shared" si="21"/>
        <v>58</v>
      </c>
      <c r="BR548" s="4">
        <f>IFERROR(BQ548+ROWS($BQ$3:BQ548)/1000000,"")</f>
        <v>58.000546</v>
      </c>
      <c r="BS548" s="4">
        <f>IFERROR(SMALL($BR$3:$BR$1003,ROWS($BR$3:BR548)),"")</f>
        <v>54.000584000000003</v>
      </c>
      <c r="BT548" s="4">
        <f t="shared" si="22"/>
        <v>584</v>
      </c>
    </row>
    <row r="549" spans="59:72">
      <c r="BG549" s="21"/>
      <c r="BN549" s="21">
        <f>IF(OR(Data!E548="Identified",Data!E548="Proposal",Data!E548="Qualified",Data!E548="Validated"),Data!J548,"")</f>
        <v>42122</v>
      </c>
      <c r="BQ549" s="4">
        <f t="shared" si="21"/>
        <v>28</v>
      </c>
      <c r="BR549" s="4">
        <f>IFERROR(BQ549+ROWS($BQ$3:BQ549)/1000000,"")</f>
        <v>28.000547000000001</v>
      </c>
      <c r="BS549" s="4">
        <f>IFERROR(SMALL($BR$3:$BR$1003,ROWS($BR$3:BR549)),"")</f>
        <v>54.000594999999997</v>
      </c>
      <c r="BT549" s="4">
        <f t="shared" si="22"/>
        <v>595</v>
      </c>
    </row>
    <row r="550" spans="59:72">
      <c r="BG550" s="21"/>
      <c r="BN550" s="21">
        <f>IF(OR(Data!E549="Identified",Data!E549="Proposal",Data!E549="Qualified",Data!E549="Validated"),Data!J549,"")</f>
        <v>42144</v>
      </c>
      <c r="BQ550" s="4">
        <f t="shared" si="21"/>
        <v>50</v>
      </c>
      <c r="BR550" s="4">
        <f>IFERROR(BQ550+ROWS($BQ$3:BQ550)/1000000,"")</f>
        <v>50.000548000000002</v>
      </c>
      <c r="BS550" s="4">
        <f>IFERROR(SMALL($BR$3:$BR$1003,ROWS($BR$3:BR550)),"")</f>
        <v>54.000697000000002</v>
      </c>
      <c r="BT550" s="4">
        <f t="shared" si="22"/>
        <v>697</v>
      </c>
    </row>
    <row r="551" spans="59:72">
      <c r="BG551" s="21"/>
      <c r="BN551" s="21">
        <f>IF(OR(Data!E550="Identified",Data!E550="Proposal",Data!E550="Qualified",Data!E550="Validated"),Data!J550,"")</f>
        <v>42164</v>
      </c>
      <c r="BQ551" s="4">
        <f t="shared" si="21"/>
        <v>70</v>
      </c>
      <c r="BR551" s="4">
        <f>IFERROR(BQ551+ROWS($BQ$3:BQ551)/1000000,"")</f>
        <v>70.000549000000007</v>
      </c>
      <c r="BS551" s="4">
        <f>IFERROR(SMALL($BR$3:$BR$1003,ROWS($BR$3:BR551)),"")</f>
        <v>54.000798000000003</v>
      </c>
      <c r="BT551" s="4">
        <f t="shared" si="22"/>
        <v>798</v>
      </c>
    </row>
    <row r="552" spans="59:72">
      <c r="BG552" s="21"/>
      <c r="BN552" s="21">
        <f>IF(OR(Data!E551="Identified",Data!E551="Proposal",Data!E551="Qualified",Data!E551="Validated"),Data!J551,"")</f>
        <v>42127</v>
      </c>
      <c r="BQ552" s="4">
        <f t="shared" si="21"/>
        <v>33</v>
      </c>
      <c r="BR552" s="4">
        <f>IFERROR(BQ552+ROWS($BQ$3:BQ552)/1000000,"")</f>
        <v>33.000549999999997</v>
      </c>
      <c r="BS552" s="4">
        <f>IFERROR(SMALL($BR$3:$BR$1003,ROWS($BR$3:BR552)),"")</f>
        <v>55.000292000000002</v>
      </c>
      <c r="BT552" s="4">
        <f t="shared" si="22"/>
        <v>292</v>
      </c>
    </row>
    <row r="553" spans="59:72">
      <c r="BG553" s="21"/>
      <c r="BN553" s="21">
        <f>IF(OR(Data!E552="Identified",Data!E552="Proposal",Data!E552="Qualified",Data!E552="Validated"),Data!J552,"")</f>
        <v>42106</v>
      </c>
      <c r="BQ553" s="4">
        <f t="shared" si="21"/>
        <v>12</v>
      </c>
      <c r="BR553" s="4">
        <f>IFERROR(BQ553+ROWS($BQ$3:BQ553)/1000000,"")</f>
        <v>12.000551</v>
      </c>
      <c r="BS553" s="4">
        <f>IFERROR(SMALL($BR$3:$BR$1003,ROWS($BR$3:BR553)),"")</f>
        <v>55.000373000000003</v>
      </c>
      <c r="BT553" s="4">
        <f t="shared" si="22"/>
        <v>373</v>
      </c>
    </row>
    <row r="554" spans="59:72">
      <c r="BG554" s="21"/>
      <c r="BN554" s="21">
        <f>IF(OR(Data!E553="Identified",Data!E553="Proposal",Data!E553="Qualified",Data!E553="Validated"),Data!J553,"")</f>
        <v>42148</v>
      </c>
      <c r="BQ554" s="4">
        <f t="shared" si="21"/>
        <v>54</v>
      </c>
      <c r="BR554" s="4">
        <f>IFERROR(BQ554+ROWS($BQ$3:BQ554)/1000000,"")</f>
        <v>54.000551999999999</v>
      </c>
      <c r="BS554" s="4">
        <f>IFERROR(SMALL($BR$3:$BR$1003,ROWS($BR$3:BR554)),"")</f>
        <v>55.000461000000001</v>
      </c>
      <c r="BT554" s="4">
        <f t="shared" si="22"/>
        <v>461</v>
      </c>
    </row>
    <row r="555" spans="59:72">
      <c r="BG555" s="21"/>
      <c r="BN555" s="21">
        <f>IF(OR(Data!E554="Identified",Data!E554="Proposal",Data!E554="Qualified",Data!E554="Validated"),Data!J554,"")</f>
        <v>42109</v>
      </c>
      <c r="BQ555" s="4">
        <f t="shared" si="21"/>
        <v>15</v>
      </c>
      <c r="BR555" s="4">
        <f>IFERROR(BQ555+ROWS($BQ$3:BQ555)/1000000,"")</f>
        <v>15.000553</v>
      </c>
      <c r="BS555" s="4">
        <f>IFERROR(SMALL($BR$3:$BR$1003,ROWS($BR$3:BR555)),"")</f>
        <v>55.000670999999997</v>
      </c>
      <c r="BT555" s="4">
        <f t="shared" si="22"/>
        <v>671</v>
      </c>
    </row>
    <row r="556" spans="59:72">
      <c r="BG556" s="21"/>
      <c r="BN556" s="21">
        <f>IF(OR(Data!E555="Identified",Data!E555="Proposal",Data!E555="Qualified",Data!E555="Validated"),Data!J555,"")</f>
        <v>42160</v>
      </c>
      <c r="BQ556" s="4">
        <f t="shared" si="21"/>
        <v>66</v>
      </c>
      <c r="BR556" s="4">
        <f>IFERROR(BQ556+ROWS($BQ$3:BQ556)/1000000,"")</f>
        <v>66.000553999999994</v>
      </c>
      <c r="BS556" s="4">
        <f>IFERROR(SMALL($BR$3:$BR$1003,ROWS($BR$3:BR556)),"")</f>
        <v>55.000810999999999</v>
      </c>
      <c r="BT556" s="4">
        <f t="shared" si="22"/>
        <v>811</v>
      </c>
    </row>
    <row r="557" spans="59:72">
      <c r="BG557" s="21"/>
      <c r="BN557" s="21">
        <f>IF(OR(Data!E556="Identified",Data!E556="Proposal",Data!E556="Qualified",Data!E556="Validated"),Data!J556,"")</f>
        <v>42111</v>
      </c>
      <c r="BQ557" s="4">
        <f t="shared" si="21"/>
        <v>17</v>
      </c>
      <c r="BR557" s="4">
        <f>IFERROR(BQ557+ROWS($BQ$3:BQ557)/1000000,"")</f>
        <v>17.000554999999999</v>
      </c>
      <c r="BS557" s="4">
        <f>IFERROR(SMALL($BR$3:$BR$1003,ROWS($BR$3:BR557)),"")</f>
        <v>55.000844000000001</v>
      </c>
      <c r="BT557" s="4">
        <f t="shared" si="22"/>
        <v>844</v>
      </c>
    </row>
    <row r="558" spans="59:72">
      <c r="BG558" s="21"/>
      <c r="BN558" s="21">
        <f>IF(OR(Data!E557="Identified",Data!E557="Proposal",Data!E557="Qualified",Data!E557="Validated"),Data!J557,"")</f>
        <v>42112</v>
      </c>
      <c r="BQ558" s="4">
        <f t="shared" si="21"/>
        <v>18</v>
      </c>
      <c r="BR558" s="4">
        <f>IFERROR(BQ558+ROWS($BQ$3:BQ558)/1000000,"")</f>
        <v>18.000556</v>
      </c>
      <c r="BS558" s="4">
        <f>IFERROR(SMALL($BR$3:$BR$1003,ROWS($BR$3:BR558)),"")</f>
        <v>55.000934999999998</v>
      </c>
      <c r="BT558" s="4">
        <f t="shared" si="22"/>
        <v>935</v>
      </c>
    </row>
    <row r="559" spans="59:72">
      <c r="BG559" s="21"/>
      <c r="BN559" s="21">
        <f>IF(OR(Data!E558="Identified",Data!E558="Proposal",Data!E558="Qualified",Data!E558="Validated"),Data!J558,"")</f>
        <v>42142</v>
      </c>
      <c r="BQ559" s="4">
        <f t="shared" si="21"/>
        <v>48</v>
      </c>
      <c r="BR559" s="4">
        <f>IFERROR(BQ559+ROWS($BQ$3:BQ559)/1000000,"")</f>
        <v>48.000557000000001</v>
      </c>
      <c r="BS559" s="4">
        <f>IFERROR(SMALL($BR$3:$BR$1003,ROWS($BR$3:BR559)),"")</f>
        <v>55.000959999999999</v>
      </c>
      <c r="BT559" s="4">
        <f t="shared" si="22"/>
        <v>960</v>
      </c>
    </row>
    <row r="560" spans="59:72">
      <c r="BG560" s="21"/>
      <c r="BN560" s="21">
        <f>IF(OR(Data!E559="Identified",Data!E559="Proposal",Data!E559="Qualified",Data!E559="Validated"),Data!J559,"")</f>
        <v>42120</v>
      </c>
      <c r="BQ560" s="4">
        <f t="shared" si="21"/>
        <v>26</v>
      </c>
      <c r="BR560" s="4">
        <f>IFERROR(BQ560+ROWS($BQ$3:BQ560)/1000000,"")</f>
        <v>26.000558000000002</v>
      </c>
      <c r="BS560" s="4">
        <f>IFERROR(SMALL($BR$3:$BR$1003,ROWS($BR$3:BR560)),"")</f>
        <v>55.000987000000002</v>
      </c>
      <c r="BT560" s="4">
        <f t="shared" si="22"/>
        <v>987</v>
      </c>
    </row>
    <row r="561" spans="59:72">
      <c r="BG561" s="21"/>
      <c r="BN561" s="21">
        <f>IF(OR(Data!E560="Identified",Data!E560="Proposal",Data!E560="Qualified",Data!E560="Validated"),Data!J560,"")</f>
        <v>42111</v>
      </c>
      <c r="BQ561" s="4">
        <f t="shared" si="21"/>
        <v>17</v>
      </c>
      <c r="BR561" s="4">
        <f>IFERROR(BQ561+ROWS($BQ$3:BQ561)/1000000,"")</f>
        <v>17.000558999999999</v>
      </c>
      <c r="BS561" s="4">
        <f>IFERROR(SMALL($BR$3:$BR$1003,ROWS($BR$3:BR561)),"")</f>
        <v>56.000132000000001</v>
      </c>
      <c r="BT561" s="4">
        <f t="shared" si="22"/>
        <v>132</v>
      </c>
    </row>
    <row r="562" spans="59:72">
      <c r="BG562" s="21"/>
      <c r="BN562" s="21">
        <f>IF(OR(Data!E561="Identified",Data!E561="Proposal",Data!E561="Qualified",Data!E561="Validated"),Data!J561,"")</f>
        <v>42157</v>
      </c>
      <c r="BQ562" s="4">
        <f t="shared" si="21"/>
        <v>63</v>
      </c>
      <c r="BR562" s="4">
        <f>IFERROR(BQ562+ROWS($BQ$3:BQ562)/1000000,"")</f>
        <v>63.00056</v>
      </c>
      <c r="BS562" s="4">
        <f>IFERROR(SMALL($BR$3:$BR$1003,ROWS($BR$3:BR562)),"")</f>
        <v>56.000332999999998</v>
      </c>
      <c r="BT562" s="4">
        <f t="shared" si="22"/>
        <v>333</v>
      </c>
    </row>
    <row r="563" spans="59:72">
      <c r="BG563" s="21"/>
      <c r="BN563" s="21">
        <f>IF(OR(Data!E562="Identified",Data!E562="Proposal",Data!E562="Qualified",Data!E562="Validated"),Data!J562,"")</f>
        <v>42100</v>
      </c>
      <c r="BQ563" s="4">
        <f t="shared" si="21"/>
        <v>6</v>
      </c>
      <c r="BR563" s="4">
        <f>IFERROR(BQ563+ROWS($BQ$3:BQ563)/1000000,"")</f>
        <v>6.0005610000000003</v>
      </c>
      <c r="BS563" s="4">
        <f>IFERROR(SMALL($BR$3:$BR$1003,ROWS($BR$3:BR563)),"")</f>
        <v>56.000737000000001</v>
      </c>
      <c r="BT563" s="4">
        <f t="shared" si="22"/>
        <v>737</v>
      </c>
    </row>
    <row r="564" spans="59:72">
      <c r="BG564" s="21"/>
      <c r="BN564" s="21">
        <f>IF(OR(Data!E563="Identified",Data!E563="Proposal",Data!E563="Qualified",Data!E563="Validated"),Data!J563,"")</f>
        <v>42136</v>
      </c>
      <c r="BQ564" s="4">
        <f t="shared" si="21"/>
        <v>42</v>
      </c>
      <c r="BR564" s="4">
        <f>IFERROR(BQ564+ROWS($BQ$3:BQ564)/1000000,"")</f>
        <v>42.000562000000002</v>
      </c>
      <c r="BS564" s="4">
        <f>IFERROR(SMALL($BR$3:$BR$1003,ROWS($BR$3:BR564)),"")</f>
        <v>56.000737999999998</v>
      </c>
      <c r="BT564" s="4">
        <f t="shared" si="22"/>
        <v>738</v>
      </c>
    </row>
    <row r="565" spans="59:72">
      <c r="BG565" s="21"/>
      <c r="BN565" s="21" t="str">
        <f>IF(OR(Data!E564="Identified",Data!E564="Proposal",Data!E564="Qualified",Data!E564="Validated"),Data!J564,"")</f>
        <v/>
      </c>
      <c r="BQ565" s="4" t="e">
        <f t="shared" si="21"/>
        <v>#VALUE!</v>
      </c>
      <c r="BR565" s="4" t="str">
        <f>IFERROR(BQ565+ROWS($BQ$3:BQ565)/1000000,"")</f>
        <v/>
      </c>
      <c r="BS565" s="4">
        <f>IFERROR(SMALL($BR$3:$BR$1003,ROWS($BR$3:BR565)),"")</f>
        <v>56.000791</v>
      </c>
      <c r="BT565" s="4">
        <f t="shared" si="22"/>
        <v>791</v>
      </c>
    </row>
    <row r="566" spans="59:72">
      <c r="BG566" s="21"/>
      <c r="BN566" s="21">
        <f>IF(OR(Data!E565="Identified",Data!E565="Proposal",Data!E565="Qualified",Data!E565="Validated"),Data!J565,"")</f>
        <v>42107</v>
      </c>
      <c r="BQ566" s="4">
        <f t="shared" si="21"/>
        <v>13</v>
      </c>
      <c r="BR566" s="4">
        <f>IFERROR(BQ566+ROWS($BQ$3:BQ566)/1000000,"")</f>
        <v>13.000564000000001</v>
      </c>
      <c r="BS566" s="4">
        <f>IFERROR(SMALL($BR$3:$BR$1003,ROWS($BR$3:BR566)),"")</f>
        <v>57.000053000000001</v>
      </c>
      <c r="BT566" s="4">
        <f t="shared" si="22"/>
        <v>53</v>
      </c>
    </row>
    <row r="567" spans="59:72">
      <c r="BG567" s="21"/>
      <c r="BN567" s="21">
        <f>IF(OR(Data!E566="Identified",Data!E566="Proposal",Data!E566="Qualified",Data!E566="Validated"),Data!J566,"")</f>
        <v>42180</v>
      </c>
      <c r="BQ567" s="4">
        <f t="shared" si="21"/>
        <v>86</v>
      </c>
      <c r="BR567" s="4">
        <f>IFERROR(BQ567+ROWS($BQ$3:BQ567)/1000000,"")</f>
        <v>86.000564999999995</v>
      </c>
      <c r="BS567" s="4">
        <f>IFERROR(SMALL($BR$3:$BR$1003,ROWS($BR$3:BR567)),"")</f>
        <v>57.000323999999999</v>
      </c>
      <c r="BT567" s="4">
        <f t="shared" si="22"/>
        <v>324</v>
      </c>
    </row>
    <row r="568" spans="59:72">
      <c r="BG568" s="21"/>
      <c r="BN568" s="21">
        <f>IF(OR(Data!E567="Identified",Data!E567="Proposal",Data!E567="Qualified",Data!E567="Validated"),Data!J567,"")</f>
        <v>42135</v>
      </c>
      <c r="BQ568" s="4">
        <f t="shared" si="21"/>
        <v>41</v>
      </c>
      <c r="BR568" s="4">
        <f>IFERROR(BQ568+ROWS($BQ$3:BQ568)/1000000,"")</f>
        <v>41.000565999999999</v>
      </c>
      <c r="BS568" s="4">
        <f>IFERROR(SMALL($BR$3:$BR$1003,ROWS($BR$3:BR568)),"")</f>
        <v>57.000473</v>
      </c>
      <c r="BT568" s="4">
        <f t="shared" si="22"/>
        <v>473</v>
      </c>
    </row>
    <row r="569" spans="59:72">
      <c r="BG569" s="21"/>
      <c r="BN569" s="21">
        <f>IF(OR(Data!E568="Identified",Data!E568="Proposal",Data!E568="Qualified",Data!E568="Validated"),Data!J568,"")</f>
        <v>42139</v>
      </c>
      <c r="BQ569" s="4">
        <f t="shared" si="21"/>
        <v>45</v>
      </c>
      <c r="BR569" s="4">
        <f>IFERROR(BQ569+ROWS($BQ$3:BQ569)/1000000,"")</f>
        <v>45.000566999999997</v>
      </c>
      <c r="BS569" s="4">
        <f>IFERROR(SMALL($BR$3:$BR$1003,ROWS($BR$3:BR569)),"")</f>
        <v>57.000503999999999</v>
      </c>
      <c r="BT569" s="4">
        <f t="shared" si="22"/>
        <v>504</v>
      </c>
    </row>
    <row r="570" spans="59:72">
      <c r="BG570" s="21"/>
      <c r="BN570" s="21">
        <f>IF(OR(Data!E569="Identified",Data!E569="Proposal",Data!E569="Qualified",Data!E569="Validated"),Data!J569,"")</f>
        <v>42110</v>
      </c>
      <c r="BQ570" s="4">
        <f t="shared" si="21"/>
        <v>16</v>
      </c>
      <c r="BR570" s="4">
        <f>IFERROR(BQ570+ROWS($BQ$3:BQ570)/1000000,"")</f>
        <v>16.000568000000001</v>
      </c>
      <c r="BS570" s="4">
        <f>IFERROR(SMALL($BR$3:$BR$1003,ROWS($BR$3:BR570)),"")</f>
        <v>57.000661999999998</v>
      </c>
      <c r="BT570" s="4">
        <f t="shared" si="22"/>
        <v>662</v>
      </c>
    </row>
    <row r="571" spans="59:72">
      <c r="BG571" s="21"/>
      <c r="BN571" s="21">
        <f>IF(OR(Data!E570="Identified",Data!E570="Proposal",Data!E570="Qualified",Data!E570="Validated"),Data!J570,"")</f>
        <v>42109</v>
      </c>
      <c r="BQ571" s="4">
        <f t="shared" si="21"/>
        <v>15</v>
      </c>
      <c r="BR571" s="4">
        <f>IFERROR(BQ571+ROWS($BQ$3:BQ571)/1000000,"")</f>
        <v>15.000569</v>
      </c>
      <c r="BS571" s="4">
        <f>IFERROR(SMALL($BR$3:$BR$1003,ROWS($BR$3:BR571)),"")</f>
        <v>58.000230999999999</v>
      </c>
      <c r="BT571" s="4">
        <f t="shared" si="22"/>
        <v>231</v>
      </c>
    </row>
    <row r="572" spans="59:72">
      <c r="BG572" s="21"/>
      <c r="BN572" s="21" t="str">
        <f>IF(OR(Data!E571="Identified",Data!E571="Proposal",Data!E571="Qualified",Data!E571="Validated"),Data!J571,"")</f>
        <v/>
      </c>
      <c r="BQ572" s="4" t="e">
        <f t="shared" si="21"/>
        <v>#VALUE!</v>
      </c>
      <c r="BR572" s="4" t="str">
        <f>IFERROR(BQ572+ROWS($BQ$3:BQ572)/1000000,"")</f>
        <v/>
      </c>
      <c r="BS572" s="4">
        <f>IFERROR(SMALL($BR$3:$BR$1003,ROWS($BR$3:BR572)),"")</f>
        <v>58.000359000000003</v>
      </c>
      <c r="BT572" s="4">
        <f t="shared" si="22"/>
        <v>359</v>
      </c>
    </row>
    <row r="573" spans="59:72">
      <c r="BG573" s="21"/>
      <c r="BN573" s="21">
        <f>IF(OR(Data!E572="Identified",Data!E572="Proposal",Data!E572="Qualified",Data!E572="Validated"),Data!J572,"")</f>
        <v>42139</v>
      </c>
      <c r="BQ573" s="4">
        <f t="shared" si="21"/>
        <v>45</v>
      </c>
      <c r="BR573" s="4">
        <f>IFERROR(BQ573+ROWS($BQ$3:BQ573)/1000000,"")</f>
        <v>45.000571000000001</v>
      </c>
      <c r="BS573" s="4">
        <f>IFERROR(SMALL($BR$3:$BR$1003,ROWS($BR$3:BR573)),"")</f>
        <v>58.000377</v>
      </c>
      <c r="BT573" s="4">
        <f t="shared" si="22"/>
        <v>377</v>
      </c>
    </row>
    <row r="574" spans="59:72">
      <c r="BG574" s="21"/>
      <c r="BN574" s="21" t="str">
        <f>IF(OR(Data!E573="Identified",Data!E573="Proposal",Data!E573="Qualified",Data!E573="Validated"),Data!J573,"")</f>
        <v/>
      </c>
      <c r="BQ574" s="4" t="e">
        <f t="shared" si="21"/>
        <v>#VALUE!</v>
      </c>
      <c r="BR574" s="4" t="str">
        <f>IFERROR(BQ574+ROWS($BQ$3:BQ574)/1000000,"")</f>
        <v/>
      </c>
      <c r="BS574" s="4">
        <f>IFERROR(SMALL($BR$3:$BR$1003,ROWS($BR$3:BR574)),"")</f>
        <v>58.000382999999999</v>
      </c>
      <c r="BT574" s="4">
        <f t="shared" si="22"/>
        <v>383</v>
      </c>
    </row>
    <row r="575" spans="59:72">
      <c r="BG575" s="21"/>
      <c r="BN575" s="21" t="str">
        <f>IF(OR(Data!E574="Identified",Data!E574="Proposal",Data!E574="Qualified",Data!E574="Validated"),Data!J574,"")</f>
        <v/>
      </c>
      <c r="BQ575" s="4" t="e">
        <f t="shared" si="21"/>
        <v>#VALUE!</v>
      </c>
      <c r="BR575" s="4" t="str">
        <f>IFERROR(BQ575+ROWS($BQ$3:BQ575)/1000000,"")</f>
        <v/>
      </c>
      <c r="BS575" s="4">
        <f>IFERROR(SMALL($BR$3:$BR$1003,ROWS($BR$3:BR575)),"")</f>
        <v>58.000528000000003</v>
      </c>
      <c r="BT575" s="4">
        <f t="shared" si="22"/>
        <v>528</v>
      </c>
    </row>
    <row r="576" spans="59:72">
      <c r="BG576" s="21"/>
      <c r="BN576" s="21">
        <f>IF(OR(Data!E575="Identified",Data!E575="Proposal",Data!E575="Qualified",Data!E575="Validated"),Data!J575,"")</f>
        <v>42166</v>
      </c>
      <c r="BQ576" s="4">
        <f t="shared" si="21"/>
        <v>72</v>
      </c>
      <c r="BR576" s="4">
        <f>IFERROR(BQ576+ROWS($BQ$3:BQ576)/1000000,"")</f>
        <v>72.000574</v>
      </c>
      <c r="BS576" s="4">
        <f>IFERROR(SMALL($BR$3:$BR$1003,ROWS($BR$3:BR576)),"")</f>
        <v>58.000546</v>
      </c>
      <c r="BT576" s="4">
        <f t="shared" si="22"/>
        <v>546</v>
      </c>
    </row>
    <row r="577" spans="59:72">
      <c r="BG577" s="21"/>
      <c r="BN577" s="21">
        <f>IF(OR(Data!E576="Identified",Data!E576="Proposal",Data!E576="Qualified",Data!E576="Validated"),Data!J576,"")</f>
        <v>42155</v>
      </c>
      <c r="BQ577" s="4">
        <f t="shared" si="21"/>
        <v>61</v>
      </c>
      <c r="BR577" s="4">
        <f>IFERROR(BQ577+ROWS($BQ$3:BQ577)/1000000,"")</f>
        <v>61.000574999999998</v>
      </c>
      <c r="BS577" s="4">
        <f>IFERROR(SMALL($BR$3:$BR$1003,ROWS($BR$3:BR577)),"")</f>
        <v>58.000579999999999</v>
      </c>
      <c r="BT577" s="4">
        <f t="shared" si="22"/>
        <v>580</v>
      </c>
    </row>
    <row r="578" spans="59:72">
      <c r="BG578" s="21"/>
      <c r="BN578" s="21">
        <f>IF(OR(Data!E577="Identified",Data!E577="Proposal",Data!E577="Qualified",Data!E577="Validated"),Data!J577,"")</f>
        <v>42175</v>
      </c>
      <c r="BQ578" s="4">
        <f t="shared" si="21"/>
        <v>81</v>
      </c>
      <c r="BR578" s="4">
        <f>IFERROR(BQ578+ROWS($BQ$3:BQ578)/1000000,"")</f>
        <v>81.000575999999995</v>
      </c>
      <c r="BS578" s="4">
        <f>IFERROR(SMALL($BR$3:$BR$1003,ROWS($BR$3:BR578)),"")</f>
        <v>58.000607000000002</v>
      </c>
      <c r="BT578" s="4">
        <f t="shared" si="22"/>
        <v>607</v>
      </c>
    </row>
    <row r="579" spans="59:72">
      <c r="BG579" s="21"/>
      <c r="BN579" s="21" t="str">
        <f>IF(OR(Data!E578="Identified",Data!E578="Proposal",Data!E578="Qualified",Data!E578="Validated"),Data!J578,"")</f>
        <v/>
      </c>
      <c r="BQ579" s="4" t="e">
        <f t="shared" si="21"/>
        <v>#VALUE!</v>
      </c>
      <c r="BR579" s="4" t="str">
        <f>IFERROR(BQ579+ROWS($BQ$3:BQ579)/1000000,"")</f>
        <v/>
      </c>
      <c r="BS579" s="4">
        <f>IFERROR(SMALL($BR$3:$BR$1003,ROWS($BR$3:BR579)),"")</f>
        <v>58.000646000000003</v>
      </c>
      <c r="BT579" s="4">
        <f t="shared" si="22"/>
        <v>646</v>
      </c>
    </row>
    <row r="580" spans="59:72">
      <c r="BG580" s="21"/>
      <c r="BN580" s="21">
        <f>IF(OR(Data!E579="Identified",Data!E579="Proposal",Data!E579="Qualified",Data!E579="Validated"),Data!J579,"")</f>
        <v>42140</v>
      </c>
      <c r="BQ580" s="4">
        <f t="shared" ref="BQ580:BQ643" si="23">BN580-$BO$3</f>
        <v>46</v>
      </c>
      <c r="BR580" s="4">
        <f>IFERROR(BQ580+ROWS($BQ$3:BQ580)/1000000,"")</f>
        <v>46.000577999999997</v>
      </c>
      <c r="BS580" s="4">
        <f>IFERROR(SMALL($BR$3:$BR$1003,ROWS($BR$3:BR580)),"")</f>
        <v>58.000819</v>
      </c>
      <c r="BT580" s="4">
        <f t="shared" ref="BT580:BT643" si="24">IF(BS580&lt;&gt;"",MATCH(BS580,$BR$3:$BR$1003,0),"")</f>
        <v>819</v>
      </c>
    </row>
    <row r="581" spans="59:72">
      <c r="BG581" s="21"/>
      <c r="BN581" s="21">
        <f>IF(OR(Data!E580="Identified",Data!E580="Proposal",Data!E580="Qualified",Data!E580="Validated"),Data!J580,"")</f>
        <v>42168</v>
      </c>
      <c r="BQ581" s="4">
        <f t="shared" si="23"/>
        <v>74</v>
      </c>
      <c r="BR581" s="4">
        <f>IFERROR(BQ581+ROWS($BQ$3:BQ581)/1000000,"")</f>
        <v>74.000579000000002</v>
      </c>
      <c r="BS581" s="4">
        <f>IFERROR(SMALL($BR$3:$BR$1003,ROWS($BR$3:BR581)),"")</f>
        <v>58.000843000000003</v>
      </c>
      <c r="BT581" s="4">
        <f t="shared" si="24"/>
        <v>843</v>
      </c>
    </row>
    <row r="582" spans="59:72">
      <c r="BG582" s="21"/>
      <c r="BN582" s="21">
        <f>IF(OR(Data!E581="Identified",Data!E581="Proposal",Data!E581="Qualified",Data!E581="Validated"),Data!J581,"")</f>
        <v>42152</v>
      </c>
      <c r="BQ582" s="4">
        <f t="shared" si="23"/>
        <v>58</v>
      </c>
      <c r="BR582" s="4">
        <f>IFERROR(BQ582+ROWS($BQ$3:BQ582)/1000000,"")</f>
        <v>58.000579999999999</v>
      </c>
      <c r="BS582" s="4">
        <f>IFERROR(SMALL($BR$3:$BR$1003,ROWS($BR$3:BR582)),"")</f>
        <v>58.000860000000003</v>
      </c>
      <c r="BT582" s="4">
        <f t="shared" si="24"/>
        <v>860</v>
      </c>
    </row>
    <row r="583" spans="59:72">
      <c r="BG583" s="21"/>
      <c r="BN583" s="21">
        <f>IF(OR(Data!E582="Identified",Data!E582="Proposal",Data!E582="Qualified",Data!E582="Validated"),Data!J582,"")</f>
        <v>42146</v>
      </c>
      <c r="BQ583" s="4">
        <f t="shared" si="23"/>
        <v>52</v>
      </c>
      <c r="BR583" s="4">
        <f>IFERROR(BQ583+ROWS($BQ$3:BQ583)/1000000,"")</f>
        <v>52.000580999999997</v>
      </c>
      <c r="BS583" s="4">
        <f>IFERROR(SMALL($BR$3:$BR$1003,ROWS($BR$3:BR583)),"")</f>
        <v>58.000915999999997</v>
      </c>
      <c r="BT583" s="4">
        <f t="shared" si="24"/>
        <v>916</v>
      </c>
    </row>
    <row r="584" spans="59:72">
      <c r="BG584" s="21"/>
      <c r="BN584" s="21">
        <f>IF(OR(Data!E583="Identified",Data!E583="Proposal",Data!E583="Qualified",Data!E583="Validated"),Data!J583,"")</f>
        <v>42138</v>
      </c>
      <c r="BQ584" s="4">
        <f t="shared" si="23"/>
        <v>44</v>
      </c>
      <c r="BR584" s="4">
        <f>IFERROR(BQ584+ROWS($BQ$3:BQ584)/1000000,"")</f>
        <v>44.000582000000001</v>
      </c>
      <c r="BS584" s="4">
        <f>IFERROR(SMALL($BR$3:$BR$1003,ROWS($BR$3:BR584)),"")</f>
        <v>58.000925000000002</v>
      </c>
      <c r="BT584" s="4">
        <f t="shared" si="24"/>
        <v>925</v>
      </c>
    </row>
    <row r="585" spans="59:72">
      <c r="BG585" s="21"/>
      <c r="BN585" s="21">
        <f>IF(OR(Data!E584="Identified",Data!E584="Proposal",Data!E584="Qualified",Data!E584="Validated"),Data!J584,"")</f>
        <v>42102</v>
      </c>
      <c r="BQ585" s="4">
        <f t="shared" si="23"/>
        <v>8</v>
      </c>
      <c r="BR585" s="4">
        <f>IFERROR(BQ585+ROWS($BQ$3:BQ585)/1000000,"")</f>
        <v>8.0005830000000007</v>
      </c>
      <c r="BS585" s="4">
        <f>IFERROR(SMALL($BR$3:$BR$1003,ROWS($BR$3:BR585)),"")</f>
        <v>59.000067000000001</v>
      </c>
      <c r="BT585" s="4">
        <f t="shared" si="24"/>
        <v>67</v>
      </c>
    </row>
    <row r="586" spans="59:72">
      <c r="BG586" s="21"/>
      <c r="BN586" s="21">
        <f>IF(OR(Data!E585="Identified",Data!E585="Proposal",Data!E585="Qualified",Data!E585="Validated"),Data!J585,"")</f>
        <v>42148</v>
      </c>
      <c r="BQ586" s="4">
        <f t="shared" si="23"/>
        <v>54</v>
      </c>
      <c r="BR586" s="4">
        <f>IFERROR(BQ586+ROWS($BQ$3:BQ586)/1000000,"")</f>
        <v>54.000584000000003</v>
      </c>
      <c r="BS586" s="4">
        <f>IFERROR(SMALL($BR$3:$BR$1003,ROWS($BR$3:BR586)),"")</f>
        <v>59.000391999999998</v>
      </c>
      <c r="BT586" s="4">
        <f t="shared" si="24"/>
        <v>392</v>
      </c>
    </row>
    <row r="587" spans="59:72">
      <c r="BG587" s="21"/>
      <c r="BN587" s="21">
        <f>IF(OR(Data!E586="Identified",Data!E586="Proposal",Data!E586="Qualified",Data!E586="Validated"),Data!J586,"")</f>
        <v>42104</v>
      </c>
      <c r="BQ587" s="4">
        <f t="shared" si="23"/>
        <v>10</v>
      </c>
      <c r="BR587" s="4">
        <f>IFERROR(BQ587+ROWS($BQ$3:BQ587)/1000000,"")</f>
        <v>10.000584999999999</v>
      </c>
      <c r="BS587" s="4">
        <f>IFERROR(SMALL($BR$3:$BR$1003,ROWS($BR$3:BR587)),"")</f>
        <v>59.000523999999999</v>
      </c>
      <c r="BT587" s="4">
        <f t="shared" si="24"/>
        <v>524</v>
      </c>
    </row>
    <row r="588" spans="59:72">
      <c r="BG588" s="21"/>
      <c r="BN588" s="21">
        <f>IF(OR(Data!E587="Identified",Data!E587="Proposal",Data!E587="Qualified",Data!E587="Validated"),Data!J587,"")</f>
        <v>42169</v>
      </c>
      <c r="BQ588" s="4">
        <f t="shared" si="23"/>
        <v>75</v>
      </c>
      <c r="BR588" s="4">
        <f>IFERROR(BQ588+ROWS($BQ$3:BQ588)/1000000,"")</f>
        <v>75.000585999999998</v>
      </c>
      <c r="BS588" s="4">
        <f>IFERROR(SMALL($BR$3:$BR$1003,ROWS($BR$3:BR588)),"")</f>
        <v>59.000788999999997</v>
      </c>
      <c r="BT588" s="4">
        <f t="shared" si="24"/>
        <v>789</v>
      </c>
    </row>
    <row r="589" spans="59:72">
      <c r="BG589" s="21"/>
      <c r="BN589" s="21">
        <f>IF(OR(Data!E588="Identified",Data!E588="Proposal",Data!E588="Qualified",Data!E588="Validated"),Data!J588,"")</f>
        <v>42173</v>
      </c>
      <c r="BQ589" s="4">
        <f t="shared" si="23"/>
        <v>79</v>
      </c>
      <c r="BR589" s="4">
        <f>IFERROR(BQ589+ROWS($BQ$3:BQ589)/1000000,"")</f>
        <v>79.000586999999996</v>
      </c>
      <c r="BS589" s="4">
        <f>IFERROR(SMALL($BR$3:$BR$1003,ROWS($BR$3:BR589)),"")</f>
        <v>59.000833</v>
      </c>
      <c r="BT589" s="4">
        <f t="shared" si="24"/>
        <v>833</v>
      </c>
    </row>
    <row r="590" spans="59:72">
      <c r="BG590" s="21"/>
      <c r="BN590" s="21">
        <f>IF(OR(Data!E589="Identified",Data!E589="Proposal",Data!E589="Qualified",Data!E589="Validated"),Data!J589,"")</f>
        <v>42122</v>
      </c>
      <c r="BQ590" s="4">
        <f t="shared" si="23"/>
        <v>28</v>
      </c>
      <c r="BR590" s="4">
        <f>IFERROR(BQ590+ROWS($BQ$3:BQ590)/1000000,"")</f>
        <v>28.000588</v>
      </c>
      <c r="BS590" s="4">
        <f>IFERROR(SMALL($BR$3:$BR$1003,ROWS($BR$3:BR590)),"")</f>
        <v>59.000942000000002</v>
      </c>
      <c r="BT590" s="4">
        <f t="shared" si="24"/>
        <v>942</v>
      </c>
    </row>
    <row r="591" spans="59:72">
      <c r="BG591" s="21"/>
      <c r="BN591" s="21">
        <f>IF(OR(Data!E590="Identified",Data!E590="Proposal",Data!E590="Qualified",Data!E590="Validated"),Data!J590,"")</f>
        <v>42180</v>
      </c>
      <c r="BQ591" s="4">
        <f t="shared" si="23"/>
        <v>86</v>
      </c>
      <c r="BR591" s="4">
        <f>IFERROR(BQ591+ROWS($BQ$3:BQ591)/1000000,"")</f>
        <v>86.000589000000005</v>
      </c>
      <c r="BS591" s="4">
        <f>IFERROR(SMALL($BR$3:$BR$1003,ROWS($BR$3:BR591)),"")</f>
        <v>60.000090999999998</v>
      </c>
      <c r="BT591" s="4">
        <f t="shared" si="24"/>
        <v>91</v>
      </c>
    </row>
    <row r="592" spans="59:72">
      <c r="BG592" s="21"/>
      <c r="BN592" s="21">
        <f>IF(OR(Data!E591="Identified",Data!E591="Proposal",Data!E591="Qualified",Data!E591="Validated"),Data!J591,"")</f>
        <v>42165</v>
      </c>
      <c r="BQ592" s="4">
        <f t="shared" si="23"/>
        <v>71</v>
      </c>
      <c r="BR592" s="4">
        <f>IFERROR(BQ592+ROWS($BQ$3:BQ592)/1000000,"")</f>
        <v>71.000590000000003</v>
      </c>
      <c r="BS592" s="4">
        <f>IFERROR(SMALL($BR$3:$BR$1003,ROWS($BR$3:BR592)),"")</f>
        <v>60.000261000000002</v>
      </c>
      <c r="BT592" s="4">
        <f t="shared" si="24"/>
        <v>261</v>
      </c>
    </row>
    <row r="593" spans="59:72">
      <c r="BG593" s="21"/>
      <c r="BN593" s="21">
        <f>IF(OR(Data!E592="Identified",Data!E592="Proposal",Data!E592="Qualified",Data!E592="Validated"),Data!J592,"")</f>
        <v>42161</v>
      </c>
      <c r="BQ593" s="4">
        <f t="shared" si="23"/>
        <v>67</v>
      </c>
      <c r="BR593" s="4">
        <f>IFERROR(BQ593+ROWS($BQ$3:BQ593)/1000000,"")</f>
        <v>67.000591</v>
      </c>
      <c r="BS593" s="4">
        <f>IFERROR(SMALL($BR$3:$BR$1003,ROWS($BR$3:BR593)),"")</f>
        <v>60.000343999999998</v>
      </c>
      <c r="BT593" s="4">
        <f t="shared" si="24"/>
        <v>344</v>
      </c>
    </row>
    <row r="594" spans="59:72">
      <c r="BG594" s="21"/>
      <c r="BN594" s="21">
        <f>IF(OR(Data!E593="Identified",Data!E593="Proposal",Data!E593="Qualified",Data!E593="Validated"),Data!J593,"")</f>
        <v>42175</v>
      </c>
      <c r="BQ594" s="4">
        <f t="shared" si="23"/>
        <v>81</v>
      </c>
      <c r="BR594" s="4">
        <f>IFERROR(BQ594+ROWS($BQ$3:BQ594)/1000000,"")</f>
        <v>81.000591999999997</v>
      </c>
      <c r="BS594" s="4">
        <f>IFERROR(SMALL($BR$3:$BR$1003,ROWS($BR$3:BR594)),"")</f>
        <v>60.000397</v>
      </c>
      <c r="BT594" s="4">
        <f t="shared" si="24"/>
        <v>397</v>
      </c>
    </row>
    <row r="595" spans="59:72">
      <c r="BG595" s="21"/>
      <c r="BN595" s="21">
        <f>IF(OR(Data!E594="Identified",Data!E594="Proposal",Data!E594="Qualified",Data!E594="Validated"),Data!J594,"")</f>
        <v>42123</v>
      </c>
      <c r="BQ595" s="4">
        <f t="shared" si="23"/>
        <v>29</v>
      </c>
      <c r="BR595" s="4">
        <f>IFERROR(BQ595+ROWS($BQ$3:BQ595)/1000000,"")</f>
        <v>29.000592999999999</v>
      </c>
      <c r="BS595" s="4">
        <f>IFERROR(SMALL($BR$3:$BR$1003,ROWS($BR$3:BR595)),"")</f>
        <v>60.000812000000003</v>
      </c>
      <c r="BT595" s="4">
        <f t="shared" si="24"/>
        <v>812</v>
      </c>
    </row>
    <row r="596" spans="59:72">
      <c r="BG596" s="21"/>
      <c r="BN596" s="21">
        <f>IF(OR(Data!E595="Identified",Data!E595="Proposal",Data!E595="Qualified",Data!E595="Validated"),Data!J595,"")</f>
        <v>42109</v>
      </c>
      <c r="BQ596" s="4">
        <f t="shared" si="23"/>
        <v>15</v>
      </c>
      <c r="BR596" s="4">
        <f>IFERROR(BQ596+ROWS($BQ$3:BQ596)/1000000,"")</f>
        <v>15.000594</v>
      </c>
      <c r="BS596" s="4">
        <f>IFERROR(SMALL($BR$3:$BR$1003,ROWS($BR$3:BR596)),"")</f>
        <v>60.000897000000002</v>
      </c>
      <c r="BT596" s="4">
        <f t="shared" si="24"/>
        <v>897</v>
      </c>
    </row>
    <row r="597" spans="59:72">
      <c r="BG597" s="21"/>
      <c r="BN597" s="21">
        <f>IF(OR(Data!E596="Identified",Data!E596="Proposal",Data!E596="Qualified",Data!E596="Validated"),Data!J596,"")</f>
        <v>42148</v>
      </c>
      <c r="BQ597" s="4">
        <f t="shared" si="23"/>
        <v>54</v>
      </c>
      <c r="BR597" s="4">
        <f>IFERROR(BQ597+ROWS($BQ$3:BQ597)/1000000,"")</f>
        <v>54.000594999999997</v>
      </c>
      <c r="BS597" s="4">
        <f>IFERROR(SMALL($BR$3:$BR$1003,ROWS($BR$3:BR597)),"")</f>
        <v>60.000993999999999</v>
      </c>
      <c r="BT597" s="4">
        <f t="shared" si="24"/>
        <v>994</v>
      </c>
    </row>
    <row r="598" spans="59:72">
      <c r="BG598" s="21"/>
      <c r="BN598" s="21">
        <f>IF(OR(Data!E597="Identified",Data!E597="Proposal",Data!E597="Qualified",Data!E597="Validated"),Data!J597,"")</f>
        <v>42097</v>
      </c>
      <c r="BQ598" s="4">
        <f t="shared" si="23"/>
        <v>3</v>
      </c>
      <c r="BR598" s="4">
        <f>IFERROR(BQ598+ROWS($BQ$3:BQ598)/1000000,"")</f>
        <v>3.0005959999999998</v>
      </c>
      <c r="BS598" s="4">
        <f>IFERROR(SMALL($BR$3:$BR$1003,ROWS($BR$3:BR598)),"")</f>
        <v>61.000033000000002</v>
      </c>
      <c r="BT598" s="4">
        <f t="shared" si="24"/>
        <v>33</v>
      </c>
    </row>
    <row r="599" spans="59:72">
      <c r="BG599" s="21"/>
      <c r="BN599" s="21">
        <f>IF(OR(Data!E598="Identified",Data!E598="Proposal",Data!E598="Qualified",Data!E598="Validated"),Data!J598,"")</f>
        <v>42132</v>
      </c>
      <c r="BQ599" s="4">
        <f t="shared" si="23"/>
        <v>38</v>
      </c>
      <c r="BR599" s="4">
        <f>IFERROR(BQ599+ROWS($BQ$3:BQ599)/1000000,"")</f>
        <v>38.000596999999999</v>
      </c>
      <c r="BS599" s="4">
        <f>IFERROR(SMALL($BR$3:$BR$1003,ROWS($BR$3:BR599)),"")</f>
        <v>61.000075000000002</v>
      </c>
      <c r="BT599" s="4">
        <f t="shared" si="24"/>
        <v>75</v>
      </c>
    </row>
    <row r="600" spans="59:72">
      <c r="BG600" s="21"/>
      <c r="BN600" s="21">
        <f>IF(OR(Data!E599="Identified",Data!E599="Proposal",Data!E599="Qualified",Data!E599="Validated"),Data!J599,"")</f>
        <v>42117</v>
      </c>
      <c r="BQ600" s="4">
        <f t="shared" si="23"/>
        <v>23</v>
      </c>
      <c r="BR600" s="4">
        <f>IFERROR(BQ600+ROWS($BQ$3:BQ600)/1000000,"")</f>
        <v>23.000598</v>
      </c>
      <c r="BS600" s="4">
        <f>IFERROR(SMALL($BR$3:$BR$1003,ROWS($BR$3:BR600)),"")</f>
        <v>61.000117000000003</v>
      </c>
      <c r="BT600" s="4">
        <f t="shared" si="24"/>
        <v>117</v>
      </c>
    </row>
    <row r="601" spans="59:72">
      <c r="BG601" s="21"/>
      <c r="BN601" s="21">
        <f>IF(OR(Data!E600="Identified",Data!E600="Proposal",Data!E600="Qualified",Data!E600="Validated"),Data!J600,"")</f>
        <v>42110</v>
      </c>
      <c r="BQ601" s="4">
        <f t="shared" si="23"/>
        <v>16</v>
      </c>
      <c r="BR601" s="4">
        <f>IFERROR(BQ601+ROWS($BQ$3:BQ601)/1000000,"")</f>
        <v>16.000599000000001</v>
      </c>
      <c r="BS601" s="4">
        <f>IFERROR(SMALL($BR$3:$BR$1003,ROWS($BR$3:BR601)),"")</f>
        <v>61.000186999999997</v>
      </c>
      <c r="BT601" s="4">
        <f t="shared" si="24"/>
        <v>187</v>
      </c>
    </row>
    <row r="602" spans="59:72">
      <c r="BG602" s="21"/>
      <c r="BN602" s="21">
        <f>IF(OR(Data!E601="Identified",Data!E601="Proposal",Data!E601="Qualified",Data!E601="Validated"),Data!J601,"")</f>
        <v>42166</v>
      </c>
      <c r="BQ602" s="4">
        <f t="shared" si="23"/>
        <v>72</v>
      </c>
      <c r="BR602" s="4">
        <f>IFERROR(BQ602+ROWS($BQ$3:BQ602)/1000000,"")</f>
        <v>72.000600000000006</v>
      </c>
      <c r="BS602" s="4">
        <f>IFERROR(SMALL($BR$3:$BR$1003,ROWS($BR$3:BR602)),"")</f>
        <v>61.000574999999998</v>
      </c>
      <c r="BT602" s="4">
        <f t="shared" si="24"/>
        <v>575</v>
      </c>
    </row>
    <row r="603" spans="59:72">
      <c r="BG603" s="21"/>
      <c r="BN603" s="21">
        <f>IF(OR(Data!E602="Identified",Data!E602="Proposal",Data!E602="Qualified",Data!E602="Validated"),Data!J602,"")</f>
        <v>42146</v>
      </c>
      <c r="BQ603" s="4">
        <f t="shared" si="23"/>
        <v>52</v>
      </c>
      <c r="BR603" s="4">
        <f>IFERROR(BQ603+ROWS($BQ$3:BQ603)/1000000,"")</f>
        <v>52.000601000000003</v>
      </c>
      <c r="BS603" s="4">
        <f>IFERROR(SMALL($BR$3:$BR$1003,ROWS($BR$3:BR603)),"")</f>
        <v>61.000616999999998</v>
      </c>
      <c r="BT603" s="4">
        <f t="shared" si="24"/>
        <v>617</v>
      </c>
    </row>
    <row r="604" spans="59:72">
      <c r="BG604" s="21"/>
      <c r="BN604" s="21" t="str">
        <f>IF(OR(Data!E603="Identified",Data!E603="Proposal",Data!E603="Qualified",Data!E603="Validated"),Data!J603,"")</f>
        <v/>
      </c>
      <c r="BQ604" s="4" t="e">
        <f t="shared" si="23"/>
        <v>#VALUE!</v>
      </c>
      <c r="BR604" s="4" t="str">
        <f>IFERROR(BQ604+ROWS($BQ$3:BQ604)/1000000,"")</f>
        <v/>
      </c>
      <c r="BS604" s="4">
        <f>IFERROR(SMALL($BR$3:$BR$1003,ROWS($BR$3:BR604)),"")</f>
        <v>61.000852999999999</v>
      </c>
      <c r="BT604" s="4">
        <f t="shared" si="24"/>
        <v>853</v>
      </c>
    </row>
    <row r="605" spans="59:72">
      <c r="BG605" s="21"/>
      <c r="BN605" s="21">
        <f>IF(OR(Data!E604="Identified",Data!E604="Proposal",Data!E604="Qualified",Data!E604="Validated"),Data!J604,"")</f>
        <v>42112</v>
      </c>
      <c r="BQ605" s="4">
        <f t="shared" si="23"/>
        <v>18</v>
      </c>
      <c r="BR605" s="4">
        <f>IFERROR(BQ605+ROWS($BQ$3:BQ605)/1000000,"")</f>
        <v>18.000603000000002</v>
      </c>
      <c r="BS605" s="4">
        <f>IFERROR(SMALL($BR$3:$BR$1003,ROWS($BR$3:BR605)),"")</f>
        <v>61.000912999999997</v>
      </c>
      <c r="BT605" s="4">
        <f t="shared" si="24"/>
        <v>913</v>
      </c>
    </row>
    <row r="606" spans="59:72">
      <c r="BG606" s="21"/>
      <c r="BN606" s="21">
        <f>IF(OR(Data!E605="Identified",Data!E605="Proposal",Data!E605="Qualified",Data!E605="Validated"),Data!J605,"")</f>
        <v>42117</v>
      </c>
      <c r="BQ606" s="4">
        <f t="shared" si="23"/>
        <v>23</v>
      </c>
      <c r="BR606" s="4">
        <f>IFERROR(BQ606+ROWS($BQ$3:BQ606)/1000000,"")</f>
        <v>23.000603999999999</v>
      </c>
      <c r="BS606" s="4">
        <f>IFERROR(SMALL($BR$3:$BR$1003,ROWS($BR$3:BR606)),"")</f>
        <v>61.000937</v>
      </c>
      <c r="BT606" s="4">
        <f t="shared" si="24"/>
        <v>937</v>
      </c>
    </row>
    <row r="607" spans="59:72">
      <c r="BG607" s="21"/>
      <c r="BN607" s="21">
        <f>IF(OR(Data!E606="Identified",Data!E606="Proposal",Data!E606="Qualified",Data!E606="Validated"),Data!J606,"")</f>
        <v>42109</v>
      </c>
      <c r="BQ607" s="4">
        <f t="shared" si="23"/>
        <v>15</v>
      </c>
      <c r="BR607" s="4">
        <f>IFERROR(BQ607+ROWS($BQ$3:BQ607)/1000000,"")</f>
        <v>15.000605</v>
      </c>
      <c r="BS607" s="4">
        <f>IFERROR(SMALL($BR$3:$BR$1003,ROWS($BR$3:BR607)),"")</f>
        <v>61.000973999999999</v>
      </c>
      <c r="BT607" s="4">
        <f t="shared" si="24"/>
        <v>974</v>
      </c>
    </row>
    <row r="608" spans="59:72">
      <c r="BG608" s="21"/>
      <c r="BN608" s="21">
        <f>IF(OR(Data!E607="Identified",Data!E607="Proposal",Data!E607="Qualified",Data!E607="Validated"),Data!J607,"")</f>
        <v>42102</v>
      </c>
      <c r="BQ608" s="4">
        <f t="shared" si="23"/>
        <v>8</v>
      </c>
      <c r="BR608" s="4">
        <f>IFERROR(BQ608+ROWS($BQ$3:BQ608)/1000000,"")</f>
        <v>8.0006059999999994</v>
      </c>
      <c r="BS608" s="4">
        <f>IFERROR(SMALL($BR$3:$BR$1003,ROWS($BR$3:BR608)),"")</f>
        <v>62.000244000000002</v>
      </c>
      <c r="BT608" s="4">
        <f t="shared" si="24"/>
        <v>244</v>
      </c>
    </row>
    <row r="609" spans="59:72">
      <c r="BG609" s="21"/>
      <c r="BN609" s="21">
        <f>IF(OR(Data!E608="Identified",Data!E608="Proposal",Data!E608="Qualified",Data!E608="Validated"),Data!J608,"")</f>
        <v>42152</v>
      </c>
      <c r="BQ609" s="4">
        <f t="shared" si="23"/>
        <v>58</v>
      </c>
      <c r="BR609" s="4">
        <f>IFERROR(BQ609+ROWS($BQ$3:BQ609)/1000000,"")</f>
        <v>58.000607000000002</v>
      </c>
      <c r="BS609" s="4">
        <f>IFERROR(SMALL($BR$3:$BR$1003,ROWS($BR$3:BR609)),"")</f>
        <v>62.000430999999999</v>
      </c>
      <c r="BT609" s="4">
        <f t="shared" si="24"/>
        <v>431</v>
      </c>
    </row>
    <row r="610" spans="59:72">
      <c r="BG610" s="21"/>
      <c r="BN610" s="21">
        <f>IF(OR(Data!E609="Identified",Data!E609="Proposal",Data!E609="Qualified",Data!E609="Validated"),Data!J609,"")</f>
        <v>42141</v>
      </c>
      <c r="BQ610" s="4">
        <f t="shared" si="23"/>
        <v>47</v>
      </c>
      <c r="BR610" s="4">
        <f>IFERROR(BQ610+ROWS($BQ$3:BQ610)/1000000,"")</f>
        <v>47.000608</v>
      </c>
      <c r="BS610" s="4">
        <f>IFERROR(SMALL($BR$3:$BR$1003,ROWS($BR$3:BR610)),"")</f>
        <v>62.000506999999999</v>
      </c>
      <c r="BT610" s="4">
        <f t="shared" si="24"/>
        <v>507</v>
      </c>
    </row>
    <row r="611" spans="59:72">
      <c r="BG611" s="21"/>
      <c r="BN611" s="21">
        <f>IF(OR(Data!E610="Identified",Data!E610="Proposal",Data!E610="Qualified",Data!E610="Validated"),Data!J610,"")</f>
        <v>42124</v>
      </c>
      <c r="BQ611" s="4">
        <f t="shared" si="23"/>
        <v>30</v>
      </c>
      <c r="BR611" s="4">
        <f>IFERROR(BQ611+ROWS($BQ$3:BQ611)/1000000,"")</f>
        <v>30.000609000000001</v>
      </c>
      <c r="BS611" s="4">
        <f>IFERROR(SMALL($BR$3:$BR$1003,ROWS($BR$3:BR611)),"")</f>
        <v>62.000532999999997</v>
      </c>
      <c r="BT611" s="4">
        <f t="shared" si="24"/>
        <v>533</v>
      </c>
    </row>
    <row r="612" spans="59:72">
      <c r="BG612" s="21"/>
      <c r="BN612" s="21">
        <f>IF(OR(Data!E611="Identified",Data!E611="Proposal",Data!E611="Qualified",Data!E611="Validated"),Data!J611,"")</f>
        <v>42115</v>
      </c>
      <c r="BQ612" s="4">
        <f t="shared" si="23"/>
        <v>21</v>
      </c>
      <c r="BR612" s="4">
        <f>IFERROR(BQ612+ROWS($BQ$3:BQ612)/1000000,"")</f>
        <v>21.000610000000002</v>
      </c>
      <c r="BS612" s="4">
        <f>IFERROR(SMALL($BR$3:$BR$1003,ROWS($BR$3:BR612)),"")</f>
        <v>62.000771999999998</v>
      </c>
      <c r="BT612" s="4">
        <f t="shared" si="24"/>
        <v>772</v>
      </c>
    </row>
    <row r="613" spans="59:72">
      <c r="BG613" s="21"/>
      <c r="BN613" s="21">
        <f>IF(OR(Data!E612="Identified",Data!E612="Proposal",Data!E612="Qualified",Data!E612="Validated"),Data!J612,"")</f>
        <v>42115</v>
      </c>
      <c r="BQ613" s="4">
        <f t="shared" si="23"/>
        <v>21</v>
      </c>
      <c r="BR613" s="4">
        <f>IFERROR(BQ613+ROWS($BQ$3:BQ613)/1000000,"")</f>
        <v>21.000610999999999</v>
      </c>
      <c r="BS613" s="4">
        <f>IFERROR(SMALL($BR$3:$BR$1003,ROWS($BR$3:BR613)),"")</f>
        <v>62.000855000000001</v>
      </c>
      <c r="BT613" s="4">
        <f t="shared" si="24"/>
        <v>855</v>
      </c>
    </row>
    <row r="614" spans="59:72">
      <c r="BG614" s="21"/>
      <c r="BN614" s="21" t="str">
        <f>IF(OR(Data!E613="Identified",Data!E613="Proposal",Data!E613="Qualified",Data!E613="Validated"),Data!J613,"")</f>
        <v/>
      </c>
      <c r="BQ614" s="4" t="e">
        <f t="shared" si="23"/>
        <v>#VALUE!</v>
      </c>
      <c r="BR614" s="4" t="str">
        <f>IFERROR(BQ614+ROWS($BQ$3:BQ614)/1000000,"")</f>
        <v/>
      </c>
      <c r="BS614" s="4">
        <f>IFERROR(SMALL($BR$3:$BR$1003,ROWS($BR$3:BR614)),"")</f>
        <v>63.000038000000004</v>
      </c>
      <c r="BT614" s="4">
        <f t="shared" si="24"/>
        <v>38</v>
      </c>
    </row>
    <row r="615" spans="59:72">
      <c r="BG615" s="21"/>
      <c r="BN615" s="21">
        <f>IF(OR(Data!E614="Identified",Data!E614="Proposal",Data!E614="Qualified",Data!E614="Validated"),Data!J614,"")</f>
        <v>42135</v>
      </c>
      <c r="BQ615" s="4">
        <f t="shared" si="23"/>
        <v>41</v>
      </c>
      <c r="BR615" s="4">
        <f>IFERROR(BQ615+ROWS($BQ$3:BQ615)/1000000,"")</f>
        <v>41.000613000000001</v>
      </c>
      <c r="BS615" s="4">
        <f>IFERROR(SMALL($BR$3:$BR$1003,ROWS($BR$3:BR615)),"")</f>
        <v>63.000070000000001</v>
      </c>
      <c r="BT615" s="4">
        <f t="shared" si="24"/>
        <v>70</v>
      </c>
    </row>
    <row r="616" spans="59:72">
      <c r="BG616" s="21"/>
      <c r="BN616" s="21">
        <f>IF(OR(Data!E615="Identified",Data!E615="Proposal",Data!E615="Qualified",Data!E615="Validated"),Data!J615,"")</f>
        <v>42123</v>
      </c>
      <c r="BQ616" s="4">
        <f t="shared" si="23"/>
        <v>29</v>
      </c>
      <c r="BR616" s="4">
        <f>IFERROR(BQ616+ROWS($BQ$3:BQ616)/1000000,"")</f>
        <v>29.000613999999999</v>
      </c>
      <c r="BS616" s="4">
        <f>IFERROR(SMALL($BR$3:$BR$1003,ROWS($BR$3:BR616)),"")</f>
        <v>63.000095000000002</v>
      </c>
      <c r="BT616" s="4">
        <f t="shared" si="24"/>
        <v>95</v>
      </c>
    </row>
    <row r="617" spans="59:72">
      <c r="BG617" s="21"/>
      <c r="BN617" s="21">
        <f>IF(OR(Data!E616="Identified",Data!E616="Proposal",Data!E616="Qualified",Data!E616="Validated"),Data!J616,"")</f>
        <v>42124</v>
      </c>
      <c r="BQ617" s="4">
        <f t="shared" si="23"/>
        <v>30</v>
      </c>
      <c r="BR617" s="4">
        <f>IFERROR(BQ617+ROWS($BQ$3:BQ617)/1000000,"")</f>
        <v>30.000615</v>
      </c>
      <c r="BS617" s="4">
        <f>IFERROR(SMALL($BR$3:$BR$1003,ROWS($BR$3:BR617)),"")</f>
        <v>63.000239000000001</v>
      </c>
      <c r="BT617" s="4">
        <f t="shared" si="24"/>
        <v>239</v>
      </c>
    </row>
    <row r="618" spans="59:72">
      <c r="BG618" s="21"/>
      <c r="BN618" s="21">
        <f>IF(OR(Data!E617="Identified",Data!E617="Proposal",Data!E617="Qualified",Data!E617="Validated"),Data!J617,"")</f>
        <v>42167</v>
      </c>
      <c r="BQ618" s="4">
        <f t="shared" si="23"/>
        <v>73</v>
      </c>
      <c r="BR618" s="4">
        <f>IFERROR(BQ618+ROWS($BQ$3:BQ618)/1000000,"")</f>
        <v>73.000615999999994</v>
      </c>
      <c r="BS618" s="4">
        <f>IFERROR(SMALL($BR$3:$BR$1003,ROWS($BR$3:BR618)),"")</f>
        <v>63.000247000000002</v>
      </c>
      <c r="BT618" s="4">
        <f t="shared" si="24"/>
        <v>247</v>
      </c>
    </row>
    <row r="619" spans="59:72">
      <c r="BG619" s="21"/>
      <c r="BN619" s="21">
        <f>IF(OR(Data!E618="Identified",Data!E618="Proposal",Data!E618="Qualified",Data!E618="Validated"),Data!J618,"")</f>
        <v>42155</v>
      </c>
      <c r="BQ619" s="4">
        <f t="shared" si="23"/>
        <v>61</v>
      </c>
      <c r="BR619" s="4">
        <f>IFERROR(BQ619+ROWS($BQ$3:BQ619)/1000000,"")</f>
        <v>61.000616999999998</v>
      </c>
      <c r="BS619" s="4">
        <f>IFERROR(SMALL($BR$3:$BR$1003,ROWS($BR$3:BR619)),"")</f>
        <v>63.000256</v>
      </c>
      <c r="BT619" s="4">
        <f t="shared" si="24"/>
        <v>256</v>
      </c>
    </row>
    <row r="620" spans="59:72">
      <c r="BG620" s="21"/>
      <c r="BN620" s="21">
        <f>IF(OR(Data!E619="Identified",Data!E619="Proposal",Data!E619="Qualified",Data!E619="Validated"),Data!J619,"")</f>
        <v>42111</v>
      </c>
      <c r="BQ620" s="4">
        <f t="shared" si="23"/>
        <v>17</v>
      </c>
      <c r="BR620" s="4">
        <f>IFERROR(BQ620+ROWS($BQ$3:BQ620)/1000000,"")</f>
        <v>17.000617999999999</v>
      </c>
      <c r="BS620" s="4">
        <f>IFERROR(SMALL($BR$3:$BR$1003,ROWS($BR$3:BR620)),"")</f>
        <v>63.000346999999998</v>
      </c>
      <c r="BT620" s="4">
        <f t="shared" si="24"/>
        <v>347</v>
      </c>
    </row>
    <row r="621" spans="59:72">
      <c r="BG621" s="21"/>
      <c r="BN621" s="21">
        <f>IF(OR(Data!E620="Identified",Data!E620="Proposal",Data!E620="Qualified",Data!E620="Validated"),Data!J620,"")</f>
        <v>42182</v>
      </c>
      <c r="BQ621" s="4">
        <f t="shared" si="23"/>
        <v>88</v>
      </c>
      <c r="BR621" s="4">
        <f>IFERROR(BQ621+ROWS($BQ$3:BQ621)/1000000,"")</f>
        <v>88.000619</v>
      </c>
      <c r="BS621" s="4">
        <f>IFERROR(SMALL($BR$3:$BR$1003,ROWS($BR$3:BR621)),"")</f>
        <v>63.000407000000003</v>
      </c>
      <c r="BT621" s="4">
        <f t="shared" si="24"/>
        <v>407</v>
      </c>
    </row>
    <row r="622" spans="59:72">
      <c r="BG622" s="21"/>
      <c r="BN622" s="21">
        <f>IF(OR(Data!E621="Identified",Data!E621="Proposal",Data!E621="Qualified",Data!E621="Validated"),Data!J621,"")</f>
        <v>42116</v>
      </c>
      <c r="BQ622" s="4">
        <f t="shared" si="23"/>
        <v>22</v>
      </c>
      <c r="BR622" s="4">
        <f>IFERROR(BQ622+ROWS($BQ$3:BQ622)/1000000,"")</f>
        <v>22.000620000000001</v>
      </c>
      <c r="BS622" s="4">
        <f>IFERROR(SMALL($BR$3:$BR$1003,ROWS($BR$3:BR622)),"")</f>
        <v>63.00056</v>
      </c>
      <c r="BT622" s="4">
        <f t="shared" si="24"/>
        <v>560</v>
      </c>
    </row>
    <row r="623" spans="59:72">
      <c r="BG623" s="21"/>
      <c r="BN623" s="21">
        <f>IF(OR(Data!E622="Identified",Data!E622="Proposal",Data!E622="Qualified",Data!E622="Validated"),Data!J622,"")</f>
        <v>42127</v>
      </c>
      <c r="BQ623" s="4">
        <f t="shared" si="23"/>
        <v>33</v>
      </c>
      <c r="BR623" s="4">
        <f>IFERROR(BQ623+ROWS($BQ$3:BQ623)/1000000,"")</f>
        <v>33.000621000000002</v>
      </c>
      <c r="BS623" s="4">
        <f>IFERROR(SMALL($BR$3:$BR$1003,ROWS($BR$3:BR623)),"")</f>
        <v>63.000760999999997</v>
      </c>
      <c r="BT623" s="4">
        <f t="shared" si="24"/>
        <v>761</v>
      </c>
    </row>
    <row r="624" spans="59:72">
      <c r="BG624" s="21"/>
      <c r="BN624" s="21">
        <f>IF(OR(Data!E623="Identified",Data!E623="Proposal",Data!E623="Qualified",Data!E623="Validated"),Data!J623,"")</f>
        <v>42130</v>
      </c>
      <c r="BQ624" s="4">
        <f t="shared" si="23"/>
        <v>36</v>
      </c>
      <c r="BR624" s="4">
        <f>IFERROR(BQ624+ROWS($BQ$3:BQ624)/1000000,"")</f>
        <v>36.000622</v>
      </c>
      <c r="BS624" s="4">
        <f>IFERROR(SMALL($BR$3:$BR$1003,ROWS($BR$3:BR624)),"")</f>
        <v>63.000886000000001</v>
      </c>
      <c r="BT624" s="4">
        <f t="shared" si="24"/>
        <v>886</v>
      </c>
    </row>
    <row r="625" spans="59:72">
      <c r="BG625" s="21"/>
      <c r="BN625" s="21">
        <f>IF(OR(Data!E624="Identified",Data!E624="Proposal",Data!E624="Qualified",Data!E624="Validated"),Data!J624,"")</f>
        <v>42170</v>
      </c>
      <c r="BQ625" s="4">
        <f t="shared" si="23"/>
        <v>76</v>
      </c>
      <c r="BR625" s="4">
        <f>IFERROR(BQ625+ROWS($BQ$3:BQ625)/1000000,"")</f>
        <v>76.000623000000004</v>
      </c>
      <c r="BS625" s="4">
        <f>IFERROR(SMALL($BR$3:$BR$1003,ROWS($BR$3:BR625)),"")</f>
        <v>64.000138000000007</v>
      </c>
      <c r="BT625" s="4">
        <f t="shared" si="24"/>
        <v>138</v>
      </c>
    </row>
    <row r="626" spans="59:72">
      <c r="BG626" s="21"/>
      <c r="BN626" s="21">
        <f>IF(OR(Data!E625="Identified",Data!E625="Proposal",Data!E625="Qualified",Data!E625="Validated"),Data!J625,"")</f>
        <v>42141</v>
      </c>
      <c r="BQ626" s="4">
        <f t="shared" si="23"/>
        <v>47</v>
      </c>
      <c r="BR626" s="4">
        <f>IFERROR(BQ626+ROWS($BQ$3:BQ626)/1000000,"")</f>
        <v>47.000624000000002</v>
      </c>
      <c r="BS626" s="4">
        <f>IFERROR(SMALL($BR$3:$BR$1003,ROWS($BR$3:BR626)),"")</f>
        <v>64.000226999999995</v>
      </c>
      <c r="BT626" s="4">
        <f t="shared" si="24"/>
        <v>227</v>
      </c>
    </row>
    <row r="627" spans="59:72">
      <c r="BG627" s="21"/>
      <c r="BN627" s="21">
        <f>IF(OR(Data!E626="Identified",Data!E626="Proposal",Data!E626="Qualified",Data!E626="Validated"),Data!J626,"")</f>
        <v>42177</v>
      </c>
      <c r="BQ627" s="4">
        <f t="shared" si="23"/>
        <v>83</v>
      </c>
      <c r="BR627" s="4">
        <f>IFERROR(BQ627+ROWS($BQ$3:BQ627)/1000000,"")</f>
        <v>83.000624999999999</v>
      </c>
      <c r="BS627" s="4">
        <f>IFERROR(SMALL($BR$3:$BR$1003,ROWS($BR$3:BR627)),"")</f>
        <v>64.000274000000005</v>
      </c>
      <c r="BT627" s="4">
        <f t="shared" si="24"/>
        <v>274</v>
      </c>
    </row>
    <row r="628" spans="59:72">
      <c r="BG628" s="21"/>
      <c r="BN628" s="21">
        <f>IF(OR(Data!E627="Identified",Data!E627="Proposal",Data!E627="Qualified",Data!E627="Validated"),Data!J627,"")</f>
        <v>42113</v>
      </c>
      <c r="BQ628" s="4">
        <f t="shared" si="23"/>
        <v>19</v>
      </c>
      <c r="BR628" s="4">
        <f>IFERROR(BQ628+ROWS($BQ$3:BQ628)/1000000,"")</f>
        <v>19.000626</v>
      </c>
      <c r="BS628" s="4">
        <f>IFERROR(SMALL($BR$3:$BR$1003,ROWS($BR$3:BR628)),"")</f>
        <v>64.000298000000001</v>
      </c>
      <c r="BT628" s="4">
        <f t="shared" si="24"/>
        <v>298</v>
      </c>
    </row>
    <row r="629" spans="59:72">
      <c r="BG629" s="21"/>
      <c r="BN629" s="21">
        <f>IF(OR(Data!E628="Identified",Data!E628="Proposal",Data!E628="Qualified",Data!E628="Validated"),Data!J628,"")</f>
        <v>42128</v>
      </c>
      <c r="BQ629" s="4">
        <f t="shared" si="23"/>
        <v>34</v>
      </c>
      <c r="BR629" s="4">
        <f>IFERROR(BQ629+ROWS($BQ$3:BQ629)/1000000,"")</f>
        <v>34.000627000000001</v>
      </c>
      <c r="BS629" s="4">
        <f>IFERROR(SMALL($BR$3:$BR$1003,ROWS($BR$3:BR629)),"")</f>
        <v>64.000405000000001</v>
      </c>
      <c r="BT629" s="4">
        <f t="shared" si="24"/>
        <v>405</v>
      </c>
    </row>
    <row r="630" spans="59:72">
      <c r="BG630" s="21"/>
      <c r="BN630" s="21">
        <f>IF(OR(Data!E629="Identified",Data!E629="Proposal",Data!E629="Qualified",Data!E629="Validated"),Data!J629,"")</f>
        <v>42114</v>
      </c>
      <c r="BQ630" s="4">
        <f t="shared" si="23"/>
        <v>20</v>
      </c>
      <c r="BR630" s="4">
        <f>IFERROR(BQ630+ROWS($BQ$3:BQ630)/1000000,"")</f>
        <v>20.000627999999999</v>
      </c>
      <c r="BS630" s="4">
        <f>IFERROR(SMALL($BR$3:$BR$1003,ROWS($BR$3:BR630)),"")</f>
        <v>64.000516000000005</v>
      </c>
      <c r="BT630" s="4">
        <f t="shared" si="24"/>
        <v>516</v>
      </c>
    </row>
    <row r="631" spans="59:72">
      <c r="BG631" s="21"/>
      <c r="BN631" s="21">
        <f>IF(OR(Data!E630="Identified",Data!E630="Proposal",Data!E630="Qualified",Data!E630="Validated"),Data!J630,"")</f>
        <v>42168</v>
      </c>
      <c r="BQ631" s="4">
        <f t="shared" si="23"/>
        <v>74</v>
      </c>
      <c r="BR631" s="4">
        <f>IFERROR(BQ631+ROWS($BQ$3:BQ631)/1000000,"")</f>
        <v>74.000629000000004</v>
      </c>
      <c r="BS631" s="4">
        <f>IFERROR(SMALL($BR$3:$BR$1003,ROWS($BR$3:BR631)),"")</f>
        <v>64.000691000000003</v>
      </c>
      <c r="BT631" s="4">
        <f t="shared" si="24"/>
        <v>691</v>
      </c>
    </row>
    <row r="632" spans="59:72">
      <c r="BG632" s="21"/>
      <c r="BN632" s="21">
        <f>IF(OR(Data!E631="Identified",Data!E631="Proposal",Data!E631="Qualified",Data!E631="Validated"),Data!J631,"")</f>
        <v>42142</v>
      </c>
      <c r="BQ632" s="4">
        <f t="shared" si="23"/>
        <v>48</v>
      </c>
      <c r="BR632" s="4">
        <f>IFERROR(BQ632+ROWS($BQ$3:BQ632)/1000000,"")</f>
        <v>48.000630000000001</v>
      </c>
      <c r="BS632" s="4">
        <f>IFERROR(SMALL($BR$3:$BR$1003,ROWS($BR$3:BR632)),"")</f>
        <v>64.000703999999999</v>
      </c>
      <c r="BT632" s="4">
        <f t="shared" si="24"/>
        <v>704</v>
      </c>
    </row>
    <row r="633" spans="59:72">
      <c r="BG633" s="21"/>
      <c r="BN633" s="21">
        <f>IF(OR(Data!E632="Identified",Data!E632="Proposal",Data!E632="Qualified",Data!E632="Validated"),Data!J632,"")</f>
        <v>42101</v>
      </c>
      <c r="BQ633" s="4">
        <f t="shared" si="23"/>
        <v>7</v>
      </c>
      <c r="BR633" s="4">
        <f>IFERROR(BQ633+ROWS($BQ$3:BQ633)/1000000,"")</f>
        <v>7.0006310000000003</v>
      </c>
      <c r="BS633" s="4">
        <f>IFERROR(SMALL($BR$3:$BR$1003,ROWS($BR$3:BR633)),"")</f>
        <v>64.000714000000002</v>
      </c>
      <c r="BT633" s="4">
        <f t="shared" si="24"/>
        <v>714</v>
      </c>
    </row>
    <row r="634" spans="59:72">
      <c r="BG634" s="21"/>
      <c r="BN634" s="21">
        <f>IF(OR(Data!E633="Identified",Data!E633="Proposal",Data!E633="Qualified",Data!E633="Validated"),Data!J633,"")</f>
        <v>42128</v>
      </c>
      <c r="BQ634" s="4">
        <f t="shared" si="23"/>
        <v>34</v>
      </c>
      <c r="BR634" s="4">
        <f>IFERROR(BQ634+ROWS($BQ$3:BQ634)/1000000,"")</f>
        <v>34.000632000000003</v>
      </c>
      <c r="BS634" s="4">
        <f>IFERROR(SMALL($BR$3:$BR$1003,ROWS($BR$3:BR634)),"")</f>
        <v>64.000805</v>
      </c>
      <c r="BT634" s="4">
        <f t="shared" si="24"/>
        <v>805</v>
      </c>
    </row>
    <row r="635" spans="59:72">
      <c r="BG635" s="21"/>
      <c r="BN635" s="21">
        <f>IF(OR(Data!E634="Identified",Data!E634="Proposal",Data!E634="Qualified",Data!E634="Validated"),Data!J634,"")</f>
        <v>42110</v>
      </c>
      <c r="BQ635" s="4">
        <f t="shared" si="23"/>
        <v>16</v>
      </c>
      <c r="BR635" s="4">
        <f>IFERROR(BQ635+ROWS($BQ$3:BQ635)/1000000,"")</f>
        <v>16.000633000000001</v>
      </c>
      <c r="BS635" s="4">
        <f>IFERROR(SMALL($BR$3:$BR$1003,ROWS($BR$3:BR635)),"")</f>
        <v>64.000815000000003</v>
      </c>
      <c r="BT635" s="4">
        <f t="shared" si="24"/>
        <v>815</v>
      </c>
    </row>
    <row r="636" spans="59:72">
      <c r="BG636" s="21"/>
      <c r="BN636" s="21">
        <f>IF(OR(Data!E635="Identified",Data!E635="Proposal",Data!E635="Qualified",Data!E635="Validated"),Data!J635,"")</f>
        <v>42172</v>
      </c>
      <c r="BQ636" s="4">
        <f t="shared" si="23"/>
        <v>78</v>
      </c>
      <c r="BR636" s="4">
        <f>IFERROR(BQ636+ROWS($BQ$3:BQ636)/1000000,"")</f>
        <v>78.000634000000005</v>
      </c>
      <c r="BS636" s="4">
        <f>IFERROR(SMALL($BR$3:$BR$1003,ROWS($BR$3:BR636)),"")</f>
        <v>64.000845999999996</v>
      </c>
      <c r="BT636" s="4">
        <f t="shared" si="24"/>
        <v>846</v>
      </c>
    </row>
    <row r="637" spans="59:72">
      <c r="BG637" s="21"/>
      <c r="BN637" s="21">
        <f>IF(OR(Data!E636="Identified",Data!E636="Proposal",Data!E636="Qualified",Data!E636="Validated"),Data!J636,"")</f>
        <v>42132</v>
      </c>
      <c r="BQ637" s="4">
        <f t="shared" si="23"/>
        <v>38</v>
      </c>
      <c r="BR637" s="4">
        <f>IFERROR(BQ637+ROWS($BQ$3:BQ637)/1000000,"")</f>
        <v>38.000635000000003</v>
      </c>
      <c r="BS637" s="4">
        <f>IFERROR(SMALL($BR$3:$BR$1003,ROWS($BR$3:BR637)),"")</f>
        <v>64.000848000000005</v>
      </c>
      <c r="BT637" s="4">
        <f t="shared" si="24"/>
        <v>848</v>
      </c>
    </row>
    <row r="638" spans="59:72">
      <c r="BG638" s="21"/>
      <c r="BN638" s="21">
        <f>IF(OR(Data!E637="Identified",Data!E637="Proposal",Data!E637="Qualified",Data!E637="Validated"),Data!J637,"")</f>
        <v>42139</v>
      </c>
      <c r="BQ638" s="4">
        <f t="shared" si="23"/>
        <v>45</v>
      </c>
      <c r="BR638" s="4">
        <f>IFERROR(BQ638+ROWS($BQ$3:BQ638)/1000000,"")</f>
        <v>45.000636</v>
      </c>
      <c r="BS638" s="4">
        <f>IFERROR(SMALL($BR$3:$BR$1003,ROWS($BR$3:BR638)),"")</f>
        <v>64.000888000000003</v>
      </c>
      <c r="BT638" s="4">
        <f t="shared" si="24"/>
        <v>888</v>
      </c>
    </row>
    <row r="639" spans="59:72">
      <c r="BG639" s="21"/>
      <c r="BN639" s="21">
        <f>IF(OR(Data!E638="Identified",Data!E638="Proposal",Data!E638="Qualified",Data!E638="Validated"),Data!J638,"")</f>
        <v>42127</v>
      </c>
      <c r="BQ639" s="4">
        <f t="shared" si="23"/>
        <v>33</v>
      </c>
      <c r="BR639" s="4">
        <f>IFERROR(BQ639+ROWS($BQ$3:BQ639)/1000000,"")</f>
        <v>33.000636999999998</v>
      </c>
      <c r="BS639" s="4">
        <f>IFERROR(SMALL($BR$3:$BR$1003,ROWS($BR$3:BR639)),"")</f>
        <v>64.000923</v>
      </c>
      <c r="BT639" s="4">
        <f t="shared" si="24"/>
        <v>923</v>
      </c>
    </row>
    <row r="640" spans="59:72">
      <c r="BG640" s="21"/>
      <c r="BN640" s="21">
        <f>IF(OR(Data!E639="Identified",Data!E639="Proposal",Data!E639="Qualified",Data!E639="Validated"),Data!J639,"")</f>
        <v>42109</v>
      </c>
      <c r="BQ640" s="4">
        <f t="shared" si="23"/>
        <v>15</v>
      </c>
      <c r="BR640" s="4">
        <f>IFERROR(BQ640+ROWS($BQ$3:BQ640)/1000000,"")</f>
        <v>15.000638</v>
      </c>
      <c r="BS640" s="4">
        <f>IFERROR(SMALL($BR$3:$BR$1003,ROWS($BR$3:BR640)),"")</f>
        <v>64.000928000000002</v>
      </c>
      <c r="BT640" s="4">
        <f t="shared" si="24"/>
        <v>928</v>
      </c>
    </row>
    <row r="641" spans="59:72">
      <c r="BG641" s="21"/>
      <c r="BN641" s="21">
        <f>IF(OR(Data!E640="Identified",Data!E640="Proposal",Data!E640="Qualified",Data!E640="Validated"),Data!J640,"")</f>
        <v>42098</v>
      </c>
      <c r="BQ641" s="4">
        <f t="shared" si="23"/>
        <v>4</v>
      </c>
      <c r="BR641" s="4">
        <f>IFERROR(BQ641+ROWS($BQ$3:BQ641)/1000000,"")</f>
        <v>4.0006389999999996</v>
      </c>
      <c r="BS641" s="4">
        <f>IFERROR(SMALL($BR$3:$BR$1003,ROWS($BR$3:BR641)),"")</f>
        <v>64.000957</v>
      </c>
      <c r="BT641" s="4">
        <f t="shared" si="24"/>
        <v>957</v>
      </c>
    </row>
    <row r="642" spans="59:72">
      <c r="BG642" s="21"/>
      <c r="BN642" s="21">
        <f>IF(OR(Data!E641="Identified",Data!E641="Proposal",Data!E641="Qualified",Data!E641="Validated"),Data!J641,"")</f>
        <v>42131</v>
      </c>
      <c r="BQ642" s="4">
        <f t="shared" si="23"/>
        <v>37</v>
      </c>
      <c r="BR642" s="4">
        <f>IFERROR(BQ642+ROWS($BQ$3:BQ642)/1000000,"")</f>
        <v>37.000639999999997</v>
      </c>
      <c r="BS642" s="4">
        <f>IFERROR(SMALL($BR$3:$BR$1003,ROWS($BR$3:BR642)),"")</f>
        <v>65.000031000000007</v>
      </c>
      <c r="BT642" s="4">
        <f t="shared" si="24"/>
        <v>31</v>
      </c>
    </row>
    <row r="643" spans="59:72">
      <c r="BG643" s="21"/>
      <c r="BN643" s="21">
        <f>IF(OR(Data!E642="Identified",Data!E642="Proposal",Data!E642="Qualified",Data!E642="Validated"),Data!J642,"")</f>
        <v>42132</v>
      </c>
      <c r="BQ643" s="4">
        <f t="shared" si="23"/>
        <v>38</v>
      </c>
      <c r="BR643" s="4">
        <f>IFERROR(BQ643+ROWS($BQ$3:BQ643)/1000000,"")</f>
        <v>38.000641000000002</v>
      </c>
      <c r="BS643" s="4">
        <f>IFERROR(SMALL($BR$3:$BR$1003,ROWS($BR$3:BR643)),"")</f>
        <v>65.000116000000006</v>
      </c>
      <c r="BT643" s="4">
        <f t="shared" si="24"/>
        <v>116</v>
      </c>
    </row>
    <row r="644" spans="59:72">
      <c r="BG644" s="21"/>
      <c r="BN644" s="21">
        <f>IF(OR(Data!E643="Identified",Data!E643="Proposal",Data!E643="Qualified",Data!E643="Validated"),Data!J643,"")</f>
        <v>42161</v>
      </c>
      <c r="BQ644" s="4">
        <f t="shared" ref="BQ644:BQ707" si="25">BN644-$BO$3</f>
        <v>67</v>
      </c>
      <c r="BR644" s="4">
        <f>IFERROR(BQ644+ROWS($BQ$3:BQ644)/1000000,"")</f>
        <v>67.000641999999999</v>
      </c>
      <c r="BS644" s="4">
        <f>IFERROR(SMALL($BR$3:$BR$1003,ROWS($BR$3:BR644)),"")</f>
        <v>65.000236000000001</v>
      </c>
      <c r="BT644" s="4">
        <f t="shared" ref="BT644:BT707" si="26">IF(BS644&lt;&gt;"",MATCH(BS644,$BR$3:$BR$1003,0),"")</f>
        <v>236</v>
      </c>
    </row>
    <row r="645" spans="59:72">
      <c r="BG645" s="21"/>
      <c r="BN645" s="21" t="str">
        <f>IF(OR(Data!E644="Identified",Data!E644="Proposal",Data!E644="Qualified",Data!E644="Validated"),Data!J644,"")</f>
        <v/>
      </c>
      <c r="BQ645" s="4" t="e">
        <f t="shared" si="25"/>
        <v>#VALUE!</v>
      </c>
      <c r="BR645" s="4" t="str">
        <f>IFERROR(BQ645+ROWS($BQ$3:BQ645)/1000000,"")</f>
        <v/>
      </c>
      <c r="BS645" s="4">
        <f>IFERROR(SMALL($BR$3:$BR$1003,ROWS($BR$3:BR645)),"")</f>
        <v>65.000304</v>
      </c>
      <c r="BT645" s="4">
        <f t="shared" si="26"/>
        <v>304</v>
      </c>
    </row>
    <row r="646" spans="59:72">
      <c r="BG646" s="21"/>
      <c r="BN646" s="21">
        <f>IF(OR(Data!E645="Identified",Data!E645="Proposal",Data!E645="Qualified",Data!E645="Validated"),Data!J645,"")</f>
        <v>42098</v>
      </c>
      <c r="BQ646" s="4">
        <f t="shared" si="25"/>
        <v>4</v>
      </c>
      <c r="BR646" s="4">
        <f>IFERROR(BQ646+ROWS($BQ$3:BQ646)/1000000,"")</f>
        <v>4.0006440000000003</v>
      </c>
      <c r="BS646" s="4">
        <f>IFERROR(SMALL($BR$3:$BR$1003,ROWS($BR$3:BR646)),"")</f>
        <v>65.000313000000006</v>
      </c>
      <c r="BT646" s="4">
        <f t="shared" si="26"/>
        <v>313</v>
      </c>
    </row>
    <row r="647" spans="59:72">
      <c r="BG647" s="21"/>
      <c r="BN647" s="21">
        <f>IF(OR(Data!E646="Identified",Data!E646="Proposal",Data!E646="Qualified",Data!E646="Validated"),Data!J646,"")</f>
        <v>42144</v>
      </c>
      <c r="BQ647" s="4">
        <f t="shared" si="25"/>
        <v>50</v>
      </c>
      <c r="BR647" s="4">
        <f>IFERROR(BQ647+ROWS($BQ$3:BQ647)/1000000,"")</f>
        <v>50.000644999999999</v>
      </c>
      <c r="BS647" s="4">
        <f>IFERROR(SMALL($BR$3:$BR$1003,ROWS($BR$3:BR647)),"")</f>
        <v>65.000433000000001</v>
      </c>
      <c r="BT647" s="4">
        <f t="shared" si="26"/>
        <v>433</v>
      </c>
    </row>
    <row r="648" spans="59:72">
      <c r="BG648" s="21"/>
      <c r="BN648" s="21">
        <f>IF(OR(Data!E647="Identified",Data!E647="Proposal",Data!E647="Qualified",Data!E647="Validated"),Data!J647,"")</f>
        <v>42152</v>
      </c>
      <c r="BQ648" s="4">
        <f t="shared" si="25"/>
        <v>58</v>
      </c>
      <c r="BR648" s="4">
        <f>IFERROR(BQ648+ROWS($BQ$3:BQ648)/1000000,"")</f>
        <v>58.000646000000003</v>
      </c>
      <c r="BS648" s="4">
        <f>IFERROR(SMALL($BR$3:$BR$1003,ROWS($BR$3:BR648)),"")</f>
        <v>65.000449000000003</v>
      </c>
      <c r="BT648" s="4">
        <f t="shared" si="26"/>
        <v>449</v>
      </c>
    </row>
    <row r="649" spans="59:72">
      <c r="BG649" s="21"/>
      <c r="BN649" s="21">
        <f>IF(OR(Data!E648="Identified",Data!E648="Proposal",Data!E648="Qualified",Data!E648="Validated"),Data!J648,"")</f>
        <v>42134</v>
      </c>
      <c r="BQ649" s="4">
        <f t="shared" si="25"/>
        <v>40</v>
      </c>
      <c r="BR649" s="4">
        <f>IFERROR(BQ649+ROWS($BQ$3:BQ649)/1000000,"")</f>
        <v>40.000647000000001</v>
      </c>
      <c r="BS649" s="4">
        <f>IFERROR(SMALL($BR$3:$BR$1003,ROWS($BR$3:BR649)),"")</f>
        <v>65.000933000000003</v>
      </c>
      <c r="BT649" s="4">
        <f t="shared" si="26"/>
        <v>933</v>
      </c>
    </row>
    <row r="650" spans="59:72">
      <c r="BG650" s="21"/>
      <c r="BN650" s="21">
        <f>IF(OR(Data!E649="Identified",Data!E649="Proposal",Data!E649="Qualified",Data!E649="Validated"),Data!J649,"")</f>
        <v>42164</v>
      </c>
      <c r="BQ650" s="4">
        <f t="shared" si="25"/>
        <v>70</v>
      </c>
      <c r="BR650" s="4">
        <f>IFERROR(BQ650+ROWS($BQ$3:BQ650)/1000000,"")</f>
        <v>70.000647999999998</v>
      </c>
      <c r="BS650" s="4">
        <f>IFERROR(SMALL($BR$3:$BR$1003,ROWS($BR$3:BR650)),"")</f>
        <v>66.000062</v>
      </c>
      <c r="BT650" s="4">
        <f t="shared" si="26"/>
        <v>62</v>
      </c>
    </row>
    <row r="651" spans="59:72">
      <c r="BG651" s="21"/>
      <c r="BN651" s="21" t="str">
        <f>IF(OR(Data!E650="Identified",Data!E650="Proposal",Data!E650="Qualified",Data!E650="Validated"),Data!J650,"")</f>
        <v/>
      </c>
      <c r="BQ651" s="4" t="e">
        <f t="shared" si="25"/>
        <v>#VALUE!</v>
      </c>
      <c r="BR651" s="4" t="str">
        <f>IFERROR(BQ651+ROWS($BQ$3:BQ651)/1000000,"")</f>
        <v/>
      </c>
      <c r="BS651" s="4">
        <f>IFERROR(SMALL($BR$3:$BR$1003,ROWS($BR$3:BR651)),"")</f>
        <v>66.000275000000002</v>
      </c>
      <c r="BT651" s="4">
        <f t="shared" si="26"/>
        <v>275</v>
      </c>
    </row>
    <row r="652" spans="59:72">
      <c r="BG652" s="21"/>
      <c r="BN652" s="21">
        <f>IF(OR(Data!E651="Identified",Data!E651="Proposal",Data!E651="Qualified",Data!E651="Validated"),Data!J651,"")</f>
        <v>42184</v>
      </c>
      <c r="BQ652" s="4">
        <f t="shared" si="25"/>
        <v>90</v>
      </c>
      <c r="BR652" s="4">
        <f>IFERROR(BQ652+ROWS($BQ$3:BQ652)/1000000,"")</f>
        <v>90.000649999999993</v>
      </c>
      <c r="BS652" s="4">
        <f>IFERROR(SMALL($BR$3:$BR$1003,ROWS($BR$3:BR652)),"")</f>
        <v>66.000414000000006</v>
      </c>
      <c r="BT652" s="4">
        <f t="shared" si="26"/>
        <v>414</v>
      </c>
    </row>
    <row r="653" spans="59:72">
      <c r="BG653" s="21"/>
      <c r="BN653" s="21" t="str">
        <f>IF(OR(Data!E652="Identified",Data!E652="Proposal",Data!E652="Qualified",Data!E652="Validated"),Data!J652,"")</f>
        <v/>
      </c>
      <c r="BQ653" s="4" t="e">
        <f t="shared" si="25"/>
        <v>#VALUE!</v>
      </c>
      <c r="BR653" s="4" t="str">
        <f>IFERROR(BQ653+ROWS($BQ$3:BQ653)/1000000,"")</f>
        <v/>
      </c>
      <c r="BS653" s="4">
        <f>IFERROR(SMALL($BR$3:$BR$1003,ROWS($BR$3:BR653)),"")</f>
        <v>66.000553999999994</v>
      </c>
      <c r="BT653" s="4">
        <f t="shared" si="26"/>
        <v>554</v>
      </c>
    </row>
    <row r="654" spans="59:72">
      <c r="BG654" s="21"/>
      <c r="BN654" s="21">
        <f>IF(OR(Data!E653="Identified",Data!E653="Proposal",Data!E653="Qualified",Data!E653="Validated"),Data!J653,"")</f>
        <v>42146</v>
      </c>
      <c r="BQ654" s="4">
        <f t="shared" si="25"/>
        <v>52</v>
      </c>
      <c r="BR654" s="4">
        <f>IFERROR(BQ654+ROWS($BQ$3:BQ654)/1000000,"")</f>
        <v>52.000652000000002</v>
      </c>
      <c r="BS654" s="4">
        <f>IFERROR(SMALL($BR$3:$BR$1003,ROWS($BR$3:BR654)),"")</f>
        <v>66.000705999999994</v>
      </c>
      <c r="BT654" s="4">
        <f t="shared" si="26"/>
        <v>706</v>
      </c>
    </row>
    <row r="655" spans="59:72">
      <c r="BG655" s="21"/>
      <c r="BN655" s="21">
        <f>IF(OR(Data!E654="Identified",Data!E654="Proposal",Data!E654="Qualified",Data!E654="Validated"),Data!J654,"")</f>
        <v>42170</v>
      </c>
      <c r="BQ655" s="4">
        <f t="shared" si="25"/>
        <v>76</v>
      </c>
      <c r="BR655" s="4">
        <f>IFERROR(BQ655+ROWS($BQ$3:BQ655)/1000000,"")</f>
        <v>76.000653</v>
      </c>
      <c r="BS655" s="4">
        <f>IFERROR(SMALL($BR$3:$BR$1003,ROWS($BR$3:BR655)),"")</f>
        <v>66.000747000000004</v>
      </c>
      <c r="BT655" s="4">
        <f t="shared" si="26"/>
        <v>747</v>
      </c>
    </row>
    <row r="656" spans="59:72">
      <c r="BG656" s="21"/>
      <c r="BN656" s="21">
        <f>IF(OR(Data!E655="Identified",Data!E655="Proposal",Data!E655="Qualified",Data!E655="Validated"),Data!J655,"")</f>
        <v>42172</v>
      </c>
      <c r="BQ656" s="4">
        <f t="shared" si="25"/>
        <v>78</v>
      </c>
      <c r="BR656" s="4">
        <f>IFERROR(BQ656+ROWS($BQ$3:BQ656)/1000000,"")</f>
        <v>78.000653999999997</v>
      </c>
      <c r="BS656" s="4">
        <f>IFERROR(SMALL($BR$3:$BR$1003,ROWS($BR$3:BR656)),"")</f>
        <v>66.000782999999998</v>
      </c>
      <c r="BT656" s="4">
        <f t="shared" si="26"/>
        <v>783</v>
      </c>
    </row>
    <row r="657" spans="59:72">
      <c r="BG657" s="21"/>
      <c r="BN657" s="21">
        <f>IF(OR(Data!E656="Identified",Data!E656="Proposal",Data!E656="Qualified",Data!E656="Validated"),Data!J656,"")</f>
        <v>42115</v>
      </c>
      <c r="BQ657" s="4">
        <f t="shared" si="25"/>
        <v>21</v>
      </c>
      <c r="BR657" s="4">
        <f>IFERROR(BQ657+ROWS($BQ$3:BQ657)/1000000,"")</f>
        <v>21.000654999999998</v>
      </c>
      <c r="BS657" s="4">
        <f>IFERROR(SMALL($BR$3:$BR$1003,ROWS($BR$3:BR657)),"")</f>
        <v>66.000921000000005</v>
      </c>
      <c r="BT657" s="4">
        <f t="shared" si="26"/>
        <v>921</v>
      </c>
    </row>
    <row r="658" spans="59:72">
      <c r="BG658" s="21"/>
      <c r="BN658" s="21">
        <f>IF(OR(Data!E657="Identified",Data!E657="Proposal",Data!E657="Qualified",Data!E657="Validated"),Data!J657,"")</f>
        <v>42125</v>
      </c>
      <c r="BQ658" s="4">
        <f t="shared" si="25"/>
        <v>31</v>
      </c>
      <c r="BR658" s="4">
        <f>IFERROR(BQ658+ROWS($BQ$3:BQ658)/1000000,"")</f>
        <v>31.000655999999999</v>
      </c>
      <c r="BS658" s="4">
        <f>IFERROR(SMALL($BR$3:$BR$1003,ROWS($BR$3:BR658)),"")</f>
        <v>67.000003000000007</v>
      </c>
      <c r="BT658" s="4">
        <f t="shared" si="26"/>
        <v>3</v>
      </c>
    </row>
    <row r="659" spans="59:72">
      <c r="BG659" s="21"/>
      <c r="BN659" s="21">
        <f>IF(OR(Data!E658="Identified",Data!E658="Proposal",Data!E658="Qualified",Data!E658="Validated"),Data!J658,"")</f>
        <v>42103</v>
      </c>
      <c r="BQ659" s="4">
        <f t="shared" si="25"/>
        <v>9</v>
      </c>
      <c r="BR659" s="4">
        <f>IFERROR(BQ659+ROWS($BQ$3:BQ659)/1000000,"")</f>
        <v>9.0006570000000004</v>
      </c>
      <c r="BS659" s="4">
        <f>IFERROR(SMALL($BR$3:$BR$1003,ROWS($BR$3:BR659)),"")</f>
        <v>67.000591</v>
      </c>
      <c r="BT659" s="4">
        <f t="shared" si="26"/>
        <v>591</v>
      </c>
    </row>
    <row r="660" spans="59:72">
      <c r="BG660" s="21"/>
      <c r="BN660" s="21">
        <f>IF(OR(Data!E659="Identified",Data!E659="Proposal",Data!E659="Qualified",Data!E659="Validated"),Data!J659,"")</f>
        <v>42107</v>
      </c>
      <c r="BQ660" s="4">
        <f t="shared" si="25"/>
        <v>13</v>
      </c>
      <c r="BR660" s="4">
        <f>IFERROR(BQ660+ROWS($BQ$3:BQ660)/1000000,"")</f>
        <v>13.000658</v>
      </c>
      <c r="BS660" s="4">
        <f>IFERROR(SMALL($BR$3:$BR$1003,ROWS($BR$3:BR660)),"")</f>
        <v>67.000641999999999</v>
      </c>
      <c r="BT660" s="4">
        <f t="shared" si="26"/>
        <v>642</v>
      </c>
    </row>
    <row r="661" spans="59:72">
      <c r="BG661" s="21"/>
      <c r="BN661" s="21">
        <f>IF(OR(Data!E660="Identified",Data!E660="Proposal",Data!E660="Qualified",Data!E660="Validated"),Data!J660,"")</f>
        <v>42113</v>
      </c>
      <c r="BQ661" s="4">
        <f t="shared" si="25"/>
        <v>19</v>
      </c>
      <c r="BR661" s="4">
        <f>IFERROR(BQ661+ROWS($BQ$3:BQ661)/1000000,"")</f>
        <v>19.000658999999999</v>
      </c>
      <c r="BS661" s="4">
        <f>IFERROR(SMALL($BR$3:$BR$1003,ROWS($BR$3:BR661)),"")</f>
        <v>67.000752000000006</v>
      </c>
      <c r="BT661" s="4">
        <f t="shared" si="26"/>
        <v>752</v>
      </c>
    </row>
    <row r="662" spans="59:72">
      <c r="BG662" s="21"/>
      <c r="BN662" s="21">
        <f>IF(OR(Data!E661="Identified",Data!E661="Proposal",Data!E661="Qualified",Data!E661="Validated"),Data!J661,"")</f>
        <v>42139</v>
      </c>
      <c r="BQ662" s="4">
        <f t="shared" si="25"/>
        <v>45</v>
      </c>
      <c r="BR662" s="4">
        <f>IFERROR(BQ662+ROWS($BQ$3:BQ662)/1000000,"")</f>
        <v>45.000660000000003</v>
      </c>
      <c r="BS662" s="4">
        <f>IFERROR(SMALL($BR$3:$BR$1003,ROWS($BR$3:BR662)),"")</f>
        <v>67.000801999999993</v>
      </c>
      <c r="BT662" s="4">
        <f t="shared" si="26"/>
        <v>802</v>
      </c>
    </row>
    <row r="663" spans="59:72">
      <c r="BG663" s="21"/>
      <c r="BN663" s="21">
        <f>IF(OR(Data!E662="Identified",Data!E662="Proposal",Data!E662="Qualified",Data!E662="Validated"),Data!J662,"")</f>
        <v>42147</v>
      </c>
      <c r="BQ663" s="4">
        <f t="shared" si="25"/>
        <v>53</v>
      </c>
      <c r="BR663" s="4">
        <f>IFERROR(BQ663+ROWS($BQ$3:BQ663)/1000000,"")</f>
        <v>53.000661000000001</v>
      </c>
      <c r="BS663" s="4">
        <f>IFERROR(SMALL($BR$3:$BR$1003,ROWS($BR$3:BR663)),"")</f>
        <v>67.000945000000002</v>
      </c>
      <c r="BT663" s="4">
        <f t="shared" si="26"/>
        <v>945</v>
      </c>
    </row>
    <row r="664" spans="59:72">
      <c r="BG664" s="21"/>
      <c r="BN664" s="21">
        <f>IF(OR(Data!E663="Identified",Data!E663="Proposal",Data!E663="Qualified",Data!E663="Validated"),Data!J663,"")</f>
        <v>42151</v>
      </c>
      <c r="BQ664" s="4">
        <f t="shared" si="25"/>
        <v>57</v>
      </c>
      <c r="BR664" s="4">
        <f>IFERROR(BQ664+ROWS($BQ$3:BQ664)/1000000,"")</f>
        <v>57.000661999999998</v>
      </c>
      <c r="BS664" s="4">
        <f>IFERROR(SMALL($BR$3:$BR$1003,ROWS($BR$3:BR664)),"")</f>
        <v>68.000035999999994</v>
      </c>
      <c r="BT664" s="4">
        <f t="shared" si="26"/>
        <v>36</v>
      </c>
    </row>
    <row r="665" spans="59:72">
      <c r="BG665" s="21"/>
      <c r="BN665" s="21">
        <f>IF(OR(Data!E664="Identified",Data!E664="Proposal",Data!E664="Qualified",Data!E664="Validated"),Data!J664,"")</f>
        <v>42108</v>
      </c>
      <c r="BQ665" s="4">
        <f t="shared" si="25"/>
        <v>14</v>
      </c>
      <c r="BR665" s="4">
        <f>IFERROR(BQ665+ROWS($BQ$3:BQ665)/1000000,"")</f>
        <v>14.000662999999999</v>
      </c>
      <c r="BS665" s="4">
        <f>IFERROR(SMALL($BR$3:$BR$1003,ROWS($BR$3:BR665)),"")</f>
        <v>68.000189000000006</v>
      </c>
      <c r="BT665" s="4">
        <f t="shared" si="26"/>
        <v>189</v>
      </c>
    </row>
    <row r="666" spans="59:72">
      <c r="BG666" s="21"/>
      <c r="BN666" s="21">
        <f>IF(OR(Data!E665="Identified",Data!E665="Proposal",Data!E665="Qualified",Data!E665="Validated"),Data!J665,"")</f>
        <v>42127</v>
      </c>
      <c r="BQ666" s="4">
        <f t="shared" si="25"/>
        <v>33</v>
      </c>
      <c r="BR666" s="4">
        <f>IFERROR(BQ666+ROWS($BQ$3:BQ666)/1000000,"")</f>
        <v>33.000664</v>
      </c>
      <c r="BS666" s="4">
        <f>IFERROR(SMALL($BR$3:$BR$1003,ROWS($BR$3:BR666)),"")</f>
        <v>68.000429999999994</v>
      </c>
      <c r="BT666" s="4">
        <f t="shared" si="26"/>
        <v>430</v>
      </c>
    </row>
    <row r="667" spans="59:72">
      <c r="BG667" s="21"/>
      <c r="BN667" s="21">
        <f>IF(OR(Data!E666="Identified",Data!E666="Proposal",Data!E666="Qualified",Data!E666="Validated"),Data!J666,"")</f>
        <v>42166</v>
      </c>
      <c r="BQ667" s="4">
        <f t="shared" si="25"/>
        <v>72</v>
      </c>
      <c r="BR667" s="4">
        <f>IFERROR(BQ667+ROWS($BQ$3:BQ667)/1000000,"")</f>
        <v>72.000664999999998</v>
      </c>
      <c r="BS667" s="4">
        <f>IFERROR(SMALL($BR$3:$BR$1003,ROWS($BR$3:BR667)),"")</f>
        <v>68.000754999999998</v>
      </c>
      <c r="BT667" s="4">
        <f t="shared" si="26"/>
        <v>755</v>
      </c>
    </row>
    <row r="668" spans="59:72">
      <c r="BG668" s="21"/>
      <c r="BN668" s="21">
        <f>IF(OR(Data!E667="Identified",Data!E667="Proposal",Data!E667="Qualified",Data!E667="Validated"),Data!J667,"")</f>
        <v>42102</v>
      </c>
      <c r="BQ668" s="4">
        <f t="shared" si="25"/>
        <v>8</v>
      </c>
      <c r="BR668" s="4">
        <f>IFERROR(BQ668+ROWS($BQ$3:BQ668)/1000000,"")</f>
        <v>8.0006660000000007</v>
      </c>
      <c r="BS668" s="4">
        <f>IFERROR(SMALL($BR$3:$BR$1003,ROWS($BR$3:BR668)),"")</f>
        <v>68.000908999999993</v>
      </c>
      <c r="BT668" s="4">
        <f t="shared" si="26"/>
        <v>909</v>
      </c>
    </row>
    <row r="669" spans="59:72">
      <c r="BG669" s="21"/>
      <c r="BN669" s="21">
        <f>IF(OR(Data!E668="Identified",Data!E668="Proposal",Data!E668="Qualified",Data!E668="Validated"),Data!J668,"")</f>
        <v>42120</v>
      </c>
      <c r="BQ669" s="4">
        <f t="shared" si="25"/>
        <v>26</v>
      </c>
      <c r="BR669" s="4">
        <f>IFERROR(BQ669+ROWS($BQ$3:BQ669)/1000000,"")</f>
        <v>26.000667</v>
      </c>
      <c r="BS669" s="4">
        <f>IFERROR(SMALL($BR$3:$BR$1003,ROWS($BR$3:BR669)),"")</f>
        <v>68.000989000000004</v>
      </c>
      <c r="BT669" s="4">
        <f t="shared" si="26"/>
        <v>989</v>
      </c>
    </row>
    <row r="670" spans="59:72">
      <c r="BG670" s="21"/>
      <c r="BN670" s="21">
        <f>IF(OR(Data!E669="Identified",Data!E669="Proposal",Data!E669="Qualified",Data!E669="Validated"),Data!J669,"")</f>
        <v>42169</v>
      </c>
      <c r="BQ670" s="4">
        <f t="shared" si="25"/>
        <v>75</v>
      </c>
      <c r="BR670" s="4">
        <f>IFERROR(BQ670+ROWS($BQ$3:BQ670)/1000000,"")</f>
        <v>75.000668000000005</v>
      </c>
      <c r="BS670" s="4">
        <f>IFERROR(SMALL($BR$3:$BR$1003,ROWS($BR$3:BR670)),"")</f>
        <v>69.000037000000006</v>
      </c>
      <c r="BT670" s="4">
        <f t="shared" si="26"/>
        <v>37</v>
      </c>
    </row>
    <row r="671" spans="59:72">
      <c r="BG671" s="21"/>
      <c r="BN671" s="21">
        <f>IF(OR(Data!E670="Identified",Data!E670="Proposal",Data!E670="Qualified",Data!E670="Validated"),Data!J670,"")</f>
        <v>42173</v>
      </c>
      <c r="BQ671" s="4">
        <f t="shared" si="25"/>
        <v>79</v>
      </c>
      <c r="BR671" s="4">
        <f>IFERROR(BQ671+ROWS($BQ$3:BQ671)/1000000,"")</f>
        <v>79.000669000000002</v>
      </c>
      <c r="BS671" s="4">
        <f>IFERROR(SMALL($BR$3:$BR$1003,ROWS($BR$3:BR671)),"")</f>
        <v>69.000207000000003</v>
      </c>
      <c r="BT671" s="4">
        <f t="shared" si="26"/>
        <v>207</v>
      </c>
    </row>
    <row r="672" spans="59:72">
      <c r="BG672" s="21"/>
      <c r="BN672" s="21">
        <f>IF(OR(Data!E671="Identified",Data!E671="Proposal",Data!E671="Qualified",Data!E671="Validated"),Data!J671,"")</f>
        <v>42121</v>
      </c>
      <c r="BQ672" s="4">
        <f t="shared" si="25"/>
        <v>27</v>
      </c>
      <c r="BR672" s="4">
        <f>IFERROR(BQ672+ROWS($BQ$3:BQ672)/1000000,"")</f>
        <v>27.00067</v>
      </c>
      <c r="BS672" s="4">
        <f>IFERROR(SMALL($BR$3:$BR$1003,ROWS($BR$3:BR672)),"")</f>
        <v>69.000369000000006</v>
      </c>
      <c r="BT672" s="4">
        <f t="shared" si="26"/>
        <v>369</v>
      </c>
    </row>
    <row r="673" spans="59:72">
      <c r="BG673" s="21"/>
      <c r="BN673" s="21">
        <f>IF(OR(Data!E672="Identified",Data!E672="Proposal",Data!E672="Qualified",Data!E672="Validated"),Data!J672,"")</f>
        <v>42149</v>
      </c>
      <c r="BQ673" s="4">
        <f t="shared" si="25"/>
        <v>55</v>
      </c>
      <c r="BR673" s="4">
        <f>IFERROR(BQ673+ROWS($BQ$3:BQ673)/1000000,"")</f>
        <v>55.000670999999997</v>
      </c>
      <c r="BS673" s="4">
        <f>IFERROR(SMALL($BR$3:$BR$1003,ROWS($BR$3:BR673)),"")</f>
        <v>69.000423999999995</v>
      </c>
      <c r="BT673" s="4">
        <f t="shared" si="26"/>
        <v>424</v>
      </c>
    </row>
    <row r="674" spans="59:72">
      <c r="BG674" s="21"/>
      <c r="BN674" s="21">
        <f>IF(OR(Data!E673="Identified",Data!E673="Proposal",Data!E673="Qualified",Data!E673="Validated"),Data!J673,"")</f>
        <v>42128</v>
      </c>
      <c r="BQ674" s="4">
        <f t="shared" si="25"/>
        <v>34</v>
      </c>
      <c r="BR674" s="4">
        <f>IFERROR(BQ674+ROWS($BQ$3:BQ674)/1000000,"")</f>
        <v>34.000672000000002</v>
      </c>
      <c r="BS674" s="4">
        <f>IFERROR(SMALL($BR$3:$BR$1003,ROWS($BR$3:BR674)),"")</f>
        <v>69.000684000000007</v>
      </c>
      <c r="BT674" s="4">
        <f t="shared" si="26"/>
        <v>684</v>
      </c>
    </row>
    <row r="675" spans="59:72">
      <c r="BG675" s="21"/>
      <c r="BN675" s="21">
        <f>IF(OR(Data!E674="Identified",Data!E674="Proposal",Data!E674="Qualified",Data!E674="Validated"),Data!J674,"")</f>
        <v>42103</v>
      </c>
      <c r="BQ675" s="4">
        <f t="shared" si="25"/>
        <v>9</v>
      </c>
      <c r="BR675" s="4">
        <f>IFERROR(BQ675+ROWS($BQ$3:BQ675)/1000000,"")</f>
        <v>9.0006730000000008</v>
      </c>
      <c r="BS675" s="4">
        <f>IFERROR(SMALL($BR$3:$BR$1003,ROWS($BR$3:BR675)),"")</f>
        <v>69.000699999999995</v>
      </c>
      <c r="BT675" s="4">
        <f t="shared" si="26"/>
        <v>700</v>
      </c>
    </row>
    <row r="676" spans="59:72">
      <c r="BG676" s="21"/>
      <c r="BN676" s="21">
        <f>IF(OR(Data!E675="Identified",Data!E675="Proposal",Data!E675="Qualified",Data!E675="Validated"),Data!J675,"")</f>
        <v>42122</v>
      </c>
      <c r="BQ676" s="4">
        <f t="shared" si="25"/>
        <v>28</v>
      </c>
      <c r="BR676" s="4">
        <f>IFERROR(BQ676+ROWS($BQ$3:BQ676)/1000000,"")</f>
        <v>28.000674</v>
      </c>
      <c r="BS676" s="4">
        <f>IFERROR(SMALL($BR$3:$BR$1003,ROWS($BR$3:BR676)),"")</f>
        <v>69.000856999999996</v>
      </c>
      <c r="BT676" s="4">
        <f t="shared" si="26"/>
        <v>857</v>
      </c>
    </row>
    <row r="677" spans="59:72">
      <c r="BG677" s="21"/>
      <c r="BN677" s="21">
        <f>IF(OR(Data!E676="Identified",Data!E676="Proposal",Data!E676="Qualified",Data!E676="Validated"),Data!J676,"")</f>
        <v>42112</v>
      </c>
      <c r="BQ677" s="4">
        <f t="shared" si="25"/>
        <v>18</v>
      </c>
      <c r="BR677" s="4">
        <f>IFERROR(BQ677+ROWS($BQ$3:BQ677)/1000000,"")</f>
        <v>18.000675000000001</v>
      </c>
      <c r="BS677" s="4">
        <f>IFERROR(SMALL($BR$3:$BR$1003,ROWS($BR$3:BR677)),"")</f>
        <v>69.000917000000001</v>
      </c>
      <c r="BT677" s="4">
        <f t="shared" si="26"/>
        <v>917</v>
      </c>
    </row>
    <row r="678" spans="59:72">
      <c r="BG678" s="21"/>
      <c r="BN678" s="21">
        <f>IF(OR(Data!E677="Identified",Data!E677="Proposal",Data!E677="Qualified",Data!E677="Validated"),Data!J677,"")</f>
        <v>42170</v>
      </c>
      <c r="BQ678" s="4">
        <f t="shared" si="25"/>
        <v>76</v>
      </c>
      <c r="BR678" s="4">
        <f>IFERROR(BQ678+ROWS($BQ$3:BQ678)/1000000,"")</f>
        <v>76.000675999999999</v>
      </c>
      <c r="BS678" s="4">
        <f>IFERROR(SMALL($BR$3:$BR$1003,ROWS($BR$3:BR678)),"")</f>
        <v>70.000067999999999</v>
      </c>
      <c r="BT678" s="4">
        <f t="shared" si="26"/>
        <v>68</v>
      </c>
    </row>
    <row r="679" spans="59:72">
      <c r="BG679" s="21"/>
      <c r="BN679" s="21">
        <f>IF(OR(Data!E678="Identified",Data!E678="Proposal",Data!E678="Qualified",Data!E678="Validated"),Data!J678,"")</f>
        <v>42105</v>
      </c>
      <c r="BQ679" s="4">
        <f t="shared" si="25"/>
        <v>11</v>
      </c>
      <c r="BR679" s="4">
        <f>IFERROR(BQ679+ROWS($BQ$3:BQ679)/1000000,"")</f>
        <v>11.000677</v>
      </c>
      <c r="BS679" s="4">
        <f>IFERROR(SMALL($BR$3:$BR$1003,ROWS($BR$3:BR679)),"")</f>
        <v>70.000142999999994</v>
      </c>
      <c r="BT679" s="4">
        <f t="shared" si="26"/>
        <v>143</v>
      </c>
    </row>
    <row r="680" spans="59:72">
      <c r="BG680" s="21"/>
      <c r="BN680" s="21">
        <f>IF(OR(Data!E679="Identified",Data!E679="Proposal",Data!E679="Qualified",Data!E679="Validated"),Data!J679,"")</f>
        <v>42117</v>
      </c>
      <c r="BQ680" s="4">
        <f t="shared" si="25"/>
        <v>23</v>
      </c>
      <c r="BR680" s="4">
        <f>IFERROR(BQ680+ROWS($BQ$3:BQ680)/1000000,"")</f>
        <v>23.000678000000001</v>
      </c>
      <c r="BS680" s="4">
        <f>IFERROR(SMALL($BR$3:$BR$1003,ROWS($BR$3:BR680)),"")</f>
        <v>70.000214999999997</v>
      </c>
      <c r="BT680" s="4">
        <f t="shared" si="26"/>
        <v>215</v>
      </c>
    </row>
    <row r="681" spans="59:72">
      <c r="BG681" s="21"/>
      <c r="BN681" s="21" t="str">
        <f>IF(OR(Data!E680="Identified",Data!E680="Proposal",Data!E680="Qualified",Data!E680="Validated"),Data!J680,"")</f>
        <v/>
      </c>
      <c r="BQ681" s="4" t="e">
        <f t="shared" si="25"/>
        <v>#VALUE!</v>
      </c>
      <c r="BR681" s="4" t="str">
        <f>IFERROR(BQ681+ROWS($BQ$3:BQ681)/1000000,"")</f>
        <v/>
      </c>
      <c r="BS681" s="4">
        <f>IFERROR(SMALL($BR$3:$BR$1003,ROWS($BR$3:BR681)),"")</f>
        <v>70.000343000000001</v>
      </c>
      <c r="BT681" s="4">
        <f t="shared" si="26"/>
        <v>343</v>
      </c>
    </row>
    <row r="682" spans="59:72">
      <c r="BG682" s="21"/>
      <c r="BN682" s="21">
        <f>IF(OR(Data!E681="Identified",Data!E681="Proposal",Data!E681="Qualified",Data!E681="Validated"),Data!J681,"")</f>
        <v>42106</v>
      </c>
      <c r="BQ682" s="4">
        <f t="shared" si="25"/>
        <v>12</v>
      </c>
      <c r="BR682" s="4">
        <f>IFERROR(BQ682+ROWS($BQ$3:BQ682)/1000000,"")</f>
        <v>12.000679999999999</v>
      </c>
      <c r="BS682" s="4">
        <f>IFERROR(SMALL($BR$3:$BR$1003,ROWS($BR$3:BR682)),"")</f>
        <v>70.000476000000006</v>
      </c>
      <c r="BT682" s="4">
        <f t="shared" si="26"/>
        <v>476</v>
      </c>
    </row>
    <row r="683" spans="59:72">
      <c r="BG683" s="21"/>
      <c r="BN683" s="21">
        <f>IF(OR(Data!E682="Identified",Data!E682="Proposal",Data!E682="Qualified",Data!E682="Validated"),Data!J682,"")</f>
        <v>42141</v>
      </c>
      <c r="BQ683" s="4">
        <f t="shared" si="25"/>
        <v>47</v>
      </c>
      <c r="BR683" s="4">
        <f>IFERROR(BQ683+ROWS($BQ$3:BQ683)/1000000,"")</f>
        <v>47.000681</v>
      </c>
      <c r="BS683" s="4">
        <f>IFERROR(SMALL($BR$3:$BR$1003,ROWS($BR$3:BR683)),"")</f>
        <v>70.000549000000007</v>
      </c>
      <c r="BT683" s="4">
        <f t="shared" si="26"/>
        <v>549</v>
      </c>
    </row>
    <row r="684" spans="59:72">
      <c r="BG684" s="21"/>
      <c r="BN684" s="21">
        <f>IF(OR(Data!E683="Identified",Data!E683="Proposal",Data!E683="Qualified",Data!E683="Validated"),Data!J683,"")</f>
        <v>42171</v>
      </c>
      <c r="BQ684" s="4">
        <f t="shared" si="25"/>
        <v>77</v>
      </c>
      <c r="BR684" s="4">
        <f>IFERROR(BQ684+ROWS($BQ$3:BQ684)/1000000,"")</f>
        <v>77.000681999999998</v>
      </c>
      <c r="BS684" s="4">
        <f>IFERROR(SMALL($BR$3:$BR$1003,ROWS($BR$3:BR684)),"")</f>
        <v>70.000647999999998</v>
      </c>
      <c r="BT684" s="4">
        <f t="shared" si="26"/>
        <v>648</v>
      </c>
    </row>
    <row r="685" spans="59:72">
      <c r="BG685" s="21"/>
      <c r="BN685" s="21" t="str">
        <f>IF(OR(Data!E684="Identified",Data!E684="Proposal",Data!E684="Qualified",Data!E684="Validated"),Data!J684,"")</f>
        <v/>
      </c>
      <c r="BQ685" s="4" t="e">
        <f t="shared" si="25"/>
        <v>#VALUE!</v>
      </c>
      <c r="BR685" s="4" t="str">
        <f>IFERROR(BQ685+ROWS($BQ$3:BQ685)/1000000,"")</f>
        <v/>
      </c>
      <c r="BS685" s="4">
        <f>IFERROR(SMALL($BR$3:$BR$1003,ROWS($BR$3:BR685)),"")</f>
        <v>70.000763000000006</v>
      </c>
      <c r="BT685" s="4">
        <f t="shared" si="26"/>
        <v>763</v>
      </c>
    </row>
    <row r="686" spans="59:72">
      <c r="BG686" s="21"/>
      <c r="BN686" s="21">
        <f>IF(OR(Data!E685="Identified",Data!E685="Proposal",Data!E685="Qualified",Data!E685="Validated"),Data!J685,"")</f>
        <v>42163</v>
      </c>
      <c r="BQ686" s="4">
        <f t="shared" si="25"/>
        <v>69</v>
      </c>
      <c r="BR686" s="4">
        <f>IFERROR(BQ686+ROWS($BQ$3:BQ686)/1000000,"")</f>
        <v>69.000684000000007</v>
      </c>
      <c r="BS686" s="4">
        <f>IFERROR(SMALL($BR$3:$BR$1003,ROWS($BR$3:BR686)),"")</f>
        <v>70.000821999999999</v>
      </c>
      <c r="BT686" s="4">
        <f t="shared" si="26"/>
        <v>822</v>
      </c>
    </row>
    <row r="687" spans="59:72">
      <c r="BG687" s="21"/>
      <c r="BN687" s="21">
        <f>IF(OR(Data!E686="Identified",Data!E686="Proposal",Data!E686="Qualified",Data!E686="Validated"),Data!J686,"")</f>
        <v>42181</v>
      </c>
      <c r="BQ687" s="4">
        <f t="shared" si="25"/>
        <v>87</v>
      </c>
      <c r="BR687" s="4">
        <f>IFERROR(BQ687+ROWS($BQ$3:BQ687)/1000000,"")</f>
        <v>87.000685000000004</v>
      </c>
      <c r="BS687" s="4">
        <f>IFERROR(SMALL($BR$3:$BR$1003,ROWS($BR$3:BR687)),"")</f>
        <v>70.000887000000006</v>
      </c>
      <c r="BT687" s="4">
        <f t="shared" si="26"/>
        <v>887</v>
      </c>
    </row>
    <row r="688" spans="59:72">
      <c r="BG688" s="21"/>
      <c r="BN688" s="21">
        <f>IF(OR(Data!E687="Identified",Data!E687="Proposal",Data!E687="Qualified",Data!E687="Validated"),Data!J687,"")</f>
        <v>42142</v>
      </c>
      <c r="BQ688" s="4">
        <f t="shared" si="25"/>
        <v>48</v>
      </c>
      <c r="BR688" s="4">
        <f>IFERROR(BQ688+ROWS($BQ$3:BQ688)/1000000,"")</f>
        <v>48.000686000000002</v>
      </c>
      <c r="BS688" s="4">
        <f>IFERROR(SMALL($BR$3:$BR$1003,ROWS($BR$3:BR688)),"")</f>
        <v>70.000911000000002</v>
      </c>
      <c r="BT688" s="4">
        <f t="shared" si="26"/>
        <v>911</v>
      </c>
    </row>
    <row r="689" spans="59:72">
      <c r="BG689" s="21"/>
      <c r="BN689" s="21">
        <f>IF(OR(Data!E688="Identified",Data!E688="Proposal",Data!E688="Qualified",Data!E688="Validated"),Data!J688,"")</f>
        <v>42180</v>
      </c>
      <c r="BQ689" s="4">
        <f t="shared" si="25"/>
        <v>86</v>
      </c>
      <c r="BR689" s="4">
        <f>IFERROR(BQ689+ROWS($BQ$3:BQ689)/1000000,"")</f>
        <v>86.000686999999999</v>
      </c>
      <c r="BS689" s="4">
        <f>IFERROR(SMALL($BR$3:$BR$1003,ROWS($BR$3:BR689)),"")</f>
        <v>70.000964999999994</v>
      </c>
      <c r="BT689" s="4">
        <f t="shared" si="26"/>
        <v>965</v>
      </c>
    </row>
    <row r="690" spans="59:72">
      <c r="BG690" s="21"/>
      <c r="BN690" s="21">
        <f>IF(OR(Data!E689="Identified",Data!E689="Proposal",Data!E689="Qualified",Data!E689="Validated"),Data!J689,"")</f>
        <v>42181</v>
      </c>
      <c r="BQ690" s="4">
        <f t="shared" si="25"/>
        <v>87</v>
      </c>
      <c r="BR690" s="4">
        <f>IFERROR(BQ690+ROWS($BQ$3:BQ690)/1000000,"")</f>
        <v>87.000687999999997</v>
      </c>
      <c r="BS690" s="4">
        <f>IFERROR(SMALL($BR$3:$BR$1003,ROWS($BR$3:BR690)),"")</f>
        <v>71.000086999999994</v>
      </c>
      <c r="BT690" s="4">
        <f t="shared" si="26"/>
        <v>87</v>
      </c>
    </row>
    <row r="691" spans="59:72">
      <c r="BG691" s="21"/>
      <c r="BN691" s="21" t="str">
        <f>IF(OR(Data!E690="Identified",Data!E690="Proposal",Data!E690="Qualified",Data!E690="Validated"),Data!J690,"")</f>
        <v/>
      </c>
      <c r="BQ691" s="4" t="e">
        <f t="shared" si="25"/>
        <v>#VALUE!</v>
      </c>
      <c r="BR691" s="4" t="str">
        <f>IFERROR(BQ691+ROWS($BQ$3:BQ691)/1000000,"")</f>
        <v/>
      </c>
      <c r="BS691" s="4">
        <f>IFERROR(SMALL($BR$3:$BR$1003,ROWS($BR$3:BR691)),"")</f>
        <v>71.000124999999997</v>
      </c>
      <c r="BT691" s="4">
        <f t="shared" si="26"/>
        <v>125</v>
      </c>
    </row>
    <row r="692" spans="59:72">
      <c r="BG692" s="21"/>
      <c r="BN692" s="21">
        <f>IF(OR(Data!E691="Identified",Data!E691="Proposal",Data!E691="Qualified",Data!E691="Validated"),Data!J691,"")</f>
        <v>42103</v>
      </c>
      <c r="BQ692" s="4">
        <f t="shared" si="25"/>
        <v>9</v>
      </c>
      <c r="BR692" s="4">
        <f>IFERROR(BQ692+ROWS($BQ$3:BQ692)/1000000,"")</f>
        <v>9.0006900000000005</v>
      </c>
      <c r="BS692" s="4">
        <f>IFERROR(SMALL($BR$3:$BR$1003,ROWS($BR$3:BR692)),"")</f>
        <v>71.000264000000001</v>
      </c>
      <c r="BT692" s="4">
        <f t="shared" si="26"/>
        <v>264</v>
      </c>
    </row>
    <row r="693" spans="59:72">
      <c r="BG693" s="21"/>
      <c r="BN693" s="21">
        <f>IF(OR(Data!E692="Identified",Data!E692="Proposal",Data!E692="Qualified",Data!E692="Validated"),Data!J692,"")</f>
        <v>42158</v>
      </c>
      <c r="BQ693" s="4">
        <f t="shared" si="25"/>
        <v>64</v>
      </c>
      <c r="BR693" s="4">
        <f>IFERROR(BQ693+ROWS($BQ$3:BQ693)/1000000,"")</f>
        <v>64.000691000000003</v>
      </c>
      <c r="BS693" s="4">
        <f>IFERROR(SMALL($BR$3:$BR$1003,ROWS($BR$3:BR693)),"")</f>
        <v>71.000315999999998</v>
      </c>
      <c r="BT693" s="4">
        <f t="shared" si="26"/>
        <v>316</v>
      </c>
    </row>
    <row r="694" spans="59:72">
      <c r="BG694" s="21"/>
      <c r="BN694" s="21">
        <f>IF(OR(Data!E693="Identified",Data!E693="Proposal",Data!E693="Qualified",Data!E693="Validated"),Data!J693,"")</f>
        <v>42171</v>
      </c>
      <c r="BQ694" s="4">
        <f t="shared" si="25"/>
        <v>77</v>
      </c>
      <c r="BR694" s="4">
        <f>IFERROR(BQ694+ROWS($BQ$3:BQ694)/1000000,"")</f>
        <v>77.000692000000001</v>
      </c>
      <c r="BS694" s="4">
        <f>IFERROR(SMALL($BR$3:$BR$1003,ROWS($BR$3:BR694)),"")</f>
        <v>71.000336000000004</v>
      </c>
      <c r="BT694" s="4">
        <f t="shared" si="26"/>
        <v>336</v>
      </c>
    </row>
    <row r="695" spans="59:72">
      <c r="BG695" s="21"/>
      <c r="BN695" s="21">
        <f>IF(OR(Data!E694="Identified",Data!E694="Proposal",Data!E694="Qualified",Data!E694="Validated"),Data!J694,"")</f>
        <v>42121</v>
      </c>
      <c r="BQ695" s="4">
        <f t="shared" si="25"/>
        <v>27</v>
      </c>
      <c r="BR695" s="4">
        <f>IFERROR(BQ695+ROWS($BQ$3:BQ695)/1000000,"")</f>
        <v>27.000692999999998</v>
      </c>
      <c r="BS695" s="4">
        <f>IFERROR(SMALL($BR$3:$BR$1003,ROWS($BR$3:BR695)),"")</f>
        <v>71.000590000000003</v>
      </c>
      <c r="BT695" s="4">
        <f t="shared" si="26"/>
        <v>590</v>
      </c>
    </row>
    <row r="696" spans="59:72">
      <c r="BG696" s="21"/>
      <c r="BN696" s="21">
        <f>IF(OR(Data!E695="Identified",Data!E695="Proposal",Data!E695="Qualified",Data!E695="Validated"),Data!J695,"")</f>
        <v>42125</v>
      </c>
      <c r="BQ696" s="4">
        <f t="shared" si="25"/>
        <v>31</v>
      </c>
      <c r="BR696" s="4">
        <f>IFERROR(BQ696+ROWS($BQ$3:BQ696)/1000000,"")</f>
        <v>31.000693999999999</v>
      </c>
      <c r="BS696" s="4">
        <f>IFERROR(SMALL($BR$3:$BR$1003,ROWS($BR$3:BR696)),"")</f>
        <v>71.000736000000003</v>
      </c>
      <c r="BT696" s="4">
        <f t="shared" si="26"/>
        <v>736</v>
      </c>
    </row>
    <row r="697" spans="59:72">
      <c r="BG697" s="21"/>
      <c r="BN697" s="21">
        <f>IF(OR(Data!E696="Identified",Data!E696="Proposal",Data!E696="Qualified",Data!E696="Validated"),Data!J696,"")</f>
        <v>42169</v>
      </c>
      <c r="BQ697" s="4">
        <f t="shared" si="25"/>
        <v>75</v>
      </c>
      <c r="BR697" s="4">
        <f>IFERROR(BQ697+ROWS($BQ$3:BQ697)/1000000,"")</f>
        <v>75.000694999999993</v>
      </c>
      <c r="BS697" s="4">
        <f>IFERROR(SMALL($BR$3:$BR$1003,ROWS($BR$3:BR697)),"")</f>
        <v>71.000905000000003</v>
      </c>
      <c r="BT697" s="4">
        <f t="shared" si="26"/>
        <v>905</v>
      </c>
    </row>
    <row r="698" spans="59:72">
      <c r="BG698" s="21"/>
      <c r="BN698" s="21">
        <f>IF(OR(Data!E697="Identified",Data!E697="Proposal",Data!E697="Qualified",Data!E697="Validated"),Data!J697,"")</f>
        <v>42141</v>
      </c>
      <c r="BQ698" s="4">
        <f t="shared" si="25"/>
        <v>47</v>
      </c>
      <c r="BR698" s="4">
        <f>IFERROR(BQ698+ROWS($BQ$3:BQ698)/1000000,"")</f>
        <v>47.000695999999998</v>
      </c>
      <c r="BS698" s="4">
        <f>IFERROR(SMALL($BR$3:$BR$1003,ROWS($BR$3:BR698)),"")</f>
        <v>72.000057999999996</v>
      </c>
      <c r="BT698" s="4">
        <f t="shared" si="26"/>
        <v>58</v>
      </c>
    </row>
    <row r="699" spans="59:72">
      <c r="BG699" s="21"/>
      <c r="BN699" s="21">
        <f>IF(OR(Data!E698="Identified",Data!E698="Proposal",Data!E698="Qualified",Data!E698="Validated"),Data!J698,"")</f>
        <v>42148</v>
      </c>
      <c r="BQ699" s="4">
        <f t="shared" si="25"/>
        <v>54</v>
      </c>
      <c r="BR699" s="4">
        <f>IFERROR(BQ699+ROWS($BQ$3:BQ699)/1000000,"")</f>
        <v>54.000697000000002</v>
      </c>
      <c r="BS699" s="4">
        <f>IFERROR(SMALL($BR$3:$BR$1003,ROWS($BR$3:BR699)),"")</f>
        <v>72.000091999999995</v>
      </c>
      <c r="BT699" s="4">
        <f t="shared" si="26"/>
        <v>92</v>
      </c>
    </row>
    <row r="700" spans="59:72">
      <c r="BG700" s="21"/>
      <c r="BN700" s="21">
        <f>IF(OR(Data!E699="Identified",Data!E699="Proposal",Data!E699="Qualified",Data!E699="Validated"),Data!J699,"")</f>
        <v>42171</v>
      </c>
      <c r="BQ700" s="4">
        <f t="shared" si="25"/>
        <v>77</v>
      </c>
      <c r="BR700" s="4">
        <f>IFERROR(BQ700+ROWS($BQ$3:BQ700)/1000000,"")</f>
        <v>77.000698</v>
      </c>
      <c r="BS700" s="4">
        <f>IFERROR(SMALL($BR$3:$BR$1003,ROWS($BR$3:BR700)),"")</f>
        <v>72.000167000000005</v>
      </c>
      <c r="BT700" s="4">
        <f t="shared" si="26"/>
        <v>167</v>
      </c>
    </row>
    <row r="701" spans="59:72">
      <c r="BG701" s="21"/>
      <c r="BN701" s="21">
        <f>IF(OR(Data!E700="Identified",Data!E700="Proposal",Data!E700="Qualified",Data!E700="Validated"),Data!J700,"")</f>
        <v>42110</v>
      </c>
      <c r="BQ701" s="4">
        <f t="shared" si="25"/>
        <v>16</v>
      </c>
      <c r="BR701" s="4">
        <f>IFERROR(BQ701+ROWS($BQ$3:BQ701)/1000000,"")</f>
        <v>16.000699000000001</v>
      </c>
      <c r="BS701" s="4">
        <f>IFERROR(SMALL($BR$3:$BR$1003,ROWS($BR$3:BR701)),"")</f>
        <v>72.000202000000002</v>
      </c>
      <c r="BT701" s="4">
        <f t="shared" si="26"/>
        <v>202</v>
      </c>
    </row>
    <row r="702" spans="59:72">
      <c r="BG702" s="21"/>
      <c r="BN702" s="21">
        <f>IF(OR(Data!E701="Identified",Data!E701="Proposal",Data!E701="Qualified",Data!E701="Validated"),Data!J701,"")</f>
        <v>42163</v>
      </c>
      <c r="BQ702" s="4">
        <f t="shared" si="25"/>
        <v>69</v>
      </c>
      <c r="BR702" s="4">
        <f>IFERROR(BQ702+ROWS($BQ$3:BQ702)/1000000,"")</f>
        <v>69.000699999999995</v>
      </c>
      <c r="BS702" s="4">
        <f>IFERROR(SMALL($BR$3:$BR$1003,ROWS($BR$3:BR702)),"")</f>
        <v>72.000290000000007</v>
      </c>
      <c r="BT702" s="4">
        <f t="shared" si="26"/>
        <v>290</v>
      </c>
    </row>
    <row r="703" spans="59:72">
      <c r="BG703" s="21"/>
      <c r="BN703" s="21">
        <f>IF(OR(Data!E702="Identified",Data!E702="Proposal",Data!E702="Qualified",Data!E702="Validated"),Data!J702,"")</f>
        <v>42130</v>
      </c>
      <c r="BQ703" s="4">
        <f t="shared" si="25"/>
        <v>36</v>
      </c>
      <c r="BR703" s="4">
        <f>IFERROR(BQ703+ROWS($BQ$3:BQ703)/1000000,"")</f>
        <v>36.000700999999999</v>
      </c>
      <c r="BS703" s="4">
        <f>IFERROR(SMALL($BR$3:$BR$1003,ROWS($BR$3:BR703)),"")</f>
        <v>72.000302000000005</v>
      </c>
      <c r="BT703" s="4">
        <f t="shared" si="26"/>
        <v>302</v>
      </c>
    </row>
    <row r="704" spans="59:72">
      <c r="BG704" s="21"/>
      <c r="BN704" s="21">
        <f>IF(OR(Data!E703="Identified",Data!E703="Proposal",Data!E703="Qualified",Data!E703="Validated"),Data!J703,"")</f>
        <v>42145</v>
      </c>
      <c r="BQ704" s="4">
        <f t="shared" si="25"/>
        <v>51</v>
      </c>
      <c r="BR704" s="4">
        <f>IFERROR(BQ704+ROWS($BQ$3:BQ704)/1000000,"")</f>
        <v>51.000701999999997</v>
      </c>
      <c r="BS704" s="4">
        <f>IFERROR(SMALL($BR$3:$BR$1003,ROWS($BR$3:BR704)),"")</f>
        <v>72.000350999999995</v>
      </c>
      <c r="BT704" s="4">
        <f t="shared" si="26"/>
        <v>351</v>
      </c>
    </row>
    <row r="705" spans="59:72">
      <c r="BG705" s="21"/>
      <c r="BN705" s="21">
        <f>IF(OR(Data!E704="Identified",Data!E704="Proposal",Data!E704="Qualified",Data!E704="Validated"),Data!J704,"")</f>
        <v>42171</v>
      </c>
      <c r="BQ705" s="4">
        <f t="shared" si="25"/>
        <v>77</v>
      </c>
      <c r="BR705" s="4">
        <f>IFERROR(BQ705+ROWS($BQ$3:BQ705)/1000000,"")</f>
        <v>77.000703000000001</v>
      </c>
      <c r="BS705" s="4">
        <f>IFERROR(SMALL($BR$3:$BR$1003,ROWS($BR$3:BR705)),"")</f>
        <v>72.000362999999993</v>
      </c>
      <c r="BT705" s="4">
        <f t="shared" si="26"/>
        <v>363</v>
      </c>
    </row>
    <row r="706" spans="59:72">
      <c r="BG706" s="21"/>
      <c r="BN706" s="21">
        <f>IF(OR(Data!E705="Identified",Data!E705="Proposal",Data!E705="Qualified",Data!E705="Validated"),Data!J705,"")</f>
        <v>42158</v>
      </c>
      <c r="BQ706" s="4">
        <f t="shared" si="25"/>
        <v>64</v>
      </c>
      <c r="BR706" s="4">
        <f>IFERROR(BQ706+ROWS($BQ$3:BQ706)/1000000,"")</f>
        <v>64.000703999999999</v>
      </c>
      <c r="BS706" s="4">
        <f>IFERROR(SMALL($BR$3:$BR$1003,ROWS($BR$3:BR706)),"")</f>
        <v>72.000454000000005</v>
      </c>
      <c r="BT706" s="4">
        <f t="shared" si="26"/>
        <v>454</v>
      </c>
    </row>
    <row r="707" spans="59:72">
      <c r="BG707" s="21"/>
      <c r="BN707" s="21">
        <f>IF(OR(Data!E706="Identified",Data!E706="Proposal",Data!E706="Qualified",Data!E706="Validated"),Data!J706,"")</f>
        <v>42108</v>
      </c>
      <c r="BQ707" s="4">
        <f t="shared" si="25"/>
        <v>14</v>
      </c>
      <c r="BR707" s="4">
        <f>IFERROR(BQ707+ROWS($BQ$3:BQ707)/1000000,"")</f>
        <v>14.000705</v>
      </c>
      <c r="BS707" s="4">
        <f>IFERROR(SMALL($BR$3:$BR$1003,ROWS($BR$3:BR707)),"")</f>
        <v>72.000489000000002</v>
      </c>
      <c r="BT707" s="4">
        <f t="shared" si="26"/>
        <v>489</v>
      </c>
    </row>
    <row r="708" spans="59:72">
      <c r="BG708" s="21"/>
      <c r="BN708" s="21">
        <f>IF(OR(Data!E707="Identified",Data!E707="Proposal",Data!E707="Qualified",Data!E707="Validated"),Data!J707,"")</f>
        <v>42160</v>
      </c>
      <c r="BQ708" s="4">
        <f t="shared" ref="BQ708:BQ771" si="27">BN708-$BO$3</f>
        <v>66</v>
      </c>
      <c r="BR708" s="4">
        <f>IFERROR(BQ708+ROWS($BQ$3:BQ708)/1000000,"")</f>
        <v>66.000705999999994</v>
      </c>
      <c r="BS708" s="4">
        <f>IFERROR(SMALL($BR$3:$BR$1003,ROWS($BR$3:BR708)),"")</f>
        <v>72.000518999999997</v>
      </c>
      <c r="BT708" s="4">
        <f t="shared" ref="BT708:BT771" si="28">IF(BS708&lt;&gt;"",MATCH(BS708,$BR$3:$BR$1003,0),"")</f>
        <v>519</v>
      </c>
    </row>
    <row r="709" spans="59:72">
      <c r="BG709" s="21"/>
      <c r="BN709" s="21">
        <f>IF(OR(Data!E708="Identified",Data!E708="Proposal",Data!E708="Qualified",Data!E708="Validated"),Data!J708,"")</f>
        <v>42107</v>
      </c>
      <c r="BQ709" s="4">
        <f t="shared" si="27"/>
        <v>13</v>
      </c>
      <c r="BR709" s="4">
        <f>IFERROR(BQ709+ROWS($BQ$3:BQ709)/1000000,"")</f>
        <v>13.000707</v>
      </c>
      <c r="BS709" s="4">
        <f>IFERROR(SMALL($BR$3:$BR$1003,ROWS($BR$3:BR709)),"")</f>
        <v>72.000574</v>
      </c>
      <c r="BT709" s="4">
        <f t="shared" si="28"/>
        <v>574</v>
      </c>
    </row>
    <row r="710" spans="59:72">
      <c r="BG710" s="21"/>
      <c r="BN710" s="21">
        <f>IF(OR(Data!E709="Identified",Data!E709="Proposal",Data!E709="Qualified",Data!E709="Validated"),Data!J709,"")</f>
        <v>42175</v>
      </c>
      <c r="BQ710" s="4">
        <f t="shared" si="27"/>
        <v>81</v>
      </c>
      <c r="BR710" s="4">
        <f>IFERROR(BQ710+ROWS($BQ$3:BQ710)/1000000,"")</f>
        <v>81.000708000000003</v>
      </c>
      <c r="BS710" s="4">
        <f>IFERROR(SMALL($BR$3:$BR$1003,ROWS($BR$3:BR710)),"")</f>
        <v>72.000600000000006</v>
      </c>
      <c r="BT710" s="4">
        <f t="shared" si="28"/>
        <v>600</v>
      </c>
    </row>
    <row r="711" spans="59:72">
      <c r="BG711" s="21"/>
      <c r="BN711" s="21">
        <f>IF(OR(Data!E710="Identified",Data!E710="Proposal",Data!E710="Qualified",Data!E710="Validated"),Data!J710,"")</f>
        <v>42116</v>
      </c>
      <c r="BQ711" s="4">
        <f t="shared" si="27"/>
        <v>22</v>
      </c>
      <c r="BR711" s="4">
        <f>IFERROR(BQ711+ROWS($BQ$3:BQ711)/1000000,"")</f>
        <v>22.000709000000001</v>
      </c>
      <c r="BS711" s="4">
        <f>IFERROR(SMALL($BR$3:$BR$1003,ROWS($BR$3:BR711)),"")</f>
        <v>72.000664999999998</v>
      </c>
      <c r="BT711" s="4">
        <f t="shared" si="28"/>
        <v>665</v>
      </c>
    </row>
    <row r="712" spans="59:72">
      <c r="BG712" s="21"/>
      <c r="BN712" s="21">
        <f>IF(OR(Data!E711="Identified",Data!E711="Proposal",Data!E711="Qualified",Data!E711="Validated"),Data!J711,"")</f>
        <v>42143</v>
      </c>
      <c r="BQ712" s="4">
        <f t="shared" si="27"/>
        <v>49</v>
      </c>
      <c r="BR712" s="4">
        <f>IFERROR(BQ712+ROWS($BQ$3:BQ712)/1000000,"")</f>
        <v>49.000709999999998</v>
      </c>
      <c r="BS712" s="4">
        <f>IFERROR(SMALL($BR$3:$BR$1003,ROWS($BR$3:BR712)),"")</f>
        <v>72.000922000000003</v>
      </c>
      <c r="BT712" s="4">
        <f t="shared" si="28"/>
        <v>922</v>
      </c>
    </row>
    <row r="713" spans="59:72">
      <c r="BG713" s="21"/>
      <c r="BN713" s="21">
        <f>IF(OR(Data!E712="Identified",Data!E712="Proposal",Data!E712="Qualified",Data!E712="Validated"),Data!J712,"")</f>
        <v>42096</v>
      </c>
      <c r="BQ713" s="4">
        <f t="shared" si="27"/>
        <v>2</v>
      </c>
      <c r="BR713" s="4">
        <f>IFERROR(BQ713+ROWS($BQ$3:BQ713)/1000000,"")</f>
        <v>2.0007109999999999</v>
      </c>
      <c r="BS713" s="4">
        <f>IFERROR(SMALL($BR$3:$BR$1003,ROWS($BR$3:BR713)),"")</f>
        <v>73.000110000000006</v>
      </c>
      <c r="BT713" s="4">
        <f t="shared" si="28"/>
        <v>110</v>
      </c>
    </row>
    <row r="714" spans="59:72">
      <c r="BG714" s="21"/>
      <c r="BN714" s="21">
        <f>IF(OR(Data!E713="Identified",Data!E713="Proposal",Data!E713="Qualified",Data!E713="Validated"),Data!J713,"")</f>
        <v>42128</v>
      </c>
      <c r="BQ714" s="4">
        <f t="shared" si="27"/>
        <v>34</v>
      </c>
      <c r="BR714" s="4">
        <f>IFERROR(BQ714+ROWS($BQ$3:BQ714)/1000000,"")</f>
        <v>34.000712</v>
      </c>
      <c r="BS714" s="4">
        <f>IFERROR(SMALL($BR$3:$BR$1003,ROWS($BR$3:BR714)),"")</f>
        <v>73.00018</v>
      </c>
      <c r="BT714" s="4">
        <f t="shared" si="28"/>
        <v>180</v>
      </c>
    </row>
    <row r="715" spans="59:72">
      <c r="BG715" s="21"/>
      <c r="BN715" s="21">
        <f>IF(OR(Data!E714="Identified",Data!E714="Proposal",Data!E714="Qualified",Data!E714="Validated"),Data!J714,"")</f>
        <v>42133</v>
      </c>
      <c r="BQ715" s="4">
        <f t="shared" si="27"/>
        <v>39</v>
      </c>
      <c r="BR715" s="4">
        <f>IFERROR(BQ715+ROWS($BQ$3:BQ715)/1000000,"")</f>
        <v>39.000712999999998</v>
      </c>
      <c r="BS715" s="4">
        <f>IFERROR(SMALL($BR$3:$BR$1003,ROWS($BR$3:BR715)),"")</f>
        <v>73.000231999999997</v>
      </c>
      <c r="BT715" s="4">
        <f t="shared" si="28"/>
        <v>232</v>
      </c>
    </row>
    <row r="716" spans="59:72">
      <c r="BG716" s="21"/>
      <c r="BN716" s="21">
        <f>IF(OR(Data!E715="Identified",Data!E715="Proposal",Data!E715="Qualified",Data!E715="Validated"),Data!J715,"")</f>
        <v>42158</v>
      </c>
      <c r="BQ716" s="4">
        <f t="shared" si="27"/>
        <v>64</v>
      </c>
      <c r="BR716" s="4">
        <f>IFERROR(BQ716+ROWS($BQ$3:BQ716)/1000000,"")</f>
        <v>64.000714000000002</v>
      </c>
      <c r="BS716" s="4">
        <f>IFERROR(SMALL($BR$3:$BR$1003,ROWS($BR$3:BR716)),"")</f>
        <v>73.000253000000001</v>
      </c>
      <c r="BT716" s="4">
        <f t="shared" si="28"/>
        <v>253</v>
      </c>
    </row>
    <row r="717" spans="59:72">
      <c r="BG717" s="21"/>
      <c r="BN717" s="21">
        <f>IF(OR(Data!E716="Identified",Data!E716="Proposal",Data!E716="Qualified",Data!E716="Validated"),Data!J716,"")</f>
        <v>42098</v>
      </c>
      <c r="BQ717" s="4">
        <f t="shared" si="27"/>
        <v>4</v>
      </c>
      <c r="BR717" s="4">
        <f>IFERROR(BQ717+ROWS($BQ$3:BQ717)/1000000,"")</f>
        <v>4.0007149999999996</v>
      </c>
      <c r="BS717" s="4">
        <f>IFERROR(SMALL($BR$3:$BR$1003,ROWS($BR$3:BR717)),"")</f>
        <v>73.000361999999996</v>
      </c>
      <c r="BT717" s="4">
        <f t="shared" si="28"/>
        <v>362</v>
      </c>
    </row>
    <row r="718" spans="59:72">
      <c r="BG718" s="21"/>
      <c r="BN718" s="21">
        <f>IF(OR(Data!E717="Identified",Data!E717="Proposal",Data!E717="Qualified",Data!E717="Validated"),Data!J717,"")</f>
        <v>42181</v>
      </c>
      <c r="BQ718" s="4">
        <f t="shared" si="27"/>
        <v>87</v>
      </c>
      <c r="BR718" s="4">
        <f>IFERROR(BQ718+ROWS($BQ$3:BQ718)/1000000,"")</f>
        <v>87.000715999999997</v>
      </c>
      <c r="BS718" s="4">
        <f>IFERROR(SMALL($BR$3:$BR$1003,ROWS($BR$3:BR718)),"")</f>
        <v>73.000521000000006</v>
      </c>
      <c r="BT718" s="4">
        <f t="shared" si="28"/>
        <v>521</v>
      </c>
    </row>
    <row r="719" spans="59:72">
      <c r="BG719" s="21"/>
      <c r="BN719" s="21">
        <f>IF(OR(Data!E718="Identified",Data!E718="Proposal",Data!E718="Qualified",Data!E718="Validated"),Data!J718,"")</f>
        <v>42130</v>
      </c>
      <c r="BQ719" s="4">
        <f t="shared" si="27"/>
        <v>36</v>
      </c>
      <c r="BR719" s="4">
        <f>IFERROR(BQ719+ROWS($BQ$3:BQ719)/1000000,"")</f>
        <v>36.000717000000002</v>
      </c>
      <c r="BS719" s="4">
        <f>IFERROR(SMALL($BR$3:$BR$1003,ROWS($BR$3:BR719)),"")</f>
        <v>73.000532000000007</v>
      </c>
      <c r="BT719" s="4">
        <f t="shared" si="28"/>
        <v>532</v>
      </c>
    </row>
    <row r="720" spans="59:72">
      <c r="BG720" s="21"/>
      <c r="BN720" s="21">
        <f>IF(OR(Data!E719="Identified",Data!E719="Proposal",Data!E719="Qualified",Data!E719="Validated"),Data!J719,"")</f>
        <v>42103</v>
      </c>
      <c r="BQ720" s="4">
        <f t="shared" si="27"/>
        <v>9</v>
      </c>
      <c r="BR720" s="4">
        <f>IFERROR(BQ720+ROWS($BQ$3:BQ720)/1000000,"")</f>
        <v>9.0007180000000009</v>
      </c>
      <c r="BS720" s="4">
        <f>IFERROR(SMALL($BR$3:$BR$1003,ROWS($BR$3:BR720)),"")</f>
        <v>73.000615999999994</v>
      </c>
      <c r="BT720" s="4">
        <f t="shared" si="28"/>
        <v>616</v>
      </c>
    </row>
    <row r="721" spans="59:72">
      <c r="BG721" s="21"/>
      <c r="BN721" s="21" t="str">
        <f>IF(OR(Data!E720="Identified",Data!E720="Proposal",Data!E720="Qualified",Data!E720="Validated"),Data!J720,"")</f>
        <v/>
      </c>
      <c r="BQ721" s="4" t="e">
        <f t="shared" si="27"/>
        <v>#VALUE!</v>
      </c>
      <c r="BR721" s="4" t="str">
        <f>IFERROR(BQ721+ROWS($BQ$3:BQ721)/1000000,"")</f>
        <v/>
      </c>
      <c r="BS721" s="4">
        <f>IFERROR(SMALL($BR$3:$BR$1003,ROWS($BR$3:BR721)),"")</f>
        <v>73.000833999999998</v>
      </c>
      <c r="BT721" s="4">
        <f t="shared" si="28"/>
        <v>834</v>
      </c>
    </row>
    <row r="722" spans="59:72">
      <c r="BG722" s="21"/>
      <c r="BN722" s="21">
        <f>IF(OR(Data!E721="Identified",Data!E721="Proposal",Data!E721="Qualified",Data!E721="Validated"),Data!J721,"")</f>
        <v>42112</v>
      </c>
      <c r="BQ722" s="4">
        <f t="shared" si="27"/>
        <v>18</v>
      </c>
      <c r="BR722" s="4">
        <f>IFERROR(BQ722+ROWS($BQ$3:BQ722)/1000000,"")</f>
        <v>18.000720000000001</v>
      </c>
      <c r="BS722" s="4">
        <f>IFERROR(SMALL($BR$3:$BR$1003,ROWS($BR$3:BR722)),"")</f>
        <v>73.000842000000006</v>
      </c>
      <c r="BT722" s="4">
        <f t="shared" si="28"/>
        <v>842</v>
      </c>
    </row>
    <row r="723" spans="59:72">
      <c r="BG723" s="21"/>
      <c r="BN723" s="21">
        <f>IF(OR(Data!E722="Identified",Data!E722="Proposal",Data!E722="Qualified",Data!E722="Validated"),Data!J722,"")</f>
        <v>42124</v>
      </c>
      <c r="BQ723" s="4">
        <f t="shared" si="27"/>
        <v>30</v>
      </c>
      <c r="BR723" s="4">
        <f>IFERROR(BQ723+ROWS($BQ$3:BQ723)/1000000,"")</f>
        <v>30.000720999999999</v>
      </c>
      <c r="BS723" s="4">
        <f>IFERROR(SMALL($BR$3:$BR$1003,ROWS($BR$3:BR723)),"")</f>
        <v>73.000846999999993</v>
      </c>
      <c r="BT723" s="4">
        <f t="shared" si="28"/>
        <v>847</v>
      </c>
    </row>
    <row r="724" spans="59:72">
      <c r="BG724" s="21"/>
      <c r="BN724" s="21">
        <f>IF(OR(Data!E723="Identified",Data!E723="Proposal",Data!E723="Qualified",Data!E723="Validated"),Data!J723,"")</f>
        <v>42178</v>
      </c>
      <c r="BQ724" s="4">
        <f t="shared" si="27"/>
        <v>84</v>
      </c>
      <c r="BR724" s="4">
        <f>IFERROR(BQ724+ROWS($BQ$3:BQ724)/1000000,"")</f>
        <v>84.000721999999996</v>
      </c>
      <c r="BS724" s="4">
        <f>IFERROR(SMALL($BR$3:$BR$1003,ROWS($BR$3:BR724)),"")</f>
        <v>73.000870000000006</v>
      </c>
      <c r="BT724" s="4">
        <f t="shared" si="28"/>
        <v>870</v>
      </c>
    </row>
    <row r="725" spans="59:72">
      <c r="BG725" s="21"/>
      <c r="BN725" s="21">
        <f>IF(OR(Data!E724="Identified",Data!E724="Proposal",Data!E724="Qualified",Data!E724="Validated"),Data!J724,"")</f>
        <v>42141</v>
      </c>
      <c r="BQ725" s="4">
        <f t="shared" si="27"/>
        <v>47</v>
      </c>
      <c r="BR725" s="4">
        <f>IFERROR(BQ725+ROWS($BQ$3:BQ725)/1000000,"")</f>
        <v>47.000723000000001</v>
      </c>
      <c r="BS725" s="4">
        <f>IFERROR(SMALL($BR$3:$BR$1003,ROWS($BR$3:BR725)),"")</f>
        <v>74.000307000000006</v>
      </c>
      <c r="BT725" s="4">
        <f t="shared" si="28"/>
        <v>307</v>
      </c>
    </row>
    <row r="726" spans="59:72">
      <c r="BG726" s="21"/>
      <c r="BN726" s="21">
        <f>IF(OR(Data!E725="Identified",Data!E725="Proposal",Data!E725="Qualified",Data!E725="Validated"),Data!J725,"")</f>
        <v>42170</v>
      </c>
      <c r="BQ726" s="4">
        <f t="shared" si="27"/>
        <v>76</v>
      </c>
      <c r="BR726" s="4">
        <f>IFERROR(BQ726+ROWS($BQ$3:BQ726)/1000000,"")</f>
        <v>76.000724000000005</v>
      </c>
      <c r="BS726" s="4">
        <f>IFERROR(SMALL($BR$3:$BR$1003,ROWS($BR$3:BR726)),"")</f>
        <v>74.000322999999995</v>
      </c>
      <c r="BT726" s="4">
        <f t="shared" si="28"/>
        <v>323</v>
      </c>
    </row>
    <row r="727" spans="59:72">
      <c r="BG727" s="21"/>
      <c r="BN727" s="21">
        <f>IF(OR(Data!E726="Identified",Data!E726="Proposal",Data!E726="Qualified",Data!E726="Validated"),Data!J726,"")</f>
        <v>42119</v>
      </c>
      <c r="BQ727" s="4">
        <f t="shared" si="27"/>
        <v>25</v>
      </c>
      <c r="BR727" s="4">
        <f>IFERROR(BQ727+ROWS($BQ$3:BQ727)/1000000,"")</f>
        <v>25.000724999999999</v>
      </c>
      <c r="BS727" s="4">
        <f>IFERROR(SMALL($BR$3:$BR$1003,ROWS($BR$3:BR727)),"")</f>
        <v>74.000341000000006</v>
      </c>
      <c r="BT727" s="4">
        <f t="shared" si="28"/>
        <v>341</v>
      </c>
    </row>
    <row r="728" spans="59:72">
      <c r="BG728" s="21"/>
      <c r="BN728" s="21">
        <f>IF(OR(Data!E727="Identified",Data!E727="Proposal",Data!E727="Qualified",Data!E727="Validated"),Data!J727,"")</f>
        <v>42127</v>
      </c>
      <c r="BQ728" s="4">
        <f t="shared" si="27"/>
        <v>33</v>
      </c>
      <c r="BR728" s="4">
        <f>IFERROR(BQ728+ROWS($BQ$3:BQ728)/1000000,"")</f>
        <v>33.000726</v>
      </c>
      <c r="BS728" s="4">
        <f>IFERROR(SMALL($BR$3:$BR$1003,ROWS($BR$3:BR728)),"")</f>
        <v>74.000420000000005</v>
      </c>
      <c r="BT728" s="4">
        <f t="shared" si="28"/>
        <v>420</v>
      </c>
    </row>
    <row r="729" spans="59:72">
      <c r="BG729" s="21"/>
      <c r="BN729" s="21">
        <f>IF(OR(Data!E728="Identified",Data!E728="Proposal",Data!E728="Qualified",Data!E728="Validated"),Data!J728,"")</f>
        <v>42096</v>
      </c>
      <c r="BQ729" s="4">
        <f t="shared" si="27"/>
        <v>2</v>
      </c>
      <c r="BR729" s="4">
        <f>IFERROR(BQ729+ROWS($BQ$3:BQ729)/1000000,"")</f>
        <v>2.0007269999999999</v>
      </c>
      <c r="BS729" s="4">
        <f>IFERROR(SMALL($BR$3:$BR$1003,ROWS($BR$3:BR729)),"")</f>
        <v>74.000463999999994</v>
      </c>
      <c r="BT729" s="4">
        <f t="shared" si="28"/>
        <v>464</v>
      </c>
    </row>
    <row r="730" spans="59:72">
      <c r="BG730" s="21"/>
      <c r="BN730" s="21">
        <f>IF(OR(Data!E729="Identified",Data!E729="Proposal",Data!E729="Qualified",Data!E729="Validated"),Data!J729,"")</f>
        <v>42179</v>
      </c>
      <c r="BQ730" s="4">
        <f t="shared" si="27"/>
        <v>85</v>
      </c>
      <c r="BR730" s="4">
        <f>IFERROR(BQ730+ROWS($BQ$3:BQ730)/1000000,"")</f>
        <v>85.000727999999995</v>
      </c>
      <c r="BS730" s="4">
        <f>IFERROR(SMALL($BR$3:$BR$1003,ROWS($BR$3:BR730)),"")</f>
        <v>74.000579000000002</v>
      </c>
      <c r="BT730" s="4">
        <f t="shared" si="28"/>
        <v>579</v>
      </c>
    </row>
    <row r="731" spans="59:72">
      <c r="BG731" s="21"/>
      <c r="BN731" s="21" t="str">
        <f>IF(OR(Data!E730="Identified",Data!E730="Proposal",Data!E730="Qualified",Data!E730="Validated"),Data!J730,"")</f>
        <v/>
      </c>
      <c r="BQ731" s="4" t="e">
        <f t="shared" si="27"/>
        <v>#VALUE!</v>
      </c>
      <c r="BR731" s="4" t="str">
        <f>IFERROR(BQ731+ROWS($BQ$3:BQ731)/1000000,"")</f>
        <v/>
      </c>
      <c r="BS731" s="4">
        <f>IFERROR(SMALL($BR$3:$BR$1003,ROWS($BR$3:BR731)),"")</f>
        <v>74.000629000000004</v>
      </c>
      <c r="BT731" s="4">
        <f t="shared" si="28"/>
        <v>629</v>
      </c>
    </row>
    <row r="732" spans="59:72">
      <c r="BG732" s="21"/>
      <c r="BN732" s="21">
        <f>IF(OR(Data!E731="Identified",Data!E731="Proposal",Data!E731="Qualified",Data!E731="Validated"),Data!J731,"")</f>
        <v>42143</v>
      </c>
      <c r="BQ732" s="4">
        <f t="shared" si="27"/>
        <v>49</v>
      </c>
      <c r="BR732" s="4">
        <f>IFERROR(BQ732+ROWS($BQ$3:BQ732)/1000000,"")</f>
        <v>49.000729999999997</v>
      </c>
      <c r="BS732" s="4">
        <f>IFERROR(SMALL($BR$3:$BR$1003,ROWS($BR$3:BR732)),"")</f>
        <v>74.000821000000002</v>
      </c>
      <c r="BT732" s="4">
        <f t="shared" si="28"/>
        <v>821</v>
      </c>
    </row>
    <row r="733" spans="59:72">
      <c r="BG733" s="21"/>
      <c r="BN733" s="21">
        <f>IF(OR(Data!E732="Identified",Data!E732="Proposal",Data!E732="Qualified",Data!E732="Validated"),Data!J732,"")</f>
        <v>42126</v>
      </c>
      <c r="BQ733" s="4">
        <f t="shared" si="27"/>
        <v>32</v>
      </c>
      <c r="BR733" s="4">
        <f>IFERROR(BQ733+ROWS($BQ$3:BQ733)/1000000,"")</f>
        <v>32.000731000000002</v>
      </c>
      <c r="BS733" s="4">
        <f>IFERROR(SMALL($BR$3:$BR$1003,ROWS($BR$3:BR733)),"")</f>
        <v>74.000867999999997</v>
      </c>
      <c r="BT733" s="4">
        <f t="shared" si="28"/>
        <v>868</v>
      </c>
    </row>
    <row r="734" spans="59:72">
      <c r="BG734" s="21"/>
      <c r="BN734" s="21">
        <f>IF(OR(Data!E733="Identified",Data!E733="Proposal",Data!E733="Qualified",Data!E733="Validated"),Data!J733,"")</f>
        <v>42105</v>
      </c>
      <c r="BQ734" s="4">
        <f t="shared" si="27"/>
        <v>11</v>
      </c>
      <c r="BR734" s="4">
        <f>IFERROR(BQ734+ROWS($BQ$3:BQ734)/1000000,"")</f>
        <v>11.000731999999999</v>
      </c>
      <c r="BS734" s="4">
        <f>IFERROR(SMALL($BR$3:$BR$1003,ROWS($BR$3:BR734)),"")</f>
        <v>74.000939000000002</v>
      </c>
      <c r="BT734" s="4">
        <f t="shared" si="28"/>
        <v>939</v>
      </c>
    </row>
    <row r="735" spans="59:72">
      <c r="BG735" s="21"/>
      <c r="BN735" s="21">
        <f>IF(OR(Data!E734="Identified",Data!E734="Proposal",Data!E734="Qualified",Data!E734="Validated"),Data!J734,"")</f>
        <v>42110</v>
      </c>
      <c r="BQ735" s="4">
        <f t="shared" si="27"/>
        <v>16</v>
      </c>
      <c r="BR735" s="4">
        <f>IFERROR(BQ735+ROWS($BQ$3:BQ735)/1000000,"")</f>
        <v>16.000733</v>
      </c>
      <c r="BS735" s="4">
        <f>IFERROR(SMALL($BR$3:$BR$1003,ROWS($BR$3:BR735)),"")</f>
        <v>74.000990999999999</v>
      </c>
      <c r="BT735" s="4">
        <f t="shared" si="28"/>
        <v>991</v>
      </c>
    </row>
    <row r="736" spans="59:72">
      <c r="BG736" s="21"/>
      <c r="BN736" s="21">
        <f>IF(OR(Data!E735="Identified",Data!E735="Proposal",Data!E735="Qualified",Data!E735="Validated"),Data!J735,"")</f>
        <v>42191</v>
      </c>
      <c r="BQ736" s="4">
        <f t="shared" si="27"/>
        <v>97</v>
      </c>
      <c r="BR736" s="4">
        <f>IFERROR(BQ736+ROWS($BQ$3:BQ736)/1000000,"")</f>
        <v>97.000733999999994</v>
      </c>
      <c r="BS736" s="4">
        <f>IFERROR(SMALL($BR$3:$BR$1003,ROWS($BR$3:BR736)),"")</f>
        <v>75.000344999999996</v>
      </c>
      <c r="BT736" s="4">
        <f t="shared" si="28"/>
        <v>345</v>
      </c>
    </row>
    <row r="737" spans="59:72">
      <c r="BG737" s="21"/>
      <c r="BN737" s="21">
        <f>IF(OR(Data!E736="Identified",Data!E736="Proposal",Data!E736="Qualified",Data!E736="Validated"),Data!J736,"")</f>
        <v>42121</v>
      </c>
      <c r="BQ737" s="4">
        <f t="shared" si="27"/>
        <v>27</v>
      </c>
      <c r="BR737" s="4">
        <f>IFERROR(BQ737+ROWS($BQ$3:BQ737)/1000000,"")</f>
        <v>27.000734999999999</v>
      </c>
      <c r="BS737" s="4">
        <f>IFERROR(SMALL($BR$3:$BR$1003,ROWS($BR$3:BR737)),"")</f>
        <v>75.000461999999999</v>
      </c>
      <c r="BT737" s="4">
        <f t="shared" si="28"/>
        <v>462</v>
      </c>
    </row>
    <row r="738" spans="59:72">
      <c r="BG738" s="21"/>
      <c r="BN738" s="21">
        <f>IF(OR(Data!E737="Identified",Data!E737="Proposal",Data!E737="Qualified",Data!E737="Validated"),Data!J737,"")</f>
        <v>42165</v>
      </c>
      <c r="BQ738" s="4">
        <f t="shared" si="27"/>
        <v>71</v>
      </c>
      <c r="BR738" s="4">
        <f>IFERROR(BQ738+ROWS($BQ$3:BQ738)/1000000,"")</f>
        <v>71.000736000000003</v>
      </c>
      <c r="BS738" s="4">
        <f>IFERROR(SMALL($BR$3:$BR$1003,ROWS($BR$3:BR738)),"")</f>
        <v>75.000495000000001</v>
      </c>
      <c r="BT738" s="4">
        <f t="shared" si="28"/>
        <v>495</v>
      </c>
    </row>
    <row r="739" spans="59:72">
      <c r="BG739" s="21"/>
      <c r="BN739" s="21">
        <f>IF(OR(Data!E738="Identified",Data!E738="Proposal",Data!E738="Qualified",Data!E738="Validated"),Data!J738,"")</f>
        <v>42150</v>
      </c>
      <c r="BQ739" s="4">
        <f t="shared" si="27"/>
        <v>56</v>
      </c>
      <c r="BR739" s="4">
        <f>IFERROR(BQ739+ROWS($BQ$3:BQ739)/1000000,"")</f>
        <v>56.000737000000001</v>
      </c>
      <c r="BS739" s="4">
        <f>IFERROR(SMALL($BR$3:$BR$1003,ROWS($BR$3:BR739)),"")</f>
        <v>75.000522000000004</v>
      </c>
      <c r="BT739" s="4">
        <f t="shared" si="28"/>
        <v>522</v>
      </c>
    </row>
    <row r="740" spans="59:72">
      <c r="BG740" s="21"/>
      <c r="BN740" s="21">
        <f>IF(OR(Data!E739="Identified",Data!E739="Proposal",Data!E739="Qualified",Data!E739="Validated"),Data!J739,"")</f>
        <v>42150</v>
      </c>
      <c r="BQ740" s="4">
        <f t="shared" si="27"/>
        <v>56</v>
      </c>
      <c r="BR740" s="4">
        <f>IFERROR(BQ740+ROWS($BQ$3:BQ740)/1000000,"")</f>
        <v>56.000737999999998</v>
      </c>
      <c r="BS740" s="4">
        <f>IFERROR(SMALL($BR$3:$BR$1003,ROWS($BR$3:BR740)),"")</f>
        <v>75.000585999999998</v>
      </c>
      <c r="BT740" s="4">
        <f t="shared" si="28"/>
        <v>586</v>
      </c>
    </row>
    <row r="741" spans="59:72">
      <c r="BG741" s="21"/>
      <c r="BN741" s="21">
        <f>IF(OR(Data!E740="Identified",Data!E740="Proposal",Data!E740="Qualified",Data!E740="Validated"),Data!J740,"")</f>
        <v>42141</v>
      </c>
      <c r="BQ741" s="4">
        <f t="shared" si="27"/>
        <v>47</v>
      </c>
      <c r="BR741" s="4">
        <f>IFERROR(BQ741+ROWS($BQ$3:BQ741)/1000000,"")</f>
        <v>47.000739000000003</v>
      </c>
      <c r="BS741" s="4">
        <f>IFERROR(SMALL($BR$3:$BR$1003,ROWS($BR$3:BR741)),"")</f>
        <v>75.000668000000005</v>
      </c>
      <c r="BT741" s="4">
        <f t="shared" si="28"/>
        <v>668</v>
      </c>
    </row>
    <row r="742" spans="59:72">
      <c r="BG742" s="21"/>
      <c r="BN742" s="21" t="str">
        <f>IF(OR(Data!E741="Identified",Data!E741="Proposal",Data!E741="Qualified",Data!E741="Validated"),Data!J741,"")</f>
        <v/>
      </c>
      <c r="BQ742" s="4" t="e">
        <f t="shared" si="27"/>
        <v>#VALUE!</v>
      </c>
      <c r="BR742" s="4" t="str">
        <f>IFERROR(BQ742+ROWS($BQ$3:BQ742)/1000000,"")</f>
        <v/>
      </c>
      <c r="BS742" s="4">
        <f>IFERROR(SMALL($BR$3:$BR$1003,ROWS($BR$3:BR742)),"")</f>
        <v>75.000694999999993</v>
      </c>
      <c r="BT742" s="4">
        <f t="shared" si="28"/>
        <v>695</v>
      </c>
    </row>
    <row r="743" spans="59:72">
      <c r="BG743" s="21"/>
      <c r="BN743" s="21">
        <f>IF(OR(Data!E742="Identified",Data!E742="Proposal",Data!E742="Qualified",Data!E742="Validated"),Data!J742,"")</f>
        <v>42100</v>
      </c>
      <c r="BQ743" s="4">
        <f t="shared" si="27"/>
        <v>6</v>
      </c>
      <c r="BR743" s="4">
        <f>IFERROR(BQ743+ROWS($BQ$3:BQ743)/1000000,"")</f>
        <v>6.0007409999999997</v>
      </c>
      <c r="BS743" s="4">
        <f>IFERROR(SMALL($BR$3:$BR$1003,ROWS($BR$3:BR743)),"")</f>
        <v>76.000051999999997</v>
      </c>
      <c r="BT743" s="4">
        <f t="shared" si="28"/>
        <v>52</v>
      </c>
    </row>
    <row r="744" spans="59:72">
      <c r="BG744" s="21"/>
      <c r="BN744" s="21">
        <f>IF(OR(Data!E743="Identified",Data!E743="Proposal",Data!E743="Qualified",Data!E743="Validated"),Data!J743,"")</f>
        <v>42133</v>
      </c>
      <c r="BQ744" s="4">
        <f t="shared" si="27"/>
        <v>39</v>
      </c>
      <c r="BR744" s="4">
        <f>IFERROR(BQ744+ROWS($BQ$3:BQ744)/1000000,"")</f>
        <v>39.000742000000002</v>
      </c>
      <c r="BS744" s="4">
        <f>IFERROR(SMALL($BR$3:$BR$1003,ROWS($BR$3:BR744)),"")</f>
        <v>76.000085999999996</v>
      </c>
      <c r="BT744" s="4">
        <f t="shared" si="28"/>
        <v>86</v>
      </c>
    </row>
    <row r="745" spans="59:72">
      <c r="BG745" s="21"/>
      <c r="BN745" s="21">
        <f>IF(OR(Data!E744="Identified",Data!E744="Proposal",Data!E744="Qualified",Data!E744="Validated"),Data!J744,"")</f>
        <v>42139</v>
      </c>
      <c r="BQ745" s="4">
        <f t="shared" si="27"/>
        <v>45</v>
      </c>
      <c r="BR745" s="4">
        <f>IFERROR(BQ745+ROWS($BQ$3:BQ745)/1000000,"")</f>
        <v>45.000743</v>
      </c>
      <c r="BS745" s="4">
        <f>IFERROR(SMALL($BR$3:$BR$1003,ROWS($BR$3:BR745)),"")</f>
        <v>76.000181999999995</v>
      </c>
      <c r="BT745" s="4">
        <f t="shared" si="28"/>
        <v>182</v>
      </c>
    </row>
    <row r="746" spans="59:72">
      <c r="BG746" s="21"/>
      <c r="BN746" s="21">
        <f>IF(OR(Data!E745="Identified",Data!E745="Proposal",Data!E745="Qualified",Data!E745="Validated"),Data!J745,"")</f>
        <v>42112</v>
      </c>
      <c r="BQ746" s="4">
        <f t="shared" si="27"/>
        <v>18</v>
      </c>
      <c r="BR746" s="4">
        <f>IFERROR(BQ746+ROWS($BQ$3:BQ746)/1000000,"")</f>
        <v>18.000744000000001</v>
      </c>
      <c r="BS746" s="4">
        <f>IFERROR(SMALL($BR$3:$BR$1003,ROWS($BR$3:BR746)),"")</f>
        <v>76.000279000000006</v>
      </c>
      <c r="BT746" s="4">
        <f t="shared" si="28"/>
        <v>279</v>
      </c>
    </row>
    <row r="747" spans="59:72">
      <c r="BG747" s="21"/>
      <c r="BN747" s="21">
        <f>IF(OR(Data!E746="Identified",Data!E746="Proposal",Data!E746="Qualified",Data!E746="Validated"),Data!J746,"")</f>
        <v>42171</v>
      </c>
      <c r="BQ747" s="4">
        <f t="shared" si="27"/>
        <v>77</v>
      </c>
      <c r="BR747" s="4">
        <f>IFERROR(BQ747+ROWS($BQ$3:BQ747)/1000000,"")</f>
        <v>77.000744999999995</v>
      </c>
      <c r="BS747" s="4">
        <f>IFERROR(SMALL($BR$3:$BR$1003,ROWS($BR$3:BR747)),"")</f>
        <v>76.000333999999995</v>
      </c>
      <c r="BT747" s="4">
        <f t="shared" si="28"/>
        <v>334</v>
      </c>
    </row>
    <row r="748" spans="59:72">
      <c r="BG748" s="21"/>
      <c r="BN748" s="21">
        <f>IF(OR(Data!E747="Identified",Data!E747="Proposal",Data!E747="Qualified",Data!E747="Validated"),Data!J747,"")</f>
        <v>42173</v>
      </c>
      <c r="BQ748" s="4">
        <f t="shared" si="27"/>
        <v>79</v>
      </c>
      <c r="BR748" s="4">
        <f>IFERROR(BQ748+ROWS($BQ$3:BQ748)/1000000,"")</f>
        <v>79.000746000000007</v>
      </c>
      <c r="BS748" s="4">
        <f>IFERROR(SMALL($BR$3:$BR$1003,ROWS($BR$3:BR748)),"")</f>
        <v>76.000401999999994</v>
      </c>
      <c r="BT748" s="4">
        <f t="shared" si="28"/>
        <v>402</v>
      </c>
    </row>
    <row r="749" spans="59:72">
      <c r="BG749" s="21"/>
      <c r="BN749" s="21">
        <f>IF(OR(Data!E748="Identified",Data!E748="Proposal",Data!E748="Qualified",Data!E748="Validated"),Data!J748,"")</f>
        <v>42160</v>
      </c>
      <c r="BQ749" s="4">
        <f t="shared" si="27"/>
        <v>66</v>
      </c>
      <c r="BR749" s="4">
        <f>IFERROR(BQ749+ROWS($BQ$3:BQ749)/1000000,"")</f>
        <v>66.000747000000004</v>
      </c>
      <c r="BS749" s="4">
        <f>IFERROR(SMALL($BR$3:$BR$1003,ROWS($BR$3:BR749)),"")</f>
        <v>76.000479999999996</v>
      </c>
      <c r="BT749" s="4">
        <f t="shared" si="28"/>
        <v>480</v>
      </c>
    </row>
    <row r="750" spans="59:72">
      <c r="BG750" s="21"/>
      <c r="BN750" s="21">
        <f>IF(OR(Data!E749="Identified",Data!E749="Proposal",Data!E749="Qualified",Data!E749="Validated"),Data!J749,"")</f>
        <v>42131</v>
      </c>
      <c r="BQ750" s="4">
        <f t="shared" si="27"/>
        <v>37</v>
      </c>
      <c r="BR750" s="4">
        <f>IFERROR(BQ750+ROWS($BQ$3:BQ750)/1000000,"")</f>
        <v>37.000748000000002</v>
      </c>
      <c r="BS750" s="4">
        <f>IFERROR(SMALL($BR$3:$BR$1003,ROWS($BR$3:BR750)),"")</f>
        <v>76.000482000000005</v>
      </c>
      <c r="BT750" s="4">
        <f t="shared" si="28"/>
        <v>482</v>
      </c>
    </row>
    <row r="751" spans="59:72">
      <c r="BG751" s="21"/>
      <c r="BN751" s="21">
        <f>IF(OR(Data!E750="Identified",Data!E750="Proposal",Data!E750="Qualified",Data!E750="Validated"),Data!J750,"")</f>
        <v>42103</v>
      </c>
      <c r="BQ751" s="4">
        <f t="shared" si="27"/>
        <v>9</v>
      </c>
      <c r="BR751" s="4">
        <f>IFERROR(BQ751+ROWS($BQ$3:BQ751)/1000000,"")</f>
        <v>9.0007490000000008</v>
      </c>
      <c r="BS751" s="4">
        <f>IFERROR(SMALL($BR$3:$BR$1003,ROWS($BR$3:BR751)),"")</f>
        <v>76.000529999999998</v>
      </c>
      <c r="BT751" s="4">
        <f t="shared" si="28"/>
        <v>530</v>
      </c>
    </row>
    <row r="752" spans="59:72">
      <c r="BG752" s="21"/>
      <c r="BN752" s="21">
        <f>IF(OR(Data!E751="Identified",Data!E751="Proposal",Data!E751="Qualified",Data!E751="Validated"),Data!J751,"")</f>
        <v>42134</v>
      </c>
      <c r="BQ752" s="4">
        <f t="shared" si="27"/>
        <v>40</v>
      </c>
      <c r="BR752" s="4">
        <f>IFERROR(BQ752+ROWS($BQ$3:BQ752)/1000000,"")</f>
        <v>40.000749999999996</v>
      </c>
      <c r="BS752" s="4">
        <f>IFERROR(SMALL($BR$3:$BR$1003,ROWS($BR$3:BR752)),"")</f>
        <v>76.000623000000004</v>
      </c>
      <c r="BT752" s="4">
        <f t="shared" si="28"/>
        <v>623</v>
      </c>
    </row>
    <row r="753" spans="59:72">
      <c r="BG753" s="21"/>
      <c r="BN753" s="21">
        <f>IF(OR(Data!E752="Identified",Data!E752="Proposal",Data!E752="Qualified",Data!E752="Validated"),Data!J752,"")</f>
        <v>42102</v>
      </c>
      <c r="BQ753" s="4">
        <f t="shared" si="27"/>
        <v>8</v>
      </c>
      <c r="BR753" s="4">
        <f>IFERROR(BQ753+ROWS($BQ$3:BQ753)/1000000,"")</f>
        <v>8.0007509999999993</v>
      </c>
      <c r="BS753" s="4">
        <f>IFERROR(SMALL($BR$3:$BR$1003,ROWS($BR$3:BR753)),"")</f>
        <v>76.000653</v>
      </c>
      <c r="BT753" s="4">
        <f t="shared" si="28"/>
        <v>653</v>
      </c>
    </row>
    <row r="754" spans="59:72">
      <c r="BG754" s="21"/>
      <c r="BN754" s="21">
        <f>IF(OR(Data!E753="Identified",Data!E753="Proposal",Data!E753="Qualified",Data!E753="Validated"),Data!J753,"")</f>
        <v>42161</v>
      </c>
      <c r="BQ754" s="4">
        <f t="shared" si="27"/>
        <v>67</v>
      </c>
      <c r="BR754" s="4">
        <f>IFERROR(BQ754+ROWS($BQ$3:BQ754)/1000000,"")</f>
        <v>67.000752000000006</v>
      </c>
      <c r="BS754" s="4">
        <f>IFERROR(SMALL($BR$3:$BR$1003,ROWS($BR$3:BR754)),"")</f>
        <v>76.000675999999999</v>
      </c>
      <c r="BT754" s="4">
        <f t="shared" si="28"/>
        <v>676</v>
      </c>
    </row>
    <row r="755" spans="59:72">
      <c r="BG755" s="21"/>
      <c r="BN755" s="21">
        <f>IF(OR(Data!E754="Identified",Data!E754="Proposal",Data!E754="Qualified",Data!E754="Validated"),Data!J754,"")</f>
        <v>42129</v>
      </c>
      <c r="BQ755" s="4">
        <f t="shared" si="27"/>
        <v>35</v>
      </c>
      <c r="BR755" s="4">
        <f>IFERROR(BQ755+ROWS($BQ$3:BQ755)/1000000,"")</f>
        <v>35.000753000000003</v>
      </c>
      <c r="BS755" s="4">
        <f>IFERROR(SMALL($BR$3:$BR$1003,ROWS($BR$3:BR755)),"")</f>
        <v>76.000724000000005</v>
      </c>
      <c r="BT755" s="4">
        <f t="shared" si="28"/>
        <v>724</v>
      </c>
    </row>
    <row r="756" spans="59:72">
      <c r="BG756" s="21"/>
      <c r="BN756" s="21">
        <f>IF(OR(Data!E755="Identified",Data!E755="Proposal",Data!E755="Qualified",Data!E755="Validated"),Data!J755,"")</f>
        <v>42139</v>
      </c>
      <c r="BQ756" s="4">
        <f t="shared" si="27"/>
        <v>45</v>
      </c>
      <c r="BR756" s="4">
        <f>IFERROR(BQ756+ROWS($BQ$3:BQ756)/1000000,"")</f>
        <v>45.000754000000001</v>
      </c>
      <c r="BS756" s="4">
        <f>IFERROR(SMALL($BR$3:$BR$1003,ROWS($BR$3:BR756)),"")</f>
        <v>76.000793999999999</v>
      </c>
      <c r="BT756" s="4">
        <f t="shared" si="28"/>
        <v>794</v>
      </c>
    </row>
    <row r="757" spans="59:72">
      <c r="BG757" s="21"/>
      <c r="BN757" s="21">
        <f>IF(OR(Data!E756="Identified",Data!E756="Proposal",Data!E756="Qualified",Data!E756="Validated"),Data!J756,"")</f>
        <v>42162</v>
      </c>
      <c r="BQ757" s="4">
        <f t="shared" si="27"/>
        <v>68</v>
      </c>
      <c r="BR757" s="4">
        <f>IFERROR(BQ757+ROWS($BQ$3:BQ757)/1000000,"")</f>
        <v>68.000754999999998</v>
      </c>
      <c r="BS757" s="4">
        <f>IFERROR(SMALL($BR$3:$BR$1003,ROWS($BR$3:BR757)),"")</f>
        <v>76.000817999999995</v>
      </c>
      <c r="BT757" s="4">
        <f t="shared" si="28"/>
        <v>818</v>
      </c>
    </row>
    <row r="758" spans="59:72">
      <c r="BG758" s="21"/>
      <c r="BN758" s="21">
        <f>IF(OR(Data!E757="Identified",Data!E757="Proposal",Data!E757="Qualified",Data!E757="Validated"),Data!J757,"")</f>
        <v>42145</v>
      </c>
      <c r="BQ758" s="4">
        <f t="shared" si="27"/>
        <v>51</v>
      </c>
      <c r="BR758" s="4">
        <f>IFERROR(BQ758+ROWS($BQ$3:BQ758)/1000000,"")</f>
        <v>51.000756000000003</v>
      </c>
      <c r="BS758" s="4">
        <f>IFERROR(SMALL($BR$3:$BR$1003,ROWS($BR$3:BR758)),"")</f>
        <v>76.000827999999998</v>
      </c>
      <c r="BT758" s="4">
        <f t="shared" si="28"/>
        <v>828</v>
      </c>
    </row>
    <row r="759" spans="59:72">
      <c r="BG759" s="21"/>
      <c r="BN759" s="21">
        <f>IF(OR(Data!E758="Identified",Data!E758="Proposal",Data!E758="Qualified",Data!E758="Validated"),Data!J758,"")</f>
        <v>42098</v>
      </c>
      <c r="BQ759" s="4">
        <f t="shared" si="27"/>
        <v>4</v>
      </c>
      <c r="BR759" s="4">
        <f>IFERROR(BQ759+ROWS($BQ$3:BQ759)/1000000,"")</f>
        <v>4.0007570000000001</v>
      </c>
      <c r="BS759" s="4">
        <f>IFERROR(SMALL($BR$3:$BR$1003,ROWS($BR$3:BR759)),"")</f>
        <v>76.000893000000005</v>
      </c>
      <c r="BT759" s="4">
        <f t="shared" si="28"/>
        <v>893</v>
      </c>
    </row>
    <row r="760" spans="59:72">
      <c r="BG760" s="21"/>
      <c r="BN760" s="21">
        <f>IF(OR(Data!E759="Identified",Data!E759="Proposal",Data!E759="Qualified",Data!E759="Validated"),Data!J759,"")</f>
        <v>42178</v>
      </c>
      <c r="BQ760" s="4">
        <f t="shared" si="27"/>
        <v>84</v>
      </c>
      <c r="BR760" s="4">
        <f>IFERROR(BQ760+ROWS($BQ$3:BQ760)/1000000,"")</f>
        <v>84.000758000000005</v>
      </c>
      <c r="BS760" s="4">
        <f>IFERROR(SMALL($BR$3:$BR$1003,ROWS($BR$3:BR760)),"")</f>
        <v>77.000089000000003</v>
      </c>
      <c r="BT760" s="4">
        <f t="shared" si="28"/>
        <v>89</v>
      </c>
    </row>
    <row r="761" spans="59:72">
      <c r="BG761" s="21"/>
      <c r="BN761" s="21">
        <f>IF(OR(Data!E760="Identified",Data!E760="Proposal",Data!E760="Qualified",Data!E760="Validated"),Data!J760,"")</f>
        <v>42125</v>
      </c>
      <c r="BQ761" s="4">
        <f t="shared" si="27"/>
        <v>31</v>
      </c>
      <c r="BR761" s="4">
        <f>IFERROR(BQ761+ROWS($BQ$3:BQ761)/1000000,"")</f>
        <v>31.000758999999999</v>
      </c>
      <c r="BS761" s="4">
        <f>IFERROR(SMALL($BR$3:$BR$1003,ROWS($BR$3:BR761)),"")</f>
        <v>77.000134000000003</v>
      </c>
      <c r="BT761" s="4">
        <f t="shared" si="28"/>
        <v>134</v>
      </c>
    </row>
    <row r="762" spans="59:72">
      <c r="BG762" s="21"/>
      <c r="BN762" s="21">
        <f>IF(OR(Data!E761="Identified",Data!E761="Proposal",Data!E761="Qualified",Data!E761="Validated"),Data!J761,"")</f>
        <v>42145</v>
      </c>
      <c r="BQ762" s="4">
        <f t="shared" si="27"/>
        <v>51</v>
      </c>
      <c r="BR762" s="4">
        <f>IFERROR(BQ762+ROWS($BQ$3:BQ762)/1000000,"")</f>
        <v>51.00076</v>
      </c>
      <c r="BS762" s="4">
        <f>IFERROR(SMALL($BR$3:$BR$1003,ROWS($BR$3:BR762)),"")</f>
        <v>77.000245000000007</v>
      </c>
      <c r="BT762" s="4">
        <f t="shared" si="28"/>
        <v>245</v>
      </c>
    </row>
    <row r="763" spans="59:72">
      <c r="BG763" s="21"/>
      <c r="BN763" s="21">
        <f>IF(OR(Data!E762="Identified",Data!E762="Proposal",Data!E762="Qualified",Data!E762="Validated"),Data!J762,"")</f>
        <v>42157</v>
      </c>
      <c r="BQ763" s="4">
        <f t="shared" si="27"/>
        <v>63</v>
      </c>
      <c r="BR763" s="4">
        <f>IFERROR(BQ763+ROWS($BQ$3:BQ763)/1000000,"")</f>
        <v>63.000760999999997</v>
      </c>
      <c r="BS763" s="4">
        <f>IFERROR(SMALL($BR$3:$BR$1003,ROWS($BR$3:BR763)),"")</f>
        <v>77.000310999999996</v>
      </c>
      <c r="BT763" s="4">
        <f t="shared" si="28"/>
        <v>311</v>
      </c>
    </row>
    <row r="764" spans="59:72">
      <c r="BG764" s="21"/>
      <c r="BN764" s="21">
        <f>IF(OR(Data!E763="Identified",Data!E763="Proposal",Data!E763="Qualified",Data!E763="Validated"),Data!J763,"")</f>
        <v>42132</v>
      </c>
      <c r="BQ764" s="4">
        <f t="shared" si="27"/>
        <v>38</v>
      </c>
      <c r="BR764" s="4">
        <f>IFERROR(BQ764+ROWS($BQ$3:BQ764)/1000000,"")</f>
        <v>38.000762000000002</v>
      </c>
      <c r="BS764" s="4">
        <f>IFERROR(SMALL($BR$3:$BR$1003,ROWS($BR$3:BR764)),"")</f>
        <v>77.000382000000002</v>
      </c>
      <c r="BT764" s="4">
        <f t="shared" si="28"/>
        <v>382</v>
      </c>
    </row>
    <row r="765" spans="59:72">
      <c r="BG765" s="21"/>
      <c r="BN765" s="21">
        <f>IF(OR(Data!E764="Identified",Data!E764="Proposal",Data!E764="Qualified",Data!E764="Validated"),Data!J764,"")</f>
        <v>42164</v>
      </c>
      <c r="BQ765" s="4">
        <f t="shared" si="27"/>
        <v>70</v>
      </c>
      <c r="BR765" s="4">
        <f>IFERROR(BQ765+ROWS($BQ$3:BQ765)/1000000,"")</f>
        <v>70.000763000000006</v>
      </c>
      <c r="BS765" s="4">
        <f>IFERROR(SMALL($BR$3:$BR$1003,ROWS($BR$3:BR765)),"")</f>
        <v>77.000478000000001</v>
      </c>
      <c r="BT765" s="4">
        <f t="shared" si="28"/>
        <v>478</v>
      </c>
    </row>
    <row r="766" spans="59:72">
      <c r="BG766" s="21"/>
      <c r="BN766" s="21">
        <f>IF(OR(Data!E765="Identified",Data!E765="Proposal",Data!E765="Qualified",Data!E765="Validated"),Data!J765,"")</f>
        <v>42126</v>
      </c>
      <c r="BQ766" s="4">
        <f t="shared" si="27"/>
        <v>32</v>
      </c>
      <c r="BR766" s="4">
        <f>IFERROR(BQ766+ROWS($BQ$3:BQ766)/1000000,"")</f>
        <v>32.000763999999997</v>
      </c>
      <c r="BS766" s="4">
        <f>IFERROR(SMALL($BR$3:$BR$1003,ROWS($BR$3:BR766)),"")</f>
        <v>77.000681999999998</v>
      </c>
      <c r="BT766" s="4">
        <f t="shared" si="28"/>
        <v>682</v>
      </c>
    </row>
    <row r="767" spans="59:72">
      <c r="BG767" s="21"/>
      <c r="BN767" s="21">
        <f>IF(OR(Data!E766="Identified",Data!E766="Proposal",Data!E766="Qualified",Data!E766="Validated"),Data!J766,"")</f>
        <v>42136</v>
      </c>
      <c r="BQ767" s="4">
        <f t="shared" si="27"/>
        <v>42</v>
      </c>
      <c r="BR767" s="4">
        <f>IFERROR(BQ767+ROWS($BQ$3:BQ767)/1000000,"")</f>
        <v>42.000765000000001</v>
      </c>
      <c r="BS767" s="4">
        <f>IFERROR(SMALL($BR$3:$BR$1003,ROWS($BR$3:BR767)),"")</f>
        <v>77.000692000000001</v>
      </c>
      <c r="BT767" s="4">
        <f t="shared" si="28"/>
        <v>692</v>
      </c>
    </row>
    <row r="768" spans="59:72">
      <c r="BG768" s="21"/>
      <c r="BN768" s="21">
        <f>IF(OR(Data!E767="Identified",Data!E767="Proposal",Data!E767="Qualified",Data!E767="Validated"),Data!J767,"")</f>
        <v>42141</v>
      </c>
      <c r="BQ768" s="4">
        <f t="shared" si="27"/>
        <v>47</v>
      </c>
      <c r="BR768" s="4">
        <f>IFERROR(BQ768+ROWS($BQ$3:BQ768)/1000000,"")</f>
        <v>47.000765999999999</v>
      </c>
      <c r="BS768" s="4">
        <f>IFERROR(SMALL($BR$3:$BR$1003,ROWS($BR$3:BR768)),"")</f>
        <v>77.000698</v>
      </c>
      <c r="BT768" s="4">
        <f t="shared" si="28"/>
        <v>698</v>
      </c>
    </row>
    <row r="769" spans="59:72">
      <c r="BG769" s="21"/>
      <c r="BN769" s="21">
        <f>IF(OR(Data!E768="Identified",Data!E768="Proposal",Data!E768="Qualified",Data!E768="Validated"),Data!J768,"")</f>
        <v>42102</v>
      </c>
      <c r="BQ769" s="4">
        <f t="shared" si="27"/>
        <v>8</v>
      </c>
      <c r="BR769" s="4">
        <f>IFERROR(BQ769+ROWS($BQ$3:BQ769)/1000000,"")</f>
        <v>8.0007669999999997</v>
      </c>
      <c r="BS769" s="4">
        <f>IFERROR(SMALL($BR$3:$BR$1003,ROWS($BR$3:BR769)),"")</f>
        <v>77.000703000000001</v>
      </c>
      <c r="BT769" s="4">
        <f t="shared" si="28"/>
        <v>703</v>
      </c>
    </row>
    <row r="770" spans="59:72">
      <c r="BG770" s="21"/>
      <c r="BN770" s="21">
        <f>IF(OR(Data!E769="Identified",Data!E769="Proposal",Data!E769="Qualified",Data!E769="Validated"),Data!J769,"")</f>
        <v>42178</v>
      </c>
      <c r="BQ770" s="4">
        <f t="shared" si="27"/>
        <v>84</v>
      </c>
      <c r="BR770" s="4">
        <f>IFERROR(BQ770+ROWS($BQ$3:BQ770)/1000000,"")</f>
        <v>84.000767999999994</v>
      </c>
      <c r="BS770" s="4">
        <f>IFERROR(SMALL($BR$3:$BR$1003,ROWS($BR$3:BR770)),"")</f>
        <v>77.000744999999995</v>
      </c>
      <c r="BT770" s="4">
        <f t="shared" si="28"/>
        <v>745</v>
      </c>
    </row>
    <row r="771" spans="59:72">
      <c r="BG771" s="21"/>
      <c r="BN771" s="21">
        <f>IF(OR(Data!E770="Identified",Data!E770="Proposal",Data!E770="Qualified",Data!E770="Validated"),Data!J770,"")</f>
        <v>42179</v>
      </c>
      <c r="BQ771" s="4">
        <f t="shared" si="27"/>
        <v>85</v>
      </c>
      <c r="BR771" s="4">
        <f>IFERROR(BQ771+ROWS($BQ$3:BQ771)/1000000,"")</f>
        <v>85.000769000000005</v>
      </c>
      <c r="BS771" s="4">
        <f>IFERROR(SMALL($BR$3:$BR$1003,ROWS($BR$3:BR771)),"")</f>
        <v>77.000777999999997</v>
      </c>
      <c r="BT771" s="4">
        <f t="shared" si="28"/>
        <v>778</v>
      </c>
    </row>
    <row r="772" spans="59:72">
      <c r="BG772" s="21"/>
      <c r="BN772" s="21">
        <f>IF(OR(Data!E771="Identified",Data!E771="Proposal",Data!E771="Qualified",Data!E771="Validated"),Data!J771,"")</f>
        <v>42137</v>
      </c>
      <c r="BQ772" s="4">
        <f t="shared" ref="BQ772:BQ835" si="29">BN772-$BO$3</f>
        <v>43</v>
      </c>
      <c r="BR772" s="4">
        <f>IFERROR(BQ772+ROWS($BQ$3:BQ772)/1000000,"")</f>
        <v>43.000770000000003</v>
      </c>
      <c r="BS772" s="4">
        <f>IFERROR(SMALL($BR$3:$BR$1003,ROWS($BR$3:BR772)),"")</f>
        <v>77.000967000000003</v>
      </c>
      <c r="BT772" s="4">
        <f t="shared" ref="BT772:BT835" si="30">IF(BS772&lt;&gt;"",MATCH(BS772,$BR$3:$BR$1003,0),"")</f>
        <v>967</v>
      </c>
    </row>
    <row r="773" spans="59:72">
      <c r="BG773" s="21"/>
      <c r="BN773" s="21" t="str">
        <f>IF(OR(Data!E772="Identified",Data!E772="Proposal",Data!E772="Qualified",Data!E772="Validated"),Data!J772,"")</f>
        <v/>
      </c>
      <c r="BQ773" s="4" t="e">
        <f t="shared" si="29"/>
        <v>#VALUE!</v>
      </c>
      <c r="BR773" s="4" t="str">
        <f>IFERROR(BQ773+ROWS($BQ$3:BQ773)/1000000,"")</f>
        <v/>
      </c>
      <c r="BS773" s="4">
        <f>IFERROR(SMALL($BR$3:$BR$1003,ROWS($BR$3:BR773)),"")</f>
        <v>78.000006999999997</v>
      </c>
      <c r="BT773" s="4">
        <f t="shared" si="30"/>
        <v>7</v>
      </c>
    </row>
    <row r="774" spans="59:72">
      <c r="BG774" s="21"/>
      <c r="BN774" s="21">
        <f>IF(OR(Data!E773="Identified",Data!E773="Proposal",Data!E773="Qualified",Data!E773="Validated"),Data!J773,"")</f>
        <v>42156</v>
      </c>
      <c r="BQ774" s="4">
        <f t="shared" si="29"/>
        <v>62</v>
      </c>
      <c r="BR774" s="4">
        <f>IFERROR(BQ774+ROWS($BQ$3:BQ774)/1000000,"")</f>
        <v>62.000771999999998</v>
      </c>
      <c r="BS774" s="4">
        <f>IFERROR(SMALL($BR$3:$BR$1003,ROWS($BR$3:BR774)),"")</f>
        <v>78.000056000000001</v>
      </c>
      <c r="BT774" s="4">
        <f t="shared" si="30"/>
        <v>56</v>
      </c>
    </row>
    <row r="775" spans="59:72">
      <c r="BG775" s="21"/>
      <c r="BN775" s="21">
        <f>IF(OR(Data!E774="Identified",Data!E774="Proposal",Data!E774="Qualified",Data!E774="Validated"),Data!J774,"")</f>
        <v>42136</v>
      </c>
      <c r="BQ775" s="4">
        <f t="shared" si="29"/>
        <v>42</v>
      </c>
      <c r="BR775" s="4">
        <f>IFERROR(BQ775+ROWS($BQ$3:BQ775)/1000000,"")</f>
        <v>42.000773000000002</v>
      </c>
      <c r="BS775" s="4">
        <f>IFERROR(SMALL($BR$3:$BR$1003,ROWS($BR$3:BR775)),"")</f>
        <v>78.000056999999998</v>
      </c>
      <c r="BT775" s="4">
        <f t="shared" si="30"/>
        <v>57</v>
      </c>
    </row>
    <row r="776" spans="59:72">
      <c r="BG776" s="21"/>
      <c r="BN776" s="21">
        <f>IF(OR(Data!E775="Identified",Data!E775="Proposal",Data!E775="Qualified",Data!E775="Validated"),Data!J775,"")</f>
        <v>42180</v>
      </c>
      <c r="BQ776" s="4">
        <f t="shared" si="29"/>
        <v>86</v>
      </c>
      <c r="BR776" s="4">
        <f>IFERROR(BQ776+ROWS($BQ$3:BQ776)/1000000,"")</f>
        <v>86.000774000000007</v>
      </c>
      <c r="BS776" s="4">
        <f>IFERROR(SMALL($BR$3:$BR$1003,ROWS($BR$3:BR776)),"")</f>
        <v>78.000099000000006</v>
      </c>
      <c r="BT776" s="4">
        <f t="shared" si="30"/>
        <v>99</v>
      </c>
    </row>
    <row r="777" spans="59:72">
      <c r="BG777" s="21"/>
      <c r="BN777" s="21">
        <f>IF(OR(Data!E776="Identified",Data!E776="Proposal",Data!E776="Qualified",Data!E776="Validated"),Data!J776,"")</f>
        <v>42183</v>
      </c>
      <c r="BQ777" s="4">
        <f t="shared" si="29"/>
        <v>89</v>
      </c>
      <c r="BR777" s="4">
        <f>IFERROR(BQ777+ROWS($BQ$3:BQ777)/1000000,"")</f>
        <v>89.000775000000004</v>
      </c>
      <c r="BS777" s="4">
        <f>IFERROR(SMALL($BR$3:$BR$1003,ROWS($BR$3:BR777)),"")</f>
        <v>78.000105000000005</v>
      </c>
      <c r="BT777" s="4">
        <f t="shared" si="30"/>
        <v>105</v>
      </c>
    </row>
    <row r="778" spans="59:72">
      <c r="BG778" s="21"/>
      <c r="BN778" s="21">
        <f>IF(OR(Data!E777="Identified",Data!E777="Proposal",Data!E777="Qualified",Data!E777="Validated"),Data!J777,"")</f>
        <v>42112</v>
      </c>
      <c r="BQ778" s="4">
        <f t="shared" si="29"/>
        <v>18</v>
      </c>
      <c r="BR778" s="4">
        <f>IFERROR(BQ778+ROWS($BQ$3:BQ778)/1000000,"")</f>
        <v>18.000775999999998</v>
      </c>
      <c r="BS778" s="4">
        <f>IFERROR(SMALL($BR$3:$BR$1003,ROWS($BR$3:BR778)),"")</f>
        <v>78.000200000000007</v>
      </c>
      <c r="BT778" s="4">
        <f t="shared" si="30"/>
        <v>200</v>
      </c>
    </row>
    <row r="779" spans="59:72">
      <c r="BG779" s="21"/>
      <c r="BN779" s="21">
        <f>IF(OR(Data!E778="Identified",Data!E778="Proposal",Data!E778="Qualified",Data!E778="Validated"),Data!J778,"")</f>
        <v>42102</v>
      </c>
      <c r="BQ779" s="4">
        <f t="shared" si="29"/>
        <v>8</v>
      </c>
      <c r="BR779" s="4">
        <f>IFERROR(BQ779+ROWS($BQ$3:BQ779)/1000000,"")</f>
        <v>8.0007769999999994</v>
      </c>
      <c r="BS779" s="4">
        <f>IFERROR(SMALL($BR$3:$BR$1003,ROWS($BR$3:BR779)),"")</f>
        <v>78.000234000000006</v>
      </c>
      <c r="BT779" s="4">
        <f t="shared" si="30"/>
        <v>234</v>
      </c>
    </row>
    <row r="780" spans="59:72">
      <c r="BG780" s="21"/>
      <c r="BN780" s="21">
        <f>IF(OR(Data!E779="Identified",Data!E779="Proposal",Data!E779="Qualified",Data!E779="Validated"),Data!J779,"")</f>
        <v>42171</v>
      </c>
      <c r="BQ780" s="4">
        <f t="shared" si="29"/>
        <v>77</v>
      </c>
      <c r="BR780" s="4">
        <f>IFERROR(BQ780+ROWS($BQ$3:BQ780)/1000000,"")</f>
        <v>77.000777999999997</v>
      </c>
      <c r="BS780" s="4">
        <f>IFERROR(SMALL($BR$3:$BR$1003,ROWS($BR$3:BR780)),"")</f>
        <v>78.000277999999994</v>
      </c>
      <c r="BT780" s="4">
        <f t="shared" si="30"/>
        <v>278</v>
      </c>
    </row>
    <row r="781" spans="59:72">
      <c r="BG781" s="21"/>
      <c r="BN781" s="21">
        <f>IF(OR(Data!E780="Identified",Data!E780="Proposal",Data!E780="Qualified",Data!E780="Validated"),Data!J780,"")</f>
        <v>42109</v>
      </c>
      <c r="BQ781" s="4">
        <f t="shared" si="29"/>
        <v>15</v>
      </c>
      <c r="BR781" s="4">
        <f>IFERROR(BQ781+ROWS($BQ$3:BQ781)/1000000,"")</f>
        <v>15.000779</v>
      </c>
      <c r="BS781" s="4">
        <f>IFERROR(SMALL($BR$3:$BR$1003,ROWS($BR$3:BR781)),"")</f>
        <v>78.000399000000002</v>
      </c>
      <c r="BT781" s="4">
        <f t="shared" si="30"/>
        <v>399</v>
      </c>
    </row>
    <row r="782" spans="59:72">
      <c r="BG782" s="21"/>
      <c r="BN782" s="21">
        <f>IF(OR(Data!E781="Identified",Data!E781="Proposal",Data!E781="Qualified",Data!E781="Validated"),Data!J781,"")</f>
        <v>42100</v>
      </c>
      <c r="BQ782" s="4">
        <f t="shared" si="29"/>
        <v>6</v>
      </c>
      <c r="BR782" s="4">
        <f>IFERROR(BQ782+ROWS($BQ$3:BQ782)/1000000,"")</f>
        <v>6.0007799999999998</v>
      </c>
      <c r="BS782" s="4">
        <f>IFERROR(SMALL($BR$3:$BR$1003,ROWS($BR$3:BR782)),"")</f>
        <v>78.000634000000005</v>
      </c>
      <c r="BT782" s="4">
        <f t="shared" si="30"/>
        <v>634</v>
      </c>
    </row>
    <row r="783" spans="59:72">
      <c r="BG783" s="21"/>
      <c r="BN783" s="21">
        <f>IF(OR(Data!E782="Identified",Data!E782="Proposal",Data!E782="Qualified",Data!E782="Validated"),Data!J782,"")</f>
        <v>42179</v>
      </c>
      <c r="BQ783" s="4">
        <f t="shared" si="29"/>
        <v>85</v>
      </c>
      <c r="BR783" s="4">
        <f>IFERROR(BQ783+ROWS($BQ$3:BQ783)/1000000,"")</f>
        <v>85.000781000000003</v>
      </c>
      <c r="BS783" s="4">
        <f>IFERROR(SMALL($BR$3:$BR$1003,ROWS($BR$3:BR783)),"")</f>
        <v>78.000653999999997</v>
      </c>
      <c r="BT783" s="4">
        <f t="shared" si="30"/>
        <v>654</v>
      </c>
    </row>
    <row r="784" spans="59:72">
      <c r="BG784" s="21"/>
      <c r="BN784" s="21">
        <f>IF(OR(Data!E783="Identified",Data!E783="Proposal",Data!E783="Qualified",Data!E783="Validated"),Data!J783,"")</f>
        <v>42173</v>
      </c>
      <c r="BQ784" s="4">
        <f t="shared" si="29"/>
        <v>79</v>
      </c>
      <c r="BR784" s="4">
        <f>IFERROR(BQ784+ROWS($BQ$3:BQ784)/1000000,"")</f>
        <v>79.000782000000001</v>
      </c>
      <c r="BS784" s="4">
        <f>IFERROR(SMALL($BR$3:$BR$1003,ROWS($BR$3:BR784)),"")</f>
        <v>78.000839999999997</v>
      </c>
      <c r="BT784" s="4">
        <f t="shared" si="30"/>
        <v>840</v>
      </c>
    </row>
    <row r="785" spans="59:72">
      <c r="BG785" s="21"/>
      <c r="BN785" s="21">
        <f>IF(OR(Data!E784="Identified",Data!E784="Proposal",Data!E784="Qualified",Data!E784="Validated"),Data!J784,"")</f>
        <v>42160</v>
      </c>
      <c r="BQ785" s="4">
        <f t="shared" si="29"/>
        <v>66</v>
      </c>
      <c r="BR785" s="4">
        <f>IFERROR(BQ785+ROWS($BQ$3:BQ785)/1000000,"")</f>
        <v>66.000782999999998</v>
      </c>
      <c r="BS785" s="4">
        <f>IFERROR(SMALL($BR$3:$BR$1003,ROWS($BR$3:BR785)),"")</f>
        <v>78.00085</v>
      </c>
      <c r="BT785" s="4">
        <f t="shared" si="30"/>
        <v>850</v>
      </c>
    </row>
    <row r="786" spans="59:72">
      <c r="BG786" s="21"/>
      <c r="BN786" s="21">
        <f>IF(OR(Data!E785="Identified",Data!E785="Proposal",Data!E785="Qualified",Data!E785="Validated"),Data!J785,"")</f>
        <v>42180</v>
      </c>
      <c r="BQ786" s="4">
        <f t="shared" si="29"/>
        <v>86</v>
      </c>
      <c r="BR786" s="4">
        <f>IFERROR(BQ786+ROWS($BQ$3:BQ786)/1000000,"")</f>
        <v>86.000783999999996</v>
      </c>
      <c r="BS786" s="4">
        <f>IFERROR(SMALL($BR$3:$BR$1003,ROWS($BR$3:BR786)),"")</f>
        <v>79.000254999999996</v>
      </c>
      <c r="BT786" s="4">
        <f t="shared" si="30"/>
        <v>255</v>
      </c>
    </row>
    <row r="787" spans="59:72">
      <c r="BG787" s="21"/>
      <c r="BN787" s="21">
        <f>IF(OR(Data!E786="Identified",Data!E786="Proposal",Data!E786="Qualified",Data!E786="Validated"),Data!J786,"")</f>
        <v>42096</v>
      </c>
      <c r="BQ787" s="4">
        <f t="shared" si="29"/>
        <v>2</v>
      </c>
      <c r="BR787" s="4">
        <f>IFERROR(BQ787+ROWS($BQ$3:BQ787)/1000000,"")</f>
        <v>2.000785</v>
      </c>
      <c r="BS787" s="4">
        <f>IFERROR(SMALL($BR$3:$BR$1003,ROWS($BR$3:BR787)),"")</f>
        <v>79.000291000000004</v>
      </c>
      <c r="BT787" s="4">
        <f t="shared" si="30"/>
        <v>291</v>
      </c>
    </row>
    <row r="788" spans="59:72">
      <c r="BG788" s="21"/>
      <c r="BN788" s="21">
        <f>IF(OR(Data!E787="Identified",Data!E787="Proposal",Data!E787="Qualified",Data!E787="Validated"),Data!J787,"")</f>
        <v>42098</v>
      </c>
      <c r="BQ788" s="4">
        <f t="shared" si="29"/>
        <v>4</v>
      </c>
      <c r="BR788" s="4">
        <f>IFERROR(BQ788+ROWS($BQ$3:BQ788)/1000000,"")</f>
        <v>4.0007859999999997</v>
      </c>
      <c r="BS788" s="4">
        <f>IFERROR(SMALL($BR$3:$BR$1003,ROWS($BR$3:BR788)),"")</f>
        <v>79.000403000000006</v>
      </c>
      <c r="BT788" s="4">
        <f t="shared" si="30"/>
        <v>403</v>
      </c>
    </row>
    <row r="789" spans="59:72">
      <c r="BG789" s="21"/>
      <c r="BN789" s="21">
        <f>IF(OR(Data!E788="Identified",Data!E788="Proposal",Data!E788="Qualified",Data!E788="Validated"),Data!J788,"")</f>
        <v>42230</v>
      </c>
      <c r="BQ789" s="4">
        <f t="shared" si="29"/>
        <v>136</v>
      </c>
      <c r="BR789" s="4">
        <f>IFERROR(BQ789+ROWS($BQ$3:BQ789)/1000000,"")</f>
        <v>136.000787</v>
      </c>
      <c r="BS789" s="4">
        <f>IFERROR(SMALL($BR$3:$BR$1003,ROWS($BR$3:BR789)),"")</f>
        <v>79.000586999999996</v>
      </c>
      <c r="BT789" s="4">
        <f t="shared" si="30"/>
        <v>587</v>
      </c>
    </row>
    <row r="790" spans="59:72">
      <c r="BG790" s="21"/>
      <c r="BN790" s="21" t="str">
        <f>IF(OR(Data!E789="Identified",Data!E789="Proposal",Data!E789="Qualified",Data!E789="Validated"),Data!J789,"")</f>
        <v/>
      </c>
      <c r="BQ790" s="4" t="e">
        <f t="shared" si="29"/>
        <v>#VALUE!</v>
      </c>
      <c r="BR790" s="4" t="str">
        <f>IFERROR(BQ790+ROWS($BQ$3:BQ790)/1000000,"")</f>
        <v/>
      </c>
      <c r="BS790" s="4">
        <f>IFERROR(SMALL($BR$3:$BR$1003,ROWS($BR$3:BR790)),"")</f>
        <v>79.000669000000002</v>
      </c>
      <c r="BT790" s="4">
        <f t="shared" si="30"/>
        <v>669</v>
      </c>
    </row>
    <row r="791" spans="59:72">
      <c r="BG791" s="21"/>
      <c r="BN791" s="21">
        <f>IF(OR(Data!E790="Identified",Data!E790="Proposal",Data!E790="Qualified",Data!E790="Validated"),Data!J790,"")</f>
        <v>42153</v>
      </c>
      <c r="BQ791" s="4">
        <f t="shared" si="29"/>
        <v>59</v>
      </c>
      <c r="BR791" s="4">
        <f>IFERROR(BQ791+ROWS($BQ$3:BQ791)/1000000,"")</f>
        <v>59.000788999999997</v>
      </c>
      <c r="BS791" s="4">
        <f>IFERROR(SMALL($BR$3:$BR$1003,ROWS($BR$3:BR791)),"")</f>
        <v>79.000746000000007</v>
      </c>
      <c r="BT791" s="4">
        <f t="shared" si="30"/>
        <v>746</v>
      </c>
    </row>
    <row r="792" spans="59:72">
      <c r="BG792" s="21"/>
      <c r="BN792" s="21">
        <f>IF(OR(Data!E791="Identified",Data!E791="Proposal",Data!E791="Qualified",Data!E791="Validated"),Data!J791,"")</f>
        <v>42228</v>
      </c>
      <c r="BQ792" s="4">
        <f t="shared" si="29"/>
        <v>134</v>
      </c>
      <c r="BR792" s="4">
        <f>IFERROR(BQ792+ROWS($BQ$3:BQ792)/1000000,"")</f>
        <v>134.00078999999999</v>
      </c>
      <c r="BS792" s="4">
        <f>IFERROR(SMALL($BR$3:$BR$1003,ROWS($BR$3:BR792)),"")</f>
        <v>79.000782000000001</v>
      </c>
      <c r="BT792" s="4">
        <f t="shared" si="30"/>
        <v>782</v>
      </c>
    </row>
    <row r="793" spans="59:72">
      <c r="BG793" s="21"/>
      <c r="BN793" s="21">
        <f>IF(OR(Data!E792="Identified",Data!E792="Proposal",Data!E792="Qualified",Data!E792="Validated"),Data!J792,"")</f>
        <v>42150</v>
      </c>
      <c r="BQ793" s="4">
        <f t="shared" si="29"/>
        <v>56</v>
      </c>
      <c r="BR793" s="4">
        <f>IFERROR(BQ793+ROWS($BQ$3:BQ793)/1000000,"")</f>
        <v>56.000791</v>
      </c>
      <c r="BS793" s="4">
        <f>IFERROR(SMALL($BR$3:$BR$1003,ROWS($BR$3:BR793)),"")</f>
        <v>79.000861</v>
      </c>
      <c r="BT793" s="4">
        <f t="shared" si="30"/>
        <v>861</v>
      </c>
    </row>
    <row r="794" spans="59:72">
      <c r="BG794" s="21"/>
      <c r="BN794" s="21">
        <f>IF(OR(Data!E793="Identified",Data!E793="Proposal",Data!E793="Qualified",Data!E793="Validated"),Data!J793,"")</f>
        <v>42114</v>
      </c>
      <c r="BQ794" s="4">
        <f t="shared" si="29"/>
        <v>20</v>
      </c>
      <c r="BR794" s="4">
        <f>IFERROR(BQ794+ROWS($BQ$3:BQ794)/1000000,"")</f>
        <v>20.000792000000001</v>
      </c>
      <c r="BS794" s="4">
        <f>IFERROR(SMALL($BR$3:$BR$1003,ROWS($BR$3:BR794)),"")</f>
        <v>79.000952999999996</v>
      </c>
      <c r="BT794" s="4">
        <f t="shared" si="30"/>
        <v>953</v>
      </c>
    </row>
    <row r="795" spans="59:72">
      <c r="BG795" s="21"/>
      <c r="BN795" s="21">
        <f>IF(OR(Data!E794="Identified",Data!E794="Proposal",Data!E794="Qualified",Data!E794="Validated"),Data!J794,"")</f>
        <v>42103</v>
      </c>
      <c r="BQ795" s="4">
        <f t="shared" si="29"/>
        <v>9</v>
      </c>
      <c r="BR795" s="4">
        <f>IFERROR(BQ795+ROWS($BQ$3:BQ795)/1000000,"")</f>
        <v>9.0007929999999998</v>
      </c>
      <c r="BS795" s="4">
        <f>IFERROR(SMALL($BR$3:$BR$1003,ROWS($BR$3:BR795)),"")</f>
        <v>79.000978000000003</v>
      </c>
      <c r="BT795" s="4">
        <f t="shared" si="30"/>
        <v>978</v>
      </c>
    </row>
    <row r="796" spans="59:72">
      <c r="BG796" s="21"/>
      <c r="BN796" s="21">
        <f>IF(OR(Data!E795="Identified",Data!E795="Proposal",Data!E795="Qualified",Data!E795="Validated"),Data!J795,"")</f>
        <v>42170</v>
      </c>
      <c r="BQ796" s="4">
        <f t="shared" si="29"/>
        <v>76</v>
      </c>
      <c r="BR796" s="4">
        <f>IFERROR(BQ796+ROWS($BQ$3:BQ796)/1000000,"")</f>
        <v>76.000793999999999</v>
      </c>
      <c r="BS796" s="4">
        <f>IFERROR(SMALL($BR$3:$BR$1003,ROWS($BR$3:BR796)),"")</f>
        <v>80.000144000000006</v>
      </c>
      <c r="BT796" s="4">
        <f t="shared" si="30"/>
        <v>144</v>
      </c>
    </row>
    <row r="797" spans="59:72">
      <c r="BG797" s="21"/>
      <c r="BN797" s="21">
        <f>IF(OR(Data!E796="Identified",Data!E796="Proposal",Data!E796="Qualified",Data!E796="Validated"),Data!J796,"")</f>
        <v>42137</v>
      </c>
      <c r="BQ797" s="4">
        <f t="shared" si="29"/>
        <v>43</v>
      </c>
      <c r="BR797" s="4">
        <f>IFERROR(BQ797+ROWS($BQ$3:BQ797)/1000000,"")</f>
        <v>43.000794999999997</v>
      </c>
      <c r="BS797" s="4">
        <f>IFERROR(SMALL($BR$3:$BR$1003,ROWS($BR$3:BR797)),"")</f>
        <v>80.000145000000003</v>
      </c>
      <c r="BT797" s="4">
        <f t="shared" si="30"/>
        <v>145</v>
      </c>
    </row>
    <row r="798" spans="59:72">
      <c r="BG798" s="21"/>
      <c r="BN798" s="21">
        <f>IF(OR(Data!E797="Identified",Data!E797="Proposal",Data!E797="Qualified",Data!E797="Validated"),Data!J797,"")</f>
        <v>42176</v>
      </c>
      <c r="BQ798" s="4">
        <f t="shared" si="29"/>
        <v>82</v>
      </c>
      <c r="BR798" s="4">
        <f>IFERROR(BQ798+ROWS($BQ$3:BQ798)/1000000,"")</f>
        <v>82.000795999999994</v>
      </c>
      <c r="BS798" s="4">
        <f>IFERROR(SMALL($BR$3:$BR$1003,ROWS($BR$3:BR798)),"")</f>
        <v>80.000178000000005</v>
      </c>
      <c r="BT798" s="4">
        <f t="shared" si="30"/>
        <v>178</v>
      </c>
    </row>
    <row r="799" spans="59:72">
      <c r="BG799" s="21"/>
      <c r="BN799" s="21">
        <f>IF(OR(Data!E798="Identified",Data!E798="Proposal",Data!E798="Qualified",Data!E798="Validated"),Data!J798,"")</f>
        <v>42101</v>
      </c>
      <c r="BQ799" s="4">
        <f t="shared" si="29"/>
        <v>7</v>
      </c>
      <c r="BR799" s="4">
        <f>IFERROR(BQ799+ROWS($BQ$3:BQ799)/1000000,"")</f>
        <v>7.0007970000000004</v>
      </c>
      <c r="BS799" s="4">
        <f>IFERROR(SMALL($BR$3:$BR$1003,ROWS($BR$3:BR799)),"")</f>
        <v>80.000210999999993</v>
      </c>
      <c r="BT799" s="4">
        <f t="shared" si="30"/>
        <v>211</v>
      </c>
    </row>
    <row r="800" spans="59:72">
      <c r="BG800" s="21"/>
      <c r="BN800" s="21">
        <f>IF(OR(Data!E799="Identified",Data!E799="Proposal",Data!E799="Qualified",Data!E799="Validated"),Data!J799,"")</f>
        <v>42148</v>
      </c>
      <c r="BQ800" s="4">
        <f t="shared" si="29"/>
        <v>54</v>
      </c>
      <c r="BR800" s="4">
        <f>IFERROR(BQ800+ROWS($BQ$3:BQ800)/1000000,"")</f>
        <v>54.000798000000003</v>
      </c>
      <c r="BS800" s="4">
        <f>IFERROR(SMALL($BR$3:$BR$1003,ROWS($BR$3:BR800)),"")</f>
        <v>80.000251000000006</v>
      </c>
      <c r="BT800" s="4">
        <f t="shared" si="30"/>
        <v>251</v>
      </c>
    </row>
    <row r="801" spans="59:72">
      <c r="BG801" s="21"/>
      <c r="BN801" s="21">
        <f>IF(OR(Data!E800="Identified",Data!E800="Proposal",Data!E800="Qualified",Data!E800="Validated"),Data!J800,"")</f>
        <v>42110</v>
      </c>
      <c r="BQ801" s="4">
        <f t="shared" si="29"/>
        <v>16</v>
      </c>
      <c r="BR801" s="4">
        <f>IFERROR(BQ801+ROWS($BQ$3:BQ801)/1000000,"")</f>
        <v>16.000799000000001</v>
      </c>
      <c r="BS801" s="4">
        <f>IFERROR(SMALL($BR$3:$BR$1003,ROWS($BR$3:BR801)),"")</f>
        <v>80.000468999999995</v>
      </c>
      <c r="BT801" s="4">
        <f t="shared" si="30"/>
        <v>469</v>
      </c>
    </row>
    <row r="802" spans="59:72">
      <c r="BG802" s="21"/>
      <c r="BN802" s="21">
        <f>IF(OR(Data!E801="Identified",Data!E801="Proposal",Data!E801="Qualified",Data!E801="Validated"),Data!J801,"")</f>
        <v>42138</v>
      </c>
      <c r="BQ802" s="4">
        <f t="shared" si="29"/>
        <v>44</v>
      </c>
      <c r="BR802" s="4">
        <f>IFERROR(BQ802+ROWS($BQ$3:BQ802)/1000000,"")</f>
        <v>44.000799999999998</v>
      </c>
      <c r="BS802" s="4">
        <f>IFERROR(SMALL($BR$3:$BR$1003,ROWS($BR$3:BR802)),"")</f>
        <v>80.000912</v>
      </c>
      <c r="BT802" s="4">
        <f t="shared" si="30"/>
        <v>912</v>
      </c>
    </row>
    <row r="803" spans="59:72">
      <c r="BG803" s="21"/>
      <c r="BN803" s="21" t="str">
        <f>IF(OR(Data!E802="Identified",Data!E802="Proposal",Data!E802="Qualified",Data!E802="Validated"),Data!J802,"")</f>
        <v/>
      </c>
      <c r="BQ803" s="4" t="e">
        <f t="shared" si="29"/>
        <v>#VALUE!</v>
      </c>
      <c r="BR803" s="4" t="str">
        <f>IFERROR(BQ803+ROWS($BQ$3:BQ803)/1000000,"")</f>
        <v/>
      </c>
      <c r="BS803" s="4">
        <f>IFERROR(SMALL($BR$3:$BR$1003,ROWS($BR$3:BR803)),"")</f>
        <v>81.000073</v>
      </c>
      <c r="BT803" s="4">
        <f t="shared" si="30"/>
        <v>73</v>
      </c>
    </row>
    <row r="804" spans="59:72">
      <c r="BG804" s="21"/>
      <c r="BN804" s="21">
        <f>IF(OR(Data!E803="Identified",Data!E803="Proposal",Data!E803="Qualified",Data!E803="Validated"),Data!J803,"")</f>
        <v>42161</v>
      </c>
      <c r="BQ804" s="4">
        <f t="shared" si="29"/>
        <v>67</v>
      </c>
      <c r="BR804" s="4">
        <f>IFERROR(BQ804+ROWS($BQ$3:BQ804)/1000000,"")</f>
        <v>67.000801999999993</v>
      </c>
      <c r="BS804" s="4">
        <f>IFERROR(SMALL($BR$3:$BR$1003,ROWS($BR$3:BR804)),"")</f>
        <v>81.000113999999996</v>
      </c>
      <c r="BT804" s="4">
        <f t="shared" si="30"/>
        <v>114</v>
      </c>
    </row>
    <row r="805" spans="59:72">
      <c r="BG805" s="21"/>
      <c r="BN805" s="21">
        <f>IF(OR(Data!E804="Identified",Data!E804="Proposal",Data!E804="Qualified",Data!E804="Validated"),Data!J804,"")</f>
        <v>42132</v>
      </c>
      <c r="BQ805" s="4">
        <f t="shared" si="29"/>
        <v>38</v>
      </c>
      <c r="BR805" s="4">
        <f>IFERROR(BQ805+ROWS($BQ$3:BQ805)/1000000,"")</f>
        <v>38.000802999999998</v>
      </c>
      <c r="BS805" s="4">
        <f>IFERROR(SMALL($BR$3:$BR$1003,ROWS($BR$3:BR805)),"")</f>
        <v>81.000193999999993</v>
      </c>
      <c r="BT805" s="4">
        <f t="shared" si="30"/>
        <v>194</v>
      </c>
    </row>
    <row r="806" spans="59:72">
      <c r="BG806" s="21"/>
      <c r="BN806" s="21">
        <f>IF(OR(Data!E805="Identified",Data!E805="Proposal",Data!E805="Qualified",Data!E805="Validated"),Data!J805,"")</f>
        <v>42098</v>
      </c>
      <c r="BQ806" s="4">
        <f t="shared" si="29"/>
        <v>4</v>
      </c>
      <c r="BR806" s="4">
        <f>IFERROR(BQ806+ROWS($BQ$3:BQ806)/1000000,"")</f>
        <v>4.0008039999999996</v>
      </c>
      <c r="BS806" s="4">
        <f>IFERROR(SMALL($BR$3:$BR$1003,ROWS($BR$3:BR806)),"")</f>
        <v>81.000380000000007</v>
      </c>
      <c r="BT806" s="4">
        <f t="shared" si="30"/>
        <v>380</v>
      </c>
    </row>
    <row r="807" spans="59:72">
      <c r="BG807" s="21"/>
      <c r="BN807" s="21">
        <f>IF(OR(Data!E806="Identified",Data!E806="Proposal",Data!E806="Qualified",Data!E806="Validated"),Data!J806,"")</f>
        <v>42158</v>
      </c>
      <c r="BQ807" s="4">
        <f t="shared" si="29"/>
        <v>64</v>
      </c>
      <c r="BR807" s="4">
        <f>IFERROR(BQ807+ROWS($BQ$3:BQ807)/1000000,"")</f>
        <v>64.000805</v>
      </c>
      <c r="BS807" s="4">
        <f>IFERROR(SMALL($BR$3:$BR$1003,ROWS($BR$3:BR807)),"")</f>
        <v>81.000422999999998</v>
      </c>
      <c r="BT807" s="4">
        <f t="shared" si="30"/>
        <v>423</v>
      </c>
    </row>
    <row r="808" spans="59:72">
      <c r="BG808" s="21"/>
      <c r="BN808" s="21">
        <f>IF(OR(Data!E807="Identified",Data!E807="Proposal",Data!E807="Qualified",Data!E807="Validated"),Data!J807,"")</f>
        <v>42180</v>
      </c>
      <c r="BQ808" s="4">
        <f t="shared" si="29"/>
        <v>86</v>
      </c>
      <c r="BR808" s="4">
        <f>IFERROR(BQ808+ROWS($BQ$3:BQ808)/1000000,"")</f>
        <v>86.000805999999997</v>
      </c>
      <c r="BS808" s="4">
        <f>IFERROR(SMALL($BR$3:$BR$1003,ROWS($BR$3:BR808)),"")</f>
        <v>81.000500000000002</v>
      </c>
      <c r="BT808" s="4">
        <f t="shared" si="30"/>
        <v>500</v>
      </c>
    </row>
    <row r="809" spans="59:72">
      <c r="BG809" s="21"/>
      <c r="BN809" s="21">
        <f>IF(OR(Data!E808="Identified",Data!E808="Proposal",Data!E808="Qualified",Data!E808="Validated"),Data!J808,"")</f>
        <v>42133</v>
      </c>
      <c r="BQ809" s="4">
        <f t="shared" si="29"/>
        <v>39</v>
      </c>
      <c r="BR809" s="4">
        <f>IFERROR(BQ809+ROWS($BQ$3:BQ809)/1000000,"")</f>
        <v>39.000807000000002</v>
      </c>
      <c r="BS809" s="4">
        <f>IFERROR(SMALL($BR$3:$BR$1003,ROWS($BR$3:BR809)),"")</f>
        <v>81.000575999999995</v>
      </c>
      <c r="BT809" s="4">
        <f t="shared" si="30"/>
        <v>576</v>
      </c>
    </row>
    <row r="810" spans="59:72">
      <c r="BG810" s="21"/>
      <c r="BN810" s="21" t="str">
        <f>IF(OR(Data!E809="Identified",Data!E809="Proposal",Data!E809="Qualified",Data!E809="Validated"),Data!J809,"")</f>
        <v/>
      </c>
      <c r="BQ810" s="4" t="e">
        <f t="shared" si="29"/>
        <v>#VALUE!</v>
      </c>
      <c r="BR810" s="4" t="str">
        <f>IFERROR(BQ810+ROWS($BQ$3:BQ810)/1000000,"")</f>
        <v/>
      </c>
      <c r="BS810" s="4">
        <f>IFERROR(SMALL($BR$3:$BR$1003,ROWS($BR$3:BR810)),"")</f>
        <v>81.000591999999997</v>
      </c>
      <c r="BT810" s="4">
        <f t="shared" si="30"/>
        <v>592</v>
      </c>
    </row>
    <row r="811" spans="59:72">
      <c r="BG811" s="21"/>
      <c r="BN811" s="21">
        <f>IF(OR(Data!E810="Identified",Data!E810="Proposal",Data!E810="Qualified",Data!E810="Validated"),Data!J810,"")</f>
        <v>42117</v>
      </c>
      <c r="BQ811" s="4">
        <f t="shared" si="29"/>
        <v>23</v>
      </c>
      <c r="BR811" s="4">
        <f>IFERROR(BQ811+ROWS($BQ$3:BQ811)/1000000,"")</f>
        <v>23.000809</v>
      </c>
      <c r="BS811" s="4">
        <f>IFERROR(SMALL($BR$3:$BR$1003,ROWS($BR$3:BR811)),"")</f>
        <v>81.000708000000003</v>
      </c>
      <c r="BT811" s="4">
        <f t="shared" si="30"/>
        <v>708</v>
      </c>
    </row>
    <row r="812" spans="59:72">
      <c r="BG812" s="21"/>
      <c r="BN812" s="21">
        <f>IF(OR(Data!E811="Identified",Data!E811="Proposal",Data!E811="Qualified",Data!E811="Validated"),Data!J811,"")</f>
        <v>42128</v>
      </c>
      <c r="BQ812" s="4">
        <f t="shared" si="29"/>
        <v>34</v>
      </c>
      <c r="BR812" s="4">
        <f>IFERROR(BQ812+ROWS($BQ$3:BQ812)/1000000,"")</f>
        <v>34.000810000000001</v>
      </c>
      <c r="BS812" s="4">
        <f>IFERROR(SMALL($BR$3:$BR$1003,ROWS($BR$3:BR812)),"")</f>
        <v>81.000881000000007</v>
      </c>
      <c r="BT812" s="4">
        <f t="shared" si="30"/>
        <v>881</v>
      </c>
    </row>
    <row r="813" spans="59:72">
      <c r="BG813" s="21"/>
      <c r="BN813" s="21">
        <f>IF(OR(Data!E812="Identified",Data!E812="Proposal",Data!E812="Qualified",Data!E812="Validated"),Data!J812,"")</f>
        <v>42149</v>
      </c>
      <c r="BQ813" s="4">
        <f t="shared" si="29"/>
        <v>55</v>
      </c>
      <c r="BR813" s="4">
        <f>IFERROR(BQ813+ROWS($BQ$3:BQ813)/1000000,"")</f>
        <v>55.000810999999999</v>
      </c>
      <c r="BS813" s="4">
        <f>IFERROR(SMALL($BR$3:$BR$1003,ROWS($BR$3:BR813)),"")</f>
        <v>81.000895999999997</v>
      </c>
      <c r="BT813" s="4">
        <f t="shared" si="30"/>
        <v>896</v>
      </c>
    </row>
    <row r="814" spans="59:72">
      <c r="BG814" s="21"/>
      <c r="BN814" s="21">
        <f>IF(OR(Data!E813="Identified",Data!E813="Proposal",Data!E813="Qualified",Data!E813="Validated"),Data!J813,"")</f>
        <v>42154</v>
      </c>
      <c r="BQ814" s="4">
        <f t="shared" si="29"/>
        <v>60</v>
      </c>
      <c r="BR814" s="4">
        <f>IFERROR(BQ814+ROWS($BQ$3:BQ814)/1000000,"")</f>
        <v>60.000812000000003</v>
      </c>
      <c r="BS814" s="4">
        <f>IFERROR(SMALL($BR$3:$BR$1003,ROWS($BR$3:BR814)),"")</f>
        <v>82.000011000000001</v>
      </c>
      <c r="BT814" s="4">
        <f t="shared" si="30"/>
        <v>11</v>
      </c>
    </row>
    <row r="815" spans="59:72">
      <c r="BG815" s="21"/>
      <c r="BN815" s="21">
        <f>IF(OR(Data!E814="Identified",Data!E814="Proposal",Data!E814="Qualified",Data!E814="Validated"),Data!J814,"")</f>
        <v>42176</v>
      </c>
      <c r="BQ815" s="4">
        <f t="shared" si="29"/>
        <v>82</v>
      </c>
      <c r="BR815" s="4">
        <f>IFERROR(BQ815+ROWS($BQ$3:BQ815)/1000000,"")</f>
        <v>82.000812999999994</v>
      </c>
      <c r="BS815" s="4">
        <f>IFERROR(SMALL($BR$3:$BR$1003,ROWS($BR$3:BR815)),"")</f>
        <v>82.000192999999996</v>
      </c>
      <c r="BT815" s="4">
        <f t="shared" si="30"/>
        <v>193</v>
      </c>
    </row>
    <row r="816" spans="59:72">
      <c r="BG816" s="21"/>
      <c r="BN816" s="21">
        <f>IF(OR(Data!E815="Identified",Data!E815="Proposal",Data!E815="Qualified",Data!E815="Validated"),Data!J815,"")</f>
        <v>42139</v>
      </c>
      <c r="BQ816" s="4">
        <f t="shared" si="29"/>
        <v>45</v>
      </c>
      <c r="BR816" s="4">
        <f>IFERROR(BQ816+ROWS($BQ$3:BQ816)/1000000,"")</f>
        <v>45.000813999999998</v>
      </c>
      <c r="BS816" s="4">
        <f>IFERROR(SMALL($BR$3:$BR$1003,ROWS($BR$3:BR816)),"")</f>
        <v>82.000220999999996</v>
      </c>
      <c r="BT816" s="4">
        <f t="shared" si="30"/>
        <v>221</v>
      </c>
    </row>
    <row r="817" spans="59:72">
      <c r="BG817" s="21"/>
      <c r="BN817" s="21">
        <f>IF(OR(Data!E816="Identified",Data!E816="Proposal",Data!E816="Qualified",Data!E816="Validated"),Data!J816,"")</f>
        <v>42158</v>
      </c>
      <c r="BQ817" s="4">
        <f t="shared" si="29"/>
        <v>64</v>
      </c>
      <c r="BR817" s="4">
        <f>IFERROR(BQ817+ROWS($BQ$3:BQ817)/1000000,"")</f>
        <v>64.000815000000003</v>
      </c>
      <c r="BS817" s="4">
        <f>IFERROR(SMALL($BR$3:$BR$1003,ROWS($BR$3:BR817)),"")</f>
        <v>82.000427999999999</v>
      </c>
      <c r="BT817" s="4">
        <f t="shared" si="30"/>
        <v>428</v>
      </c>
    </row>
    <row r="818" spans="59:72">
      <c r="BG818" s="21"/>
      <c r="BN818" s="21">
        <f>IF(OR(Data!E817="Identified",Data!E817="Proposal",Data!E817="Qualified",Data!E817="Validated"),Data!J817,"")</f>
        <v>42184</v>
      </c>
      <c r="BQ818" s="4">
        <f t="shared" si="29"/>
        <v>90</v>
      </c>
      <c r="BR818" s="4">
        <f>IFERROR(BQ818+ROWS($BQ$3:BQ818)/1000000,"")</f>
        <v>90.000816</v>
      </c>
      <c r="BS818" s="4">
        <f>IFERROR(SMALL($BR$3:$BR$1003,ROWS($BR$3:BR818)),"")</f>
        <v>82.000795999999994</v>
      </c>
      <c r="BT818" s="4">
        <f t="shared" si="30"/>
        <v>796</v>
      </c>
    </row>
    <row r="819" spans="59:72">
      <c r="BG819" s="21"/>
      <c r="BN819" s="21">
        <f>IF(OR(Data!E818="Identified",Data!E818="Proposal",Data!E818="Qualified",Data!E818="Validated"),Data!J818,"")</f>
        <v>42184</v>
      </c>
      <c r="BQ819" s="4">
        <f t="shared" si="29"/>
        <v>90</v>
      </c>
      <c r="BR819" s="4">
        <f>IFERROR(BQ819+ROWS($BQ$3:BQ819)/1000000,"")</f>
        <v>90.000816999999998</v>
      </c>
      <c r="BS819" s="4">
        <f>IFERROR(SMALL($BR$3:$BR$1003,ROWS($BR$3:BR819)),"")</f>
        <v>82.000812999999994</v>
      </c>
      <c r="BT819" s="4">
        <f t="shared" si="30"/>
        <v>813</v>
      </c>
    </row>
    <row r="820" spans="59:72">
      <c r="BG820" s="21"/>
      <c r="BN820" s="21">
        <f>IF(OR(Data!E819="Identified",Data!E819="Proposal",Data!E819="Qualified",Data!E819="Validated"),Data!J819,"")</f>
        <v>42170</v>
      </c>
      <c r="BQ820" s="4">
        <f t="shared" si="29"/>
        <v>76</v>
      </c>
      <c r="BR820" s="4">
        <f>IFERROR(BQ820+ROWS($BQ$3:BQ820)/1000000,"")</f>
        <v>76.000817999999995</v>
      </c>
      <c r="BS820" s="4">
        <f>IFERROR(SMALL($BR$3:$BR$1003,ROWS($BR$3:BR820)),"")</f>
        <v>83.000011999999998</v>
      </c>
      <c r="BT820" s="4">
        <f t="shared" si="30"/>
        <v>12</v>
      </c>
    </row>
    <row r="821" spans="59:72">
      <c r="BG821" s="21"/>
      <c r="BN821" s="21">
        <f>IF(OR(Data!E820="Identified",Data!E820="Proposal",Data!E820="Qualified",Data!E820="Validated"),Data!J820,"")</f>
        <v>42152</v>
      </c>
      <c r="BQ821" s="4">
        <f t="shared" si="29"/>
        <v>58</v>
      </c>
      <c r="BR821" s="4">
        <f>IFERROR(BQ821+ROWS($BQ$3:BQ821)/1000000,"")</f>
        <v>58.000819</v>
      </c>
      <c r="BS821" s="4">
        <f>IFERROR(SMALL($BR$3:$BR$1003,ROWS($BR$3:BR821)),"")</f>
        <v>83.000175999999996</v>
      </c>
      <c r="BT821" s="4">
        <f t="shared" si="30"/>
        <v>176</v>
      </c>
    </row>
    <row r="822" spans="59:72">
      <c r="BG822" s="21"/>
      <c r="BN822" s="21">
        <f>IF(OR(Data!E821="Identified",Data!E821="Proposal",Data!E821="Qualified",Data!E821="Validated"),Data!J821,"")</f>
        <v>42108</v>
      </c>
      <c r="BQ822" s="4">
        <f t="shared" si="29"/>
        <v>14</v>
      </c>
      <c r="BR822" s="4">
        <f>IFERROR(BQ822+ROWS($BQ$3:BQ822)/1000000,"")</f>
        <v>14.000819999999999</v>
      </c>
      <c r="BS822" s="4">
        <f>IFERROR(SMALL($BR$3:$BR$1003,ROWS($BR$3:BR822)),"")</f>
        <v>83.000206000000006</v>
      </c>
      <c r="BT822" s="4">
        <f t="shared" si="30"/>
        <v>206</v>
      </c>
    </row>
    <row r="823" spans="59:72">
      <c r="BG823" s="21"/>
      <c r="BN823" s="21">
        <f>IF(OR(Data!E822="Identified",Data!E822="Proposal",Data!E822="Qualified",Data!E822="Validated"),Data!J822,"")</f>
        <v>42168</v>
      </c>
      <c r="BQ823" s="4">
        <f t="shared" si="29"/>
        <v>74</v>
      </c>
      <c r="BR823" s="4">
        <f>IFERROR(BQ823+ROWS($BQ$3:BQ823)/1000000,"")</f>
        <v>74.000821000000002</v>
      </c>
      <c r="BS823" s="4">
        <f>IFERROR(SMALL($BR$3:$BR$1003,ROWS($BR$3:BR823)),"")</f>
        <v>83.000228000000007</v>
      </c>
      <c r="BT823" s="4">
        <f t="shared" si="30"/>
        <v>228</v>
      </c>
    </row>
    <row r="824" spans="59:72">
      <c r="BG824" s="21"/>
      <c r="BN824" s="21">
        <f>IF(OR(Data!E823="Identified",Data!E823="Proposal",Data!E823="Qualified",Data!E823="Validated"),Data!J823,"")</f>
        <v>42164</v>
      </c>
      <c r="BQ824" s="4">
        <f t="shared" si="29"/>
        <v>70</v>
      </c>
      <c r="BR824" s="4">
        <f>IFERROR(BQ824+ROWS($BQ$3:BQ824)/1000000,"")</f>
        <v>70.000821999999999</v>
      </c>
      <c r="BS824" s="4">
        <f>IFERROR(SMALL($BR$3:$BR$1003,ROWS($BR$3:BR824)),"")</f>
        <v>83.000467999999998</v>
      </c>
      <c r="BT824" s="4">
        <f t="shared" si="30"/>
        <v>468</v>
      </c>
    </row>
    <row r="825" spans="59:72">
      <c r="BG825" s="21"/>
      <c r="BN825" s="21">
        <f>IF(OR(Data!E824="Identified",Data!E824="Proposal",Data!E824="Qualified",Data!E824="Validated"),Data!J824,"")</f>
        <v>42250</v>
      </c>
      <c r="BQ825" s="4">
        <f t="shared" si="29"/>
        <v>156</v>
      </c>
      <c r="BR825" s="4">
        <f>IFERROR(BQ825+ROWS($BQ$3:BQ825)/1000000,"")</f>
        <v>156.000823</v>
      </c>
      <c r="BS825" s="4">
        <f>IFERROR(SMALL($BR$3:$BR$1003,ROWS($BR$3:BR825)),"")</f>
        <v>83.000519999999995</v>
      </c>
      <c r="BT825" s="4">
        <f t="shared" si="30"/>
        <v>520</v>
      </c>
    </row>
    <row r="826" spans="59:72">
      <c r="BG826" s="21"/>
      <c r="BN826" s="21">
        <f>IF(OR(Data!E825="Identified",Data!E825="Proposal",Data!E825="Qualified",Data!E825="Validated"),Data!J825,"")</f>
        <v>42101</v>
      </c>
      <c r="BQ826" s="4">
        <f t="shared" si="29"/>
        <v>7</v>
      </c>
      <c r="BR826" s="4">
        <f>IFERROR(BQ826+ROWS($BQ$3:BQ826)/1000000,"")</f>
        <v>7.0008239999999997</v>
      </c>
      <c r="BS826" s="4">
        <f>IFERROR(SMALL($BR$3:$BR$1003,ROWS($BR$3:BR826)),"")</f>
        <v>83.000624999999999</v>
      </c>
      <c r="BT826" s="4">
        <f t="shared" si="30"/>
        <v>625</v>
      </c>
    </row>
    <row r="827" spans="59:72">
      <c r="BG827" s="21"/>
      <c r="BN827" s="21">
        <f>IF(OR(Data!E826="Identified",Data!E826="Proposal",Data!E826="Qualified",Data!E826="Validated"),Data!J826,"")</f>
        <v>42121</v>
      </c>
      <c r="BQ827" s="4">
        <f t="shared" si="29"/>
        <v>27</v>
      </c>
      <c r="BR827" s="4">
        <f>IFERROR(BQ827+ROWS($BQ$3:BQ827)/1000000,"")</f>
        <v>27.000824999999999</v>
      </c>
      <c r="BS827" s="4">
        <f>IFERROR(SMALL($BR$3:$BR$1003,ROWS($BR$3:BR827)),"")</f>
        <v>83.000855999999999</v>
      </c>
      <c r="BT827" s="4">
        <f t="shared" si="30"/>
        <v>856</v>
      </c>
    </row>
    <row r="828" spans="59:72">
      <c r="BG828" s="21"/>
      <c r="BN828" s="21">
        <f>IF(OR(Data!E827="Identified",Data!E827="Proposal",Data!E827="Qualified",Data!E827="Validated"),Data!J827,"")</f>
        <v>42271</v>
      </c>
      <c r="BQ828" s="4">
        <f t="shared" si="29"/>
        <v>177</v>
      </c>
      <c r="BR828" s="4">
        <f>IFERROR(BQ828+ROWS($BQ$3:BQ828)/1000000,"")</f>
        <v>177.00082599999999</v>
      </c>
      <c r="BS828" s="4">
        <f>IFERROR(SMALL($BR$3:$BR$1003,ROWS($BR$3:BR828)),"")</f>
        <v>83.000865000000005</v>
      </c>
      <c r="BT828" s="4">
        <f t="shared" si="30"/>
        <v>865</v>
      </c>
    </row>
    <row r="829" spans="59:72">
      <c r="BG829" s="21"/>
      <c r="BN829" s="21">
        <f>IF(OR(Data!E828="Identified",Data!E828="Proposal",Data!E828="Qualified",Data!E828="Validated"),Data!J828,"")</f>
        <v>42110</v>
      </c>
      <c r="BQ829" s="4">
        <f t="shared" si="29"/>
        <v>16</v>
      </c>
      <c r="BR829" s="4">
        <f>IFERROR(BQ829+ROWS($BQ$3:BQ829)/1000000,"")</f>
        <v>16.000827000000001</v>
      </c>
      <c r="BS829" s="4">
        <f>IFERROR(SMALL($BR$3:$BR$1003,ROWS($BR$3:BR829)),"")</f>
        <v>83.000962000000001</v>
      </c>
      <c r="BT829" s="4">
        <f t="shared" si="30"/>
        <v>962</v>
      </c>
    </row>
    <row r="830" spans="59:72">
      <c r="BG830" s="21"/>
      <c r="BN830" s="21">
        <f>IF(OR(Data!E829="Identified",Data!E829="Proposal",Data!E829="Qualified",Data!E829="Validated"),Data!J829,"")</f>
        <v>42170</v>
      </c>
      <c r="BQ830" s="4">
        <f t="shared" si="29"/>
        <v>76</v>
      </c>
      <c r="BR830" s="4">
        <f>IFERROR(BQ830+ROWS($BQ$3:BQ830)/1000000,"")</f>
        <v>76.000827999999998</v>
      </c>
      <c r="BS830" s="4">
        <f>IFERROR(SMALL($BR$3:$BR$1003,ROWS($BR$3:BR830)),"")</f>
        <v>83.000962999999999</v>
      </c>
      <c r="BT830" s="4">
        <f t="shared" si="30"/>
        <v>963</v>
      </c>
    </row>
    <row r="831" spans="59:72">
      <c r="BG831" s="21"/>
      <c r="BN831" s="21">
        <f>IF(OR(Data!E830="Identified",Data!E830="Proposal",Data!E830="Qualified",Data!E830="Validated"),Data!J830,"")</f>
        <v>42113</v>
      </c>
      <c r="BQ831" s="4">
        <f t="shared" si="29"/>
        <v>19</v>
      </c>
      <c r="BR831" s="4">
        <f>IFERROR(BQ831+ROWS($BQ$3:BQ831)/1000000,"")</f>
        <v>19.000829</v>
      </c>
      <c r="BS831" s="4">
        <f>IFERROR(SMALL($BR$3:$BR$1003,ROWS($BR$3:BR831)),"")</f>
        <v>84.000079999999997</v>
      </c>
      <c r="BT831" s="4">
        <f t="shared" si="30"/>
        <v>80</v>
      </c>
    </row>
    <row r="832" spans="59:72">
      <c r="BG832" s="21"/>
      <c r="BN832" s="21">
        <f>IF(OR(Data!E831="Identified",Data!E831="Proposal",Data!E831="Qualified",Data!E831="Validated"),Data!J831,"")</f>
        <v>42099</v>
      </c>
      <c r="BQ832" s="4">
        <f t="shared" si="29"/>
        <v>5</v>
      </c>
      <c r="BR832" s="4">
        <f>IFERROR(BQ832+ROWS($BQ$3:BQ832)/1000000,"")</f>
        <v>5.0008299999999997</v>
      </c>
      <c r="BS832" s="4">
        <f>IFERROR(SMALL($BR$3:$BR$1003,ROWS($BR$3:BR832)),"")</f>
        <v>84.000366</v>
      </c>
      <c r="BT832" s="4">
        <f t="shared" si="30"/>
        <v>366</v>
      </c>
    </row>
    <row r="833" spans="59:72">
      <c r="BG833" s="21"/>
      <c r="BN833" s="21">
        <f>IF(OR(Data!E832="Identified",Data!E832="Proposal",Data!E832="Qualified",Data!E832="Validated"),Data!J832,"")</f>
        <v>42182</v>
      </c>
      <c r="BQ833" s="4">
        <f t="shared" si="29"/>
        <v>88</v>
      </c>
      <c r="BR833" s="4">
        <f>IFERROR(BQ833+ROWS($BQ$3:BQ833)/1000000,"")</f>
        <v>88.000831000000005</v>
      </c>
      <c r="BS833" s="4">
        <f>IFERROR(SMALL($BR$3:$BR$1003,ROWS($BR$3:BR833)),"")</f>
        <v>84.000721999999996</v>
      </c>
      <c r="BT833" s="4">
        <f t="shared" si="30"/>
        <v>722</v>
      </c>
    </row>
    <row r="834" spans="59:72">
      <c r="BG834" s="21"/>
      <c r="BN834" s="21">
        <f>IF(OR(Data!E833="Identified",Data!E833="Proposal",Data!E833="Qualified",Data!E833="Validated"),Data!J833,"")</f>
        <v>42183</v>
      </c>
      <c r="BQ834" s="4">
        <f t="shared" si="29"/>
        <v>89</v>
      </c>
      <c r="BR834" s="4">
        <f>IFERROR(BQ834+ROWS($BQ$3:BQ834)/1000000,"")</f>
        <v>89.000832000000003</v>
      </c>
      <c r="BS834" s="4">
        <f>IFERROR(SMALL($BR$3:$BR$1003,ROWS($BR$3:BR834)),"")</f>
        <v>84.000758000000005</v>
      </c>
      <c r="BT834" s="4">
        <f t="shared" si="30"/>
        <v>758</v>
      </c>
    </row>
    <row r="835" spans="59:72">
      <c r="BG835" s="21"/>
      <c r="BN835" s="21">
        <f>IF(OR(Data!E834="Identified",Data!E834="Proposal",Data!E834="Qualified",Data!E834="Validated"),Data!J834,"")</f>
        <v>42153</v>
      </c>
      <c r="BQ835" s="4">
        <f t="shared" si="29"/>
        <v>59</v>
      </c>
      <c r="BR835" s="4">
        <f>IFERROR(BQ835+ROWS($BQ$3:BQ835)/1000000,"")</f>
        <v>59.000833</v>
      </c>
      <c r="BS835" s="4">
        <f>IFERROR(SMALL($BR$3:$BR$1003,ROWS($BR$3:BR835)),"")</f>
        <v>84.000767999999994</v>
      </c>
      <c r="BT835" s="4">
        <f t="shared" si="30"/>
        <v>768</v>
      </c>
    </row>
    <row r="836" spans="59:72">
      <c r="BG836" s="21"/>
      <c r="BN836" s="21">
        <f>IF(OR(Data!E835="Identified",Data!E835="Proposal",Data!E835="Qualified",Data!E835="Validated"),Data!J835,"")</f>
        <v>42167</v>
      </c>
      <c r="BQ836" s="4">
        <f t="shared" ref="BQ836:BQ899" si="31">BN836-$BO$3</f>
        <v>73</v>
      </c>
      <c r="BR836" s="4">
        <f>IFERROR(BQ836+ROWS($BQ$3:BQ836)/1000000,"")</f>
        <v>73.000833999999998</v>
      </c>
      <c r="BS836" s="4">
        <f>IFERROR(SMALL($BR$3:$BR$1003,ROWS($BR$3:BR836)),"")</f>
        <v>84.000836000000007</v>
      </c>
      <c r="BT836" s="4">
        <f t="shared" ref="BT836:BT899" si="32">IF(BS836&lt;&gt;"",MATCH(BS836,$BR$3:$BR$1003,0),"")</f>
        <v>836</v>
      </c>
    </row>
    <row r="837" spans="59:72">
      <c r="BG837" s="21"/>
      <c r="BN837" s="21">
        <f>IF(OR(Data!E836="Identified",Data!E836="Proposal",Data!E836="Qualified",Data!E836="Validated"),Data!J836,"")</f>
        <v>42138</v>
      </c>
      <c r="BQ837" s="4">
        <f t="shared" si="31"/>
        <v>44</v>
      </c>
      <c r="BR837" s="4">
        <f>IFERROR(BQ837+ROWS($BQ$3:BQ837)/1000000,"")</f>
        <v>44.000835000000002</v>
      </c>
      <c r="BS837" s="4">
        <f>IFERROR(SMALL($BR$3:$BR$1003,ROWS($BR$3:BR837)),"")</f>
        <v>84.000878999999998</v>
      </c>
      <c r="BT837" s="4">
        <f t="shared" si="32"/>
        <v>879</v>
      </c>
    </row>
    <row r="838" spans="59:72">
      <c r="BG838" s="21"/>
      <c r="BN838" s="21">
        <f>IF(OR(Data!E837="Identified",Data!E837="Proposal",Data!E837="Qualified",Data!E837="Validated"),Data!J837,"")</f>
        <v>42178</v>
      </c>
      <c r="BQ838" s="4">
        <f t="shared" si="31"/>
        <v>84</v>
      </c>
      <c r="BR838" s="4">
        <f>IFERROR(BQ838+ROWS($BQ$3:BQ838)/1000000,"")</f>
        <v>84.000836000000007</v>
      </c>
      <c r="BS838" s="4">
        <f>IFERROR(SMALL($BR$3:$BR$1003,ROWS($BR$3:BR838)),"")</f>
        <v>84.000891999999993</v>
      </c>
      <c r="BT838" s="4">
        <f t="shared" si="32"/>
        <v>892</v>
      </c>
    </row>
    <row r="839" spans="59:72">
      <c r="BG839" s="21"/>
      <c r="BN839" s="21">
        <f>IF(OR(Data!E838="Identified",Data!E838="Proposal",Data!E838="Qualified",Data!E838="Validated"),Data!J838,"")</f>
        <v>42137</v>
      </c>
      <c r="BQ839" s="4">
        <f t="shared" si="31"/>
        <v>43</v>
      </c>
      <c r="BR839" s="4">
        <f>IFERROR(BQ839+ROWS($BQ$3:BQ839)/1000000,"")</f>
        <v>43.000836999999997</v>
      </c>
      <c r="BS839" s="4">
        <f>IFERROR(SMALL($BR$3:$BR$1003,ROWS($BR$3:BR839)),"")</f>
        <v>84.000901999999996</v>
      </c>
      <c r="BT839" s="4">
        <f t="shared" si="32"/>
        <v>902</v>
      </c>
    </row>
    <row r="840" spans="59:72">
      <c r="BG840" s="21"/>
      <c r="BN840" s="21">
        <f>IF(OR(Data!E839="Identified",Data!E839="Proposal",Data!E839="Qualified",Data!E839="Validated"),Data!J839,"")</f>
        <v>42099</v>
      </c>
      <c r="BQ840" s="4">
        <f t="shared" si="31"/>
        <v>5</v>
      </c>
      <c r="BR840" s="4">
        <f>IFERROR(BQ840+ROWS($BQ$3:BQ840)/1000000,"")</f>
        <v>5.0008379999999999</v>
      </c>
      <c r="BS840" s="4">
        <f>IFERROR(SMALL($BR$3:$BR$1003,ROWS($BR$3:BR840)),"")</f>
        <v>84.000907999999995</v>
      </c>
      <c r="BT840" s="4">
        <f t="shared" si="32"/>
        <v>908</v>
      </c>
    </row>
    <row r="841" spans="59:72">
      <c r="BG841" s="21"/>
      <c r="BN841" s="21">
        <f>IF(OR(Data!E840="Identified",Data!E840="Proposal",Data!E840="Qualified",Data!E840="Validated"),Data!J840,"")</f>
        <v>42108</v>
      </c>
      <c r="BQ841" s="4">
        <f t="shared" si="31"/>
        <v>14</v>
      </c>
      <c r="BR841" s="4">
        <f>IFERROR(BQ841+ROWS($BQ$3:BQ841)/1000000,"")</f>
        <v>14.000838999999999</v>
      </c>
      <c r="BS841" s="4">
        <f>IFERROR(SMALL($BR$3:$BR$1003,ROWS($BR$3:BR841)),"")</f>
        <v>84.000928999999999</v>
      </c>
      <c r="BT841" s="4">
        <f t="shared" si="32"/>
        <v>929</v>
      </c>
    </row>
    <row r="842" spans="59:72">
      <c r="BG842" s="21"/>
      <c r="BN842" s="21">
        <f>IF(OR(Data!E841="Identified",Data!E841="Proposal",Data!E841="Qualified",Data!E841="Validated"),Data!J841,"")</f>
        <v>42172</v>
      </c>
      <c r="BQ842" s="4">
        <f t="shared" si="31"/>
        <v>78</v>
      </c>
      <c r="BR842" s="4">
        <f>IFERROR(BQ842+ROWS($BQ$3:BQ842)/1000000,"")</f>
        <v>78.000839999999997</v>
      </c>
      <c r="BS842" s="4">
        <f>IFERROR(SMALL($BR$3:$BR$1003,ROWS($BR$3:BR842)),"")</f>
        <v>84.000950000000003</v>
      </c>
      <c r="BT842" s="4">
        <f t="shared" si="32"/>
        <v>950</v>
      </c>
    </row>
    <row r="843" spans="59:72">
      <c r="BG843" s="21"/>
      <c r="BN843" s="21">
        <f>IF(OR(Data!E842="Identified",Data!E842="Proposal",Data!E842="Qualified",Data!E842="Validated"),Data!J842,"")</f>
        <v>42181</v>
      </c>
      <c r="BQ843" s="4">
        <f t="shared" si="31"/>
        <v>87</v>
      </c>
      <c r="BR843" s="4">
        <f>IFERROR(BQ843+ROWS($BQ$3:BQ843)/1000000,"")</f>
        <v>87.000840999999994</v>
      </c>
      <c r="BS843" s="4">
        <f>IFERROR(SMALL($BR$3:$BR$1003,ROWS($BR$3:BR843)),"")</f>
        <v>85.000044000000003</v>
      </c>
      <c r="BT843" s="4">
        <f t="shared" si="32"/>
        <v>44</v>
      </c>
    </row>
    <row r="844" spans="59:72">
      <c r="BG844" s="21"/>
      <c r="BN844" s="21">
        <f>IF(OR(Data!E843="Identified",Data!E843="Proposal",Data!E843="Qualified",Data!E843="Validated"),Data!J843,"")</f>
        <v>42167</v>
      </c>
      <c r="BQ844" s="4">
        <f t="shared" si="31"/>
        <v>73</v>
      </c>
      <c r="BR844" s="4">
        <f>IFERROR(BQ844+ROWS($BQ$3:BQ844)/1000000,"")</f>
        <v>73.000842000000006</v>
      </c>
      <c r="BS844" s="4">
        <f>IFERROR(SMALL($BR$3:$BR$1003,ROWS($BR$3:BR844)),"")</f>
        <v>85.000288999999995</v>
      </c>
      <c r="BT844" s="4">
        <f t="shared" si="32"/>
        <v>289</v>
      </c>
    </row>
    <row r="845" spans="59:72">
      <c r="BG845" s="21"/>
      <c r="BN845" s="21">
        <f>IF(OR(Data!E844="Identified",Data!E844="Proposal",Data!E844="Qualified",Data!E844="Validated"),Data!J844,"")</f>
        <v>42152</v>
      </c>
      <c r="BQ845" s="4">
        <f t="shared" si="31"/>
        <v>58</v>
      </c>
      <c r="BR845" s="4">
        <f>IFERROR(BQ845+ROWS($BQ$3:BQ845)/1000000,"")</f>
        <v>58.000843000000003</v>
      </c>
      <c r="BS845" s="4">
        <f>IFERROR(SMALL($BR$3:$BR$1003,ROWS($BR$3:BR845)),"")</f>
        <v>85.000507999999996</v>
      </c>
      <c r="BT845" s="4">
        <f t="shared" si="32"/>
        <v>508</v>
      </c>
    </row>
    <row r="846" spans="59:72">
      <c r="BG846" s="21"/>
      <c r="BN846" s="21">
        <f>IF(OR(Data!E845="Identified",Data!E845="Proposal",Data!E845="Qualified",Data!E845="Validated"),Data!J845,"")</f>
        <v>42149</v>
      </c>
      <c r="BQ846" s="4">
        <f t="shared" si="31"/>
        <v>55</v>
      </c>
      <c r="BR846" s="4">
        <f>IFERROR(BQ846+ROWS($BQ$3:BQ846)/1000000,"")</f>
        <v>55.000844000000001</v>
      </c>
      <c r="BS846" s="4">
        <f>IFERROR(SMALL($BR$3:$BR$1003,ROWS($BR$3:BR846)),"")</f>
        <v>85.000512000000001</v>
      </c>
      <c r="BT846" s="4">
        <f t="shared" si="32"/>
        <v>512</v>
      </c>
    </row>
    <row r="847" spans="59:72">
      <c r="BG847" s="21"/>
      <c r="BN847" s="21">
        <f>IF(OR(Data!E846="Identified",Data!E846="Proposal",Data!E846="Qualified",Data!E846="Validated"),Data!J846,"")</f>
        <v>42145</v>
      </c>
      <c r="BQ847" s="4">
        <f t="shared" si="31"/>
        <v>51</v>
      </c>
      <c r="BR847" s="4">
        <f>IFERROR(BQ847+ROWS($BQ$3:BQ847)/1000000,"")</f>
        <v>51.000844999999998</v>
      </c>
      <c r="BS847" s="4">
        <f>IFERROR(SMALL($BR$3:$BR$1003,ROWS($BR$3:BR847)),"")</f>
        <v>85.000727999999995</v>
      </c>
      <c r="BT847" s="4">
        <f t="shared" si="32"/>
        <v>728</v>
      </c>
    </row>
    <row r="848" spans="59:72">
      <c r="BG848" s="21"/>
      <c r="BN848" s="21">
        <f>IF(OR(Data!E847="Identified",Data!E847="Proposal",Data!E847="Qualified",Data!E847="Validated"),Data!J847,"")</f>
        <v>42158</v>
      </c>
      <c r="BQ848" s="4">
        <f t="shared" si="31"/>
        <v>64</v>
      </c>
      <c r="BR848" s="4">
        <f>IFERROR(BQ848+ROWS($BQ$3:BQ848)/1000000,"")</f>
        <v>64.000845999999996</v>
      </c>
      <c r="BS848" s="4">
        <f>IFERROR(SMALL($BR$3:$BR$1003,ROWS($BR$3:BR848)),"")</f>
        <v>85.000769000000005</v>
      </c>
      <c r="BT848" s="4">
        <f t="shared" si="32"/>
        <v>769</v>
      </c>
    </row>
    <row r="849" spans="59:72">
      <c r="BG849" s="21"/>
      <c r="BN849" s="21">
        <f>IF(OR(Data!E848="Identified",Data!E848="Proposal",Data!E848="Qualified",Data!E848="Validated"),Data!J848,"")</f>
        <v>42167</v>
      </c>
      <c r="BQ849" s="4">
        <f t="shared" si="31"/>
        <v>73</v>
      </c>
      <c r="BR849" s="4">
        <f>IFERROR(BQ849+ROWS($BQ$3:BQ849)/1000000,"")</f>
        <v>73.000846999999993</v>
      </c>
      <c r="BS849" s="4">
        <f>IFERROR(SMALL($BR$3:$BR$1003,ROWS($BR$3:BR849)),"")</f>
        <v>85.000781000000003</v>
      </c>
      <c r="BT849" s="4">
        <f t="shared" si="32"/>
        <v>781</v>
      </c>
    </row>
    <row r="850" spans="59:72">
      <c r="BG850" s="21"/>
      <c r="BN850" s="21">
        <f>IF(OR(Data!E849="Identified",Data!E849="Proposal",Data!E849="Qualified",Data!E849="Validated"),Data!J849,"")</f>
        <v>42158</v>
      </c>
      <c r="BQ850" s="4">
        <f t="shared" si="31"/>
        <v>64</v>
      </c>
      <c r="BR850" s="4">
        <f>IFERROR(BQ850+ROWS($BQ$3:BQ850)/1000000,"")</f>
        <v>64.000848000000005</v>
      </c>
      <c r="BS850" s="4">
        <f>IFERROR(SMALL($BR$3:$BR$1003,ROWS($BR$3:BR850)),"")</f>
        <v>85.001000000000005</v>
      </c>
      <c r="BT850" s="4">
        <f t="shared" si="32"/>
        <v>1000</v>
      </c>
    </row>
    <row r="851" spans="59:72">
      <c r="BG851" s="21"/>
      <c r="BN851" s="21">
        <f>IF(OR(Data!E850="Identified",Data!E850="Proposal",Data!E850="Qualified",Data!E850="Validated"),Data!J850,"")</f>
        <v>42097</v>
      </c>
      <c r="BQ851" s="4">
        <f t="shared" si="31"/>
        <v>3</v>
      </c>
      <c r="BR851" s="4">
        <f>IFERROR(BQ851+ROWS($BQ$3:BQ851)/1000000,"")</f>
        <v>3.0008490000000001</v>
      </c>
      <c r="BS851" s="4">
        <f>IFERROR(SMALL($BR$3:$BR$1003,ROWS($BR$3:BR851)),"")</f>
        <v>86.000129999999999</v>
      </c>
      <c r="BT851" s="4">
        <f t="shared" si="32"/>
        <v>130</v>
      </c>
    </row>
    <row r="852" spans="59:72">
      <c r="BG852" s="21"/>
      <c r="BN852" s="21">
        <f>IF(OR(Data!E851="Identified",Data!E851="Proposal",Data!E851="Qualified",Data!E851="Validated"),Data!J851,"")</f>
        <v>42172</v>
      </c>
      <c r="BQ852" s="4">
        <f t="shared" si="31"/>
        <v>78</v>
      </c>
      <c r="BR852" s="4">
        <f>IFERROR(BQ852+ROWS($BQ$3:BQ852)/1000000,"")</f>
        <v>78.00085</v>
      </c>
      <c r="BS852" s="4">
        <f>IFERROR(SMALL($BR$3:$BR$1003,ROWS($BR$3:BR852)),"")</f>
        <v>86.000321</v>
      </c>
      <c r="BT852" s="4">
        <f t="shared" si="32"/>
        <v>321</v>
      </c>
    </row>
    <row r="853" spans="59:72">
      <c r="BG853" s="21"/>
      <c r="BN853" s="21">
        <f>IF(OR(Data!E852="Identified",Data!E852="Proposal",Data!E852="Qualified",Data!E852="Validated"),Data!J852,"")</f>
        <v>42134</v>
      </c>
      <c r="BQ853" s="4">
        <f t="shared" si="31"/>
        <v>40</v>
      </c>
      <c r="BR853" s="4">
        <f>IFERROR(BQ853+ROWS($BQ$3:BQ853)/1000000,"")</f>
        <v>40.000850999999997</v>
      </c>
      <c r="BS853" s="4">
        <f>IFERROR(SMALL($BR$3:$BR$1003,ROWS($BR$3:BR853)),"")</f>
        <v>86.000472000000002</v>
      </c>
      <c r="BT853" s="4">
        <f t="shared" si="32"/>
        <v>472</v>
      </c>
    </row>
    <row r="854" spans="59:72">
      <c r="BG854" s="21"/>
      <c r="BN854" s="21">
        <f>IF(OR(Data!E853="Identified",Data!E853="Proposal",Data!E853="Qualified",Data!E853="Validated"),Data!J853,"")</f>
        <v>42116</v>
      </c>
      <c r="BQ854" s="4">
        <f t="shared" si="31"/>
        <v>22</v>
      </c>
      <c r="BR854" s="4">
        <f>IFERROR(BQ854+ROWS($BQ$3:BQ854)/1000000,"")</f>
        <v>22.000851999999998</v>
      </c>
      <c r="BS854" s="4">
        <f>IFERROR(SMALL($BR$3:$BR$1003,ROWS($BR$3:BR854)),"")</f>
        <v>86.000487000000007</v>
      </c>
      <c r="BT854" s="4">
        <f t="shared" si="32"/>
        <v>487</v>
      </c>
    </row>
    <row r="855" spans="59:72">
      <c r="BG855" s="21"/>
      <c r="BN855" s="21">
        <f>IF(OR(Data!E854="Identified",Data!E854="Proposal",Data!E854="Qualified",Data!E854="Validated"),Data!J854,"")</f>
        <v>42155</v>
      </c>
      <c r="BQ855" s="4">
        <f t="shared" si="31"/>
        <v>61</v>
      </c>
      <c r="BR855" s="4">
        <f>IFERROR(BQ855+ROWS($BQ$3:BQ855)/1000000,"")</f>
        <v>61.000852999999999</v>
      </c>
      <c r="BS855" s="4">
        <f>IFERROR(SMALL($BR$3:$BR$1003,ROWS($BR$3:BR855)),"")</f>
        <v>86.000564999999995</v>
      </c>
      <c r="BT855" s="4">
        <f t="shared" si="32"/>
        <v>565</v>
      </c>
    </row>
    <row r="856" spans="59:72">
      <c r="BG856" s="21"/>
      <c r="BN856" s="21">
        <f>IF(OR(Data!E855="Identified",Data!E855="Proposal",Data!E855="Qualified",Data!E855="Validated"),Data!J855,"")</f>
        <v>42180</v>
      </c>
      <c r="BQ856" s="4">
        <f t="shared" si="31"/>
        <v>86</v>
      </c>
      <c r="BR856" s="4">
        <f>IFERROR(BQ856+ROWS($BQ$3:BQ856)/1000000,"")</f>
        <v>86.000854000000004</v>
      </c>
      <c r="BS856" s="4">
        <f>IFERROR(SMALL($BR$3:$BR$1003,ROWS($BR$3:BR856)),"")</f>
        <v>86.000589000000005</v>
      </c>
      <c r="BT856" s="4">
        <f t="shared" si="32"/>
        <v>589</v>
      </c>
    </row>
    <row r="857" spans="59:72">
      <c r="BG857" s="21"/>
      <c r="BN857" s="21">
        <f>IF(OR(Data!E856="Identified",Data!E856="Proposal",Data!E856="Qualified",Data!E856="Validated"),Data!J856,"")</f>
        <v>42156</v>
      </c>
      <c r="BQ857" s="4">
        <f t="shared" si="31"/>
        <v>62</v>
      </c>
      <c r="BR857" s="4">
        <f>IFERROR(BQ857+ROWS($BQ$3:BQ857)/1000000,"")</f>
        <v>62.000855000000001</v>
      </c>
      <c r="BS857" s="4">
        <f>IFERROR(SMALL($BR$3:$BR$1003,ROWS($BR$3:BR857)),"")</f>
        <v>86.000686999999999</v>
      </c>
      <c r="BT857" s="4">
        <f t="shared" si="32"/>
        <v>687</v>
      </c>
    </row>
    <row r="858" spans="59:72">
      <c r="BG858" s="21"/>
      <c r="BN858" s="21">
        <f>IF(OR(Data!E857="Identified",Data!E857="Proposal",Data!E857="Qualified",Data!E857="Validated"),Data!J857,"")</f>
        <v>42177</v>
      </c>
      <c r="BQ858" s="4">
        <f t="shared" si="31"/>
        <v>83</v>
      </c>
      <c r="BR858" s="4">
        <f>IFERROR(BQ858+ROWS($BQ$3:BQ858)/1000000,"")</f>
        <v>83.000855999999999</v>
      </c>
      <c r="BS858" s="4">
        <f>IFERROR(SMALL($BR$3:$BR$1003,ROWS($BR$3:BR858)),"")</f>
        <v>86.000774000000007</v>
      </c>
      <c r="BT858" s="4">
        <f t="shared" si="32"/>
        <v>774</v>
      </c>
    </row>
    <row r="859" spans="59:72">
      <c r="BG859" s="21"/>
      <c r="BN859" s="21">
        <f>IF(OR(Data!E858="Identified",Data!E858="Proposal",Data!E858="Qualified",Data!E858="Validated"),Data!J858,"")</f>
        <v>42163</v>
      </c>
      <c r="BQ859" s="4">
        <f t="shared" si="31"/>
        <v>69</v>
      </c>
      <c r="BR859" s="4">
        <f>IFERROR(BQ859+ROWS($BQ$3:BQ859)/1000000,"")</f>
        <v>69.000856999999996</v>
      </c>
      <c r="BS859" s="4">
        <f>IFERROR(SMALL($BR$3:$BR$1003,ROWS($BR$3:BR859)),"")</f>
        <v>86.000783999999996</v>
      </c>
      <c r="BT859" s="4">
        <f t="shared" si="32"/>
        <v>784</v>
      </c>
    </row>
    <row r="860" spans="59:72">
      <c r="BG860" s="21"/>
      <c r="BN860" s="21">
        <f>IF(OR(Data!E859="Identified",Data!E859="Proposal",Data!E859="Qualified",Data!E859="Validated"),Data!J859,"")</f>
        <v>42125</v>
      </c>
      <c r="BQ860" s="4">
        <f t="shared" si="31"/>
        <v>31</v>
      </c>
      <c r="BR860" s="4">
        <f>IFERROR(BQ860+ROWS($BQ$3:BQ860)/1000000,"")</f>
        <v>31.000858000000001</v>
      </c>
      <c r="BS860" s="4">
        <f>IFERROR(SMALL($BR$3:$BR$1003,ROWS($BR$3:BR860)),"")</f>
        <v>86.000805999999997</v>
      </c>
      <c r="BT860" s="4">
        <f t="shared" si="32"/>
        <v>806</v>
      </c>
    </row>
    <row r="861" spans="59:72">
      <c r="BG861" s="21"/>
      <c r="BN861" s="21">
        <f>IF(OR(Data!E860="Identified",Data!E860="Proposal",Data!E860="Qualified",Data!E860="Validated"),Data!J860,"")</f>
        <v>42108</v>
      </c>
      <c r="BQ861" s="4">
        <f t="shared" si="31"/>
        <v>14</v>
      </c>
      <c r="BR861" s="4">
        <f>IFERROR(BQ861+ROWS($BQ$3:BQ861)/1000000,"")</f>
        <v>14.000859</v>
      </c>
      <c r="BS861" s="4">
        <f>IFERROR(SMALL($BR$3:$BR$1003,ROWS($BR$3:BR861)),"")</f>
        <v>86.000854000000004</v>
      </c>
      <c r="BT861" s="4">
        <f t="shared" si="32"/>
        <v>854</v>
      </c>
    </row>
    <row r="862" spans="59:72">
      <c r="BG862" s="21"/>
      <c r="BN862" s="21">
        <f>IF(OR(Data!E861="Identified",Data!E861="Proposal",Data!E861="Qualified",Data!E861="Validated"),Data!J861,"")</f>
        <v>42152</v>
      </c>
      <c r="BQ862" s="4">
        <f t="shared" si="31"/>
        <v>58</v>
      </c>
      <c r="BR862" s="4">
        <f>IFERROR(BQ862+ROWS($BQ$3:BQ862)/1000000,"")</f>
        <v>58.000860000000003</v>
      </c>
      <c r="BS862" s="4">
        <f>IFERROR(SMALL($BR$3:$BR$1003,ROWS($BR$3:BR862)),"")</f>
        <v>86.000864000000007</v>
      </c>
      <c r="BT862" s="4">
        <f t="shared" si="32"/>
        <v>864</v>
      </c>
    </row>
    <row r="863" spans="59:72">
      <c r="BG863" s="21"/>
      <c r="BN863" s="21">
        <f>IF(OR(Data!E862="Identified",Data!E862="Proposal",Data!E862="Qualified",Data!E862="Validated"),Data!J862,"")</f>
        <v>42173</v>
      </c>
      <c r="BQ863" s="4">
        <f t="shared" si="31"/>
        <v>79</v>
      </c>
      <c r="BR863" s="4">
        <f>IFERROR(BQ863+ROWS($BQ$3:BQ863)/1000000,"")</f>
        <v>79.000861</v>
      </c>
      <c r="BS863" s="4">
        <f>IFERROR(SMALL($BR$3:$BR$1003,ROWS($BR$3:BR863)),"")</f>
        <v>86.000889000000001</v>
      </c>
      <c r="BT863" s="4">
        <f t="shared" si="32"/>
        <v>889</v>
      </c>
    </row>
    <row r="864" spans="59:72">
      <c r="BG864" s="21"/>
      <c r="BN864" s="21">
        <f>IF(OR(Data!E863="Identified",Data!E863="Proposal",Data!E863="Qualified",Data!E863="Validated"),Data!J863,"")</f>
        <v>42098</v>
      </c>
      <c r="BQ864" s="4">
        <f t="shared" si="31"/>
        <v>4</v>
      </c>
      <c r="BR864" s="4">
        <f>IFERROR(BQ864+ROWS($BQ$3:BQ864)/1000000,"")</f>
        <v>4.0008619999999997</v>
      </c>
      <c r="BS864" s="4">
        <f>IFERROR(SMALL($BR$3:$BR$1003,ROWS($BR$3:BR864)),"")</f>
        <v>86.000943000000007</v>
      </c>
      <c r="BT864" s="4">
        <f t="shared" si="32"/>
        <v>943</v>
      </c>
    </row>
    <row r="865" spans="59:72">
      <c r="BG865" s="21"/>
      <c r="BN865" s="21">
        <f>IF(OR(Data!E864="Identified",Data!E864="Proposal",Data!E864="Qualified",Data!E864="Validated"),Data!J864,"")</f>
        <v>42129</v>
      </c>
      <c r="BQ865" s="4">
        <f t="shared" si="31"/>
        <v>35</v>
      </c>
      <c r="BR865" s="4">
        <f>IFERROR(BQ865+ROWS($BQ$3:BQ865)/1000000,"")</f>
        <v>35.000863000000003</v>
      </c>
      <c r="BS865" s="4">
        <f>IFERROR(SMALL($BR$3:$BR$1003,ROWS($BR$3:BR865)),"")</f>
        <v>87.000007999999994</v>
      </c>
      <c r="BT865" s="4">
        <f t="shared" si="32"/>
        <v>8</v>
      </c>
    </row>
    <row r="866" spans="59:72">
      <c r="BG866" s="21"/>
      <c r="BN866" s="21">
        <f>IF(OR(Data!E865="Identified",Data!E865="Proposal",Data!E865="Qualified",Data!E865="Validated"),Data!J865,"")</f>
        <v>42180</v>
      </c>
      <c r="BQ866" s="4">
        <f t="shared" si="31"/>
        <v>86</v>
      </c>
      <c r="BR866" s="4">
        <f>IFERROR(BQ866+ROWS($BQ$3:BQ866)/1000000,"")</f>
        <v>86.000864000000007</v>
      </c>
      <c r="BS866" s="4">
        <f>IFERROR(SMALL($BR$3:$BR$1003,ROWS($BR$3:BR866)),"")</f>
        <v>87.000016000000002</v>
      </c>
      <c r="BT866" s="4">
        <f t="shared" si="32"/>
        <v>16</v>
      </c>
    </row>
    <row r="867" spans="59:72">
      <c r="BG867" s="21"/>
      <c r="BN867" s="21">
        <f>IF(OR(Data!E866="Identified",Data!E866="Proposal",Data!E866="Qualified",Data!E866="Validated"),Data!J866,"")</f>
        <v>42177</v>
      </c>
      <c r="BQ867" s="4">
        <f t="shared" si="31"/>
        <v>83</v>
      </c>
      <c r="BR867" s="4">
        <f>IFERROR(BQ867+ROWS($BQ$3:BQ867)/1000000,"")</f>
        <v>83.000865000000005</v>
      </c>
      <c r="BS867" s="4">
        <f>IFERROR(SMALL($BR$3:$BR$1003,ROWS($BR$3:BR867)),"")</f>
        <v>87.000135999999998</v>
      </c>
      <c r="BT867" s="4">
        <f t="shared" si="32"/>
        <v>136</v>
      </c>
    </row>
    <row r="868" spans="59:72">
      <c r="BG868" s="21"/>
      <c r="BN868" s="21">
        <f>IF(OR(Data!E867="Identified",Data!E867="Proposal",Data!E867="Qualified",Data!E867="Validated"),Data!J867,"")</f>
        <v>42183</v>
      </c>
      <c r="BQ868" s="4">
        <f t="shared" si="31"/>
        <v>89</v>
      </c>
      <c r="BR868" s="4">
        <f>IFERROR(BQ868+ROWS($BQ$3:BQ868)/1000000,"")</f>
        <v>89.000866000000002</v>
      </c>
      <c r="BS868" s="4">
        <f>IFERROR(SMALL($BR$3:$BR$1003,ROWS($BR$3:BR868)),"")</f>
        <v>87.000141999999997</v>
      </c>
      <c r="BT868" s="4">
        <f t="shared" si="32"/>
        <v>142</v>
      </c>
    </row>
    <row r="869" spans="59:72">
      <c r="BG869" s="21"/>
      <c r="BN869" s="21">
        <f>IF(OR(Data!E868="Identified",Data!E868="Proposal",Data!E868="Qualified",Data!E868="Validated"),Data!J868,"")</f>
        <v>42128</v>
      </c>
      <c r="BQ869" s="4">
        <f t="shared" si="31"/>
        <v>34</v>
      </c>
      <c r="BR869" s="4">
        <f>IFERROR(BQ869+ROWS($BQ$3:BQ869)/1000000,"")</f>
        <v>34.000867</v>
      </c>
      <c r="BS869" s="4">
        <f>IFERROR(SMALL($BR$3:$BR$1003,ROWS($BR$3:BR869)),"")</f>
        <v>87.000179000000003</v>
      </c>
      <c r="BT869" s="4">
        <f t="shared" si="32"/>
        <v>179</v>
      </c>
    </row>
    <row r="870" spans="59:72">
      <c r="BG870" s="21"/>
      <c r="BN870" s="21">
        <f>IF(OR(Data!E869="Identified",Data!E869="Proposal",Data!E869="Qualified",Data!E869="Validated"),Data!J869,"")</f>
        <v>42168</v>
      </c>
      <c r="BQ870" s="4">
        <f t="shared" si="31"/>
        <v>74</v>
      </c>
      <c r="BR870" s="4">
        <f>IFERROR(BQ870+ROWS($BQ$3:BQ870)/1000000,"")</f>
        <v>74.000867999999997</v>
      </c>
      <c r="BS870" s="4">
        <f>IFERROR(SMALL($BR$3:$BR$1003,ROWS($BR$3:BR870)),"")</f>
        <v>87.000225</v>
      </c>
      <c r="BT870" s="4">
        <f t="shared" si="32"/>
        <v>225</v>
      </c>
    </row>
    <row r="871" spans="59:72">
      <c r="BG871" s="21"/>
      <c r="BN871" s="21">
        <f>IF(OR(Data!E870="Identified",Data!E870="Proposal",Data!E870="Qualified",Data!E870="Validated"),Data!J870,"")</f>
        <v>42182</v>
      </c>
      <c r="BQ871" s="4">
        <f t="shared" si="31"/>
        <v>88</v>
      </c>
      <c r="BR871" s="4">
        <f>IFERROR(BQ871+ROWS($BQ$3:BQ871)/1000000,"")</f>
        <v>88.000868999999994</v>
      </c>
      <c r="BS871" s="4">
        <f>IFERROR(SMALL($BR$3:$BR$1003,ROWS($BR$3:BR871)),"")</f>
        <v>87.000304999999997</v>
      </c>
      <c r="BT871" s="4">
        <f t="shared" si="32"/>
        <v>305</v>
      </c>
    </row>
    <row r="872" spans="59:72">
      <c r="BG872" s="21"/>
      <c r="BN872" s="21">
        <f>IF(OR(Data!E871="Identified",Data!E871="Proposal",Data!E871="Qualified",Data!E871="Validated"),Data!J871,"")</f>
        <v>42167</v>
      </c>
      <c r="BQ872" s="4">
        <f t="shared" si="31"/>
        <v>73</v>
      </c>
      <c r="BR872" s="4">
        <f>IFERROR(BQ872+ROWS($BQ$3:BQ872)/1000000,"")</f>
        <v>73.000870000000006</v>
      </c>
      <c r="BS872" s="4">
        <f>IFERROR(SMALL($BR$3:$BR$1003,ROWS($BR$3:BR872)),"")</f>
        <v>87.000330000000005</v>
      </c>
      <c r="BT872" s="4">
        <f t="shared" si="32"/>
        <v>330</v>
      </c>
    </row>
    <row r="873" spans="59:72">
      <c r="BG873" s="21"/>
      <c r="BN873" s="21">
        <f>IF(OR(Data!E872="Identified",Data!E872="Proposal",Data!E872="Qualified",Data!E872="Validated"),Data!J872,"")</f>
        <v>42184</v>
      </c>
      <c r="BQ873" s="4">
        <f t="shared" si="31"/>
        <v>90</v>
      </c>
      <c r="BR873" s="4">
        <f>IFERROR(BQ873+ROWS($BQ$3:BQ873)/1000000,"")</f>
        <v>90.000871000000004</v>
      </c>
      <c r="BS873" s="4">
        <f>IFERROR(SMALL($BR$3:$BR$1003,ROWS($BR$3:BR873)),"")</f>
        <v>87.000685000000004</v>
      </c>
      <c r="BT873" s="4">
        <f t="shared" si="32"/>
        <v>685</v>
      </c>
    </row>
    <row r="874" spans="59:72">
      <c r="BG874" s="21"/>
      <c r="BN874" s="21">
        <f>IF(OR(Data!E873="Identified",Data!E873="Proposal",Data!E873="Qualified",Data!E873="Validated"),Data!J873,"")</f>
        <v>42097</v>
      </c>
      <c r="BQ874" s="4">
        <f t="shared" si="31"/>
        <v>3</v>
      </c>
      <c r="BR874" s="4">
        <f>IFERROR(BQ874+ROWS($BQ$3:BQ874)/1000000,"")</f>
        <v>3.0008720000000002</v>
      </c>
      <c r="BS874" s="4">
        <f>IFERROR(SMALL($BR$3:$BR$1003,ROWS($BR$3:BR874)),"")</f>
        <v>87.000687999999997</v>
      </c>
      <c r="BT874" s="4">
        <f t="shared" si="32"/>
        <v>688</v>
      </c>
    </row>
    <row r="875" spans="59:72">
      <c r="BG875" s="21"/>
      <c r="BN875" s="21">
        <f>IF(OR(Data!E874="Identified",Data!E874="Proposal",Data!E874="Qualified",Data!E874="Validated"),Data!J874,"")</f>
        <v>42132</v>
      </c>
      <c r="BQ875" s="4">
        <f t="shared" si="31"/>
        <v>38</v>
      </c>
      <c r="BR875" s="4">
        <f>IFERROR(BQ875+ROWS($BQ$3:BQ875)/1000000,"")</f>
        <v>38.000872999999999</v>
      </c>
      <c r="BS875" s="4">
        <f>IFERROR(SMALL($BR$3:$BR$1003,ROWS($BR$3:BR875)),"")</f>
        <v>87.000715999999997</v>
      </c>
      <c r="BT875" s="4">
        <f t="shared" si="32"/>
        <v>716</v>
      </c>
    </row>
    <row r="876" spans="59:72">
      <c r="BG876" s="21"/>
      <c r="BN876" s="21">
        <f>IF(OR(Data!E875="Identified",Data!E875="Proposal",Data!E875="Qualified",Data!E875="Validated"),Data!J875,"")</f>
        <v>42181</v>
      </c>
      <c r="BQ876" s="4">
        <f t="shared" si="31"/>
        <v>87</v>
      </c>
      <c r="BR876" s="4">
        <f>IFERROR(BQ876+ROWS($BQ$3:BQ876)/1000000,"")</f>
        <v>87.000873999999996</v>
      </c>
      <c r="BS876" s="4">
        <f>IFERROR(SMALL($BR$3:$BR$1003,ROWS($BR$3:BR876)),"")</f>
        <v>87.000840999999994</v>
      </c>
      <c r="BT876" s="4">
        <f t="shared" si="32"/>
        <v>841</v>
      </c>
    </row>
    <row r="877" spans="59:72">
      <c r="BG877" s="21"/>
      <c r="BN877" s="21">
        <f>IF(OR(Data!E876="Identified",Data!E876="Proposal",Data!E876="Qualified",Data!E876="Validated"),Data!J876,"")</f>
        <v>42207</v>
      </c>
      <c r="BQ877" s="4">
        <f t="shared" si="31"/>
        <v>113</v>
      </c>
      <c r="BR877" s="4">
        <f>IFERROR(BQ877+ROWS($BQ$3:BQ877)/1000000,"")</f>
        <v>113.00087499999999</v>
      </c>
      <c r="BS877" s="4">
        <f>IFERROR(SMALL($BR$3:$BR$1003,ROWS($BR$3:BR877)),"")</f>
        <v>87.000873999999996</v>
      </c>
      <c r="BT877" s="4">
        <f t="shared" si="32"/>
        <v>874</v>
      </c>
    </row>
    <row r="878" spans="59:72">
      <c r="BG878" s="21"/>
      <c r="BN878" s="21">
        <f>IF(OR(Data!E877="Identified",Data!E877="Proposal",Data!E877="Qualified",Data!E877="Validated"),Data!J877,"")</f>
        <v>42183</v>
      </c>
      <c r="BQ878" s="4">
        <f t="shared" si="31"/>
        <v>89</v>
      </c>
      <c r="BR878" s="4">
        <f>IFERROR(BQ878+ROWS($BQ$3:BQ878)/1000000,"")</f>
        <v>89.000876000000005</v>
      </c>
      <c r="BS878" s="4">
        <f>IFERROR(SMALL($BR$3:$BR$1003,ROWS($BR$3:BR878)),"")</f>
        <v>87.000913999999995</v>
      </c>
      <c r="BT878" s="4">
        <f t="shared" si="32"/>
        <v>914</v>
      </c>
    </row>
    <row r="879" spans="59:72">
      <c r="BG879" s="21"/>
      <c r="BN879" s="21">
        <f>IF(OR(Data!E878="Identified",Data!E878="Proposal",Data!E878="Qualified",Data!E878="Validated"),Data!J878,"")</f>
        <v>42114</v>
      </c>
      <c r="BQ879" s="4">
        <f t="shared" si="31"/>
        <v>20</v>
      </c>
      <c r="BR879" s="4">
        <f>IFERROR(BQ879+ROWS($BQ$3:BQ879)/1000000,"")</f>
        <v>20.000876999999999</v>
      </c>
      <c r="BS879" s="4">
        <f>IFERROR(SMALL($BR$3:$BR$1003,ROWS($BR$3:BR879)),"")</f>
        <v>87.000929999999997</v>
      </c>
      <c r="BT879" s="4">
        <f t="shared" si="32"/>
        <v>930</v>
      </c>
    </row>
    <row r="880" spans="59:72">
      <c r="BG880" s="21"/>
      <c r="BN880" s="21">
        <f>IF(OR(Data!E879="Identified",Data!E879="Proposal",Data!E879="Qualified",Data!E879="Validated"),Data!J879,"")</f>
        <v>42128</v>
      </c>
      <c r="BQ880" s="4">
        <f t="shared" si="31"/>
        <v>34</v>
      </c>
      <c r="BR880" s="4">
        <f>IFERROR(BQ880+ROWS($BQ$3:BQ880)/1000000,"")</f>
        <v>34.000878</v>
      </c>
      <c r="BS880" s="4">
        <f>IFERROR(SMALL($BR$3:$BR$1003,ROWS($BR$3:BR880)),"")</f>
        <v>88.000314000000003</v>
      </c>
      <c r="BT880" s="4">
        <f t="shared" si="32"/>
        <v>314</v>
      </c>
    </row>
    <row r="881" spans="59:72">
      <c r="BG881" s="21"/>
      <c r="BN881" s="21">
        <f>IF(OR(Data!E880="Identified",Data!E880="Proposal",Data!E880="Qualified",Data!E880="Validated"),Data!J880,"")</f>
        <v>42178</v>
      </c>
      <c r="BQ881" s="4">
        <f t="shared" si="31"/>
        <v>84</v>
      </c>
      <c r="BR881" s="4">
        <f>IFERROR(BQ881+ROWS($BQ$3:BQ881)/1000000,"")</f>
        <v>84.000878999999998</v>
      </c>
      <c r="BS881" s="4">
        <f>IFERROR(SMALL($BR$3:$BR$1003,ROWS($BR$3:BR881)),"")</f>
        <v>88.000325000000004</v>
      </c>
      <c r="BT881" s="4">
        <f t="shared" si="32"/>
        <v>325</v>
      </c>
    </row>
    <row r="882" spans="59:72">
      <c r="BG882" s="21"/>
      <c r="BN882" s="21">
        <f>IF(OR(Data!E881="Identified",Data!E881="Proposal",Data!E881="Qualified",Data!E881="Validated"),Data!J881,"")</f>
        <v>42146</v>
      </c>
      <c r="BQ882" s="4">
        <f t="shared" si="31"/>
        <v>52</v>
      </c>
      <c r="BR882" s="4">
        <f>IFERROR(BQ882+ROWS($BQ$3:BQ882)/1000000,"")</f>
        <v>52.000880000000002</v>
      </c>
      <c r="BS882" s="4">
        <f>IFERROR(SMALL($BR$3:$BR$1003,ROWS($BR$3:BR882)),"")</f>
        <v>88.000373999999994</v>
      </c>
      <c r="BT882" s="4">
        <f t="shared" si="32"/>
        <v>374</v>
      </c>
    </row>
    <row r="883" spans="59:72">
      <c r="BG883" s="21"/>
      <c r="BN883" s="21">
        <f>IF(OR(Data!E882="Identified",Data!E882="Proposal",Data!E882="Qualified",Data!E882="Validated"),Data!J882,"")</f>
        <v>42175</v>
      </c>
      <c r="BQ883" s="4">
        <f t="shared" si="31"/>
        <v>81</v>
      </c>
      <c r="BR883" s="4">
        <f>IFERROR(BQ883+ROWS($BQ$3:BQ883)/1000000,"")</f>
        <v>81.000881000000007</v>
      </c>
      <c r="BS883" s="4">
        <f>IFERROR(SMALL($BR$3:$BR$1003,ROWS($BR$3:BR883)),"")</f>
        <v>88.000388999999998</v>
      </c>
      <c r="BT883" s="4">
        <f t="shared" si="32"/>
        <v>389</v>
      </c>
    </row>
    <row r="884" spans="59:72">
      <c r="BG884" s="21"/>
      <c r="BN884" s="21" t="str">
        <f>IF(OR(Data!E883="Identified",Data!E883="Proposal",Data!E883="Qualified",Data!E883="Validated"),Data!J883,"")</f>
        <v/>
      </c>
      <c r="BQ884" s="4" t="e">
        <f t="shared" si="31"/>
        <v>#VALUE!</v>
      </c>
      <c r="BR884" s="4" t="str">
        <f>IFERROR(BQ884+ROWS($BQ$3:BQ884)/1000000,"")</f>
        <v/>
      </c>
      <c r="BS884" s="4">
        <f>IFERROR(SMALL($BR$3:$BR$1003,ROWS($BR$3:BR884)),"")</f>
        <v>88.000393000000003</v>
      </c>
      <c r="BT884" s="4">
        <f t="shared" si="32"/>
        <v>393</v>
      </c>
    </row>
    <row r="885" spans="59:72">
      <c r="BG885" s="21"/>
      <c r="BN885" s="21">
        <f>IF(OR(Data!E884="Identified",Data!E884="Proposal",Data!E884="Qualified",Data!E884="Validated"),Data!J884,"")</f>
        <v>42145</v>
      </c>
      <c r="BQ885" s="4">
        <f t="shared" si="31"/>
        <v>51</v>
      </c>
      <c r="BR885" s="4">
        <f>IFERROR(BQ885+ROWS($BQ$3:BQ885)/1000000,"")</f>
        <v>51.000883000000002</v>
      </c>
      <c r="BS885" s="4">
        <f>IFERROR(SMALL($BR$3:$BR$1003,ROWS($BR$3:BR885)),"")</f>
        <v>88.000417999999996</v>
      </c>
      <c r="BT885" s="4">
        <f t="shared" si="32"/>
        <v>418</v>
      </c>
    </row>
    <row r="886" spans="59:72">
      <c r="BG886" s="21"/>
      <c r="BN886" s="21">
        <f>IF(OR(Data!E885="Identified",Data!E885="Proposal",Data!E885="Qualified",Data!E885="Validated"),Data!J885,"")</f>
        <v>42112</v>
      </c>
      <c r="BQ886" s="4">
        <f t="shared" si="31"/>
        <v>18</v>
      </c>
      <c r="BR886" s="4">
        <f>IFERROR(BQ886+ROWS($BQ$3:BQ886)/1000000,"")</f>
        <v>18.000883999999999</v>
      </c>
      <c r="BS886" s="4">
        <f>IFERROR(SMALL($BR$3:$BR$1003,ROWS($BR$3:BR886)),"")</f>
        <v>88.000466000000003</v>
      </c>
      <c r="BT886" s="4">
        <f t="shared" si="32"/>
        <v>466</v>
      </c>
    </row>
    <row r="887" spans="59:72">
      <c r="BG887" s="21"/>
      <c r="BN887" s="21">
        <f>IF(OR(Data!E886="Identified",Data!E886="Proposal",Data!E886="Qualified",Data!E886="Validated"),Data!J886,"")</f>
        <v>42182</v>
      </c>
      <c r="BQ887" s="4">
        <f t="shared" si="31"/>
        <v>88</v>
      </c>
      <c r="BR887" s="4">
        <f>IFERROR(BQ887+ROWS($BQ$3:BQ887)/1000000,"")</f>
        <v>88.000884999999997</v>
      </c>
      <c r="BS887" s="4">
        <f>IFERROR(SMALL($BR$3:$BR$1003,ROWS($BR$3:BR887)),"")</f>
        <v>88.000619</v>
      </c>
      <c r="BT887" s="4">
        <f t="shared" si="32"/>
        <v>619</v>
      </c>
    </row>
    <row r="888" spans="59:72">
      <c r="BG888" s="21"/>
      <c r="BN888" s="21">
        <f>IF(OR(Data!E887="Identified",Data!E887="Proposal",Data!E887="Qualified",Data!E887="Validated"),Data!J887,"")</f>
        <v>42157</v>
      </c>
      <c r="BQ888" s="4">
        <f t="shared" si="31"/>
        <v>63</v>
      </c>
      <c r="BR888" s="4">
        <f>IFERROR(BQ888+ROWS($BQ$3:BQ888)/1000000,"")</f>
        <v>63.000886000000001</v>
      </c>
      <c r="BS888" s="4">
        <f>IFERROR(SMALL($BR$3:$BR$1003,ROWS($BR$3:BR888)),"")</f>
        <v>88.000831000000005</v>
      </c>
      <c r="BT888" s="4">
        <f t="shared" si="32"/>
        <v>831</v>
      </c>
    </row>
    <row r="889" spans="59:72">
      <c r="BG889" s="21"/>
      <c r="BN889" s="21">
        <f>IF(OR(Data!E888="Identified",Data!E888="Proposal",Data!E888="Qualified",Data!E888="Validated"),Data!J888,"")</f>
        <v>42164</v>
      </c>
      <c r="BQ889" s="4">
        <f t="shared" si="31"/>
        <v>70</v>
      </c>
      <c r="BR889" s="4">
        <f>IFERROR(BQ889+ROWS($BQ$3:BQ889)/1000000,"")</f>
        <v>70.000887000000006</v>
      </c>
      <c r="BS889" s="4">
        <f>IFERROR(SMALL($BR$3:$BR$1003,ROWS($BR$3:BR889)),"")</f>
        <v>88.000868999999994</v>
      </c>
      <c r="BT889" s="4">
        <f t="shared" si="32"/>
        <v>869</v>
      </c>
    </row>
    <row r="890" spans="59:72">
      <c r="BG890" s="21"/>
      <c r="BN890" s="21">
        <f>IF(OR(Data!E889="Identified",Data!E889="Proposal",Data!E889="Qualified",Data!E889="Validated"),Data!J889,"")</f>
        <v>42158</v>
      </c>
      <c r="BQ890" s="4">
        <f t="shared" si="31"/>
        <v>64</v>
      </c>
      <c r="BR890" s="4">
        <f>IFERROR(BQ890+ROWS($BQ$3:BQ890)/1000000,"")</f>
        <v>64.000888000000003</v>
      </c>
      <c r="BS890" s="4">
        <f>IFERROR(SMALL($BR$3:$BR$1003,ROWS($BR$3:BR890)),"")</f>
        <v>88.000884999999997</v>
      </c>
      <c r="BT890" s="4">
        <f t="shared" si="32"/>
        <v>885</v>
      </c>
    </row>
    <row r="891" spans="59:72">
      <c r="BG891" s="21"/>
      <c r="BN891" s="21">
        <f>IF(OR(Data!E890="Identified",Data!E890="Proposal",Data!E890="Qualified",Data!E890="Validated"),Data!J890,"")</f>
        <v>42180</v>
      </c>
      <c r="BQ891" s="4">
        <f t="shared" si="31"/>
        <v>86</v>
      </c>
      <c r="BR891" s="4">
        <f>IFERROR(BQ891+ROWS($BQ$3:BQ891)/1000000,"")</f>
        <v>86.000889000000001</v>
      </c>
      <c r="BS891" s="4">
        <f>IFERROR(SMALL($BR$3:$BR$1003,ROWS($BR$3:BR891)),"")</f>
        <v>88.000935999999996</v>
      </c>
      <c r="BT891" s="4">
        <f t="shared" si="32"/>
        <v>936</v>
      </c>
    </row>
    <row r="892" spans="59:72">
      <c r="BG892" s="21"/>
      <c r="BN892" s="21" t="str">
        <f>IF(OR(Data!E891="Identified",Data!E891="Proposal",Data!E891="Qualified",Data!E891="Validated"),Data!J891,"")</f>
        <v/>
      </c>
      <c r="BQ892" s="4" t="e">
        <f t="shared" si="31"/>
        <v>#VALUE!</v>
      </c>
      <c r="BR892" s="4" t="str">
        <f>IFERROR(BQ892+ROWS($BQ$3:BQ892)/1000000,"")</f>
        <v/>
      </c>
      <c r="BS892" s="4">
        <f>IFERROR(SMALL($BR$3:$BR$1003,ROWS($BR$3:BR892)),"")</f>
        <v>88.000968999999998</v>
      </c>
      <c r="BT892" s="4">
        <f t="shared" si="32"/>
        <v>969</v>
      </c>
    </row>
    <row r="893" spans="59:72">
      <c r="BG893" s="21"/>
      <c r="BN893" s="21">
        <f>IF(OR(Data!E892="Identified",Data!E892="Proposal",Data!E892="Qualified",Data!E892="Validated"),Data!J892,"")</f>
        <v>42103</v>
      </c>
      <c r="BQ893" s="4">
        <f t="shared" si="31"/>
        <v>9</v>
      </c>
      <c r="BR893" s="4">
        <f>IFERROR(BQ893+ROWS($BQ$3:BQ893)/1000000,"")</f>
        <v>9.0008909999999993</v>
      </c>
      <c r="BS893" s="4">
        <f>IFERROR(SMALL($BR$3:$BR$1003,ROWS($BR$3:BR893)),"")</f>
        <v>89.000039000000001</v>
      </c>
      <c r="BT893" s="4">
        <f t="shared" si="32"/>
        <v>39</v>
      </c>
    </row>
    <row r="894" spans="59:72">
      <c r="BG894" s="21"/>
      <c r="BN894" s="21">
        <f>IF(OR(Data!E893="Identified",Data!E893="Proposal",Data!E893="Qualified",Data!E893="Validated"),Data!J893,"")</f>
        <v>42178</v>
      </c>
      <c r="BQ894" s="4">
        <f t="shared" si="31"/>
        <v>84</v>
      </c>
      <c r="BR894" s="4">
        <f>IFERROR(BQ894+ROWS($BQ$3:BQ894)/1000000,"")</f>
        <v>84.000891999999993</v>
      </c>
      <c r="BS894" s="4">
        <f>IFERROR(SMALL($BR$3:$BR$1003,ROWS($BR$3:BR894)),"")</f>
        <v>89.000048000000007</v>
      </c>
      <c r="BT894" s="4">
        <f t="shared" si="32"/>
        <v>48</v>
      </c>
    </row>
    <row r="895" spans="59:72">
      <c r="BG895" s="21"/>
      <c r="BN895" s="21">
        <f>IF(OR(Data!E894="Identified",Data!E894="Proposal",Data!E894="Qualified",Data!E894="Validated"),Data!J894,"")</f>
        <v>42170</v>
      </c>
      <c r="BQ895" s="4">
        <f t="shared" si="31"/>
        <v>76</v>
      </c>
      <c r="BR895" s="4">
        <f>IFERROR(BQ895+ROWS($BQ$3:BQ895)/1000000,"")</f>
        <v>76.000893000000005</v>
      </c>
      <c r="BS895" s="4">
        <f>IFERROR(SMALL($BR$3:$BR$1003,ROWS($BR$3:BR895)),"")</f>
        <v>89.000775000000004</v>
      </c>
      <c r="BT895" s="4">
        <f t="shared" si="32"/>
        <v>775</v>
      </c>
    </row>
    <row r="896" spans="59:72">
      <c r="BG896" s="21"/>
      <c r="BN896" s="21">
        <f>IF(OR(Data!E895="Identified",Data!E895="Proposal",Data!E895="Qualified",Data!E895="Validated"),Data!J895,"")</f>
        <v>42114</v>
      </c>
      <c r="BQ896" s="4">
        <f t="shared" si="31"/>
        <v>20</v>
      </c>
      <c r="BR896" s="4">
        <f>IFERROR(BQ896+ROWS($BQ$3:BQ896)/1000000,"")</f>
        <v>20.000893999999999</v>
      </c>
      <c r="BS896" s="4">
        <f>IFERROR(SMALL($BR$3:$BR$1003,ROWS($BR$3:BR896)),"")</f>
        <v>89.000832000000003</v>
      </c>
      <c r="BT896" s="4">
        <f t="shared" si="32"/>
        <v>832</v>
      </c>
    </row>
    <row r="897" spans="59:72">
      <c r="BG897" s="21"/>
      <c r="BN897" s="21">
        <f>IF(OR(Data!E896="Identified",Data!E896="Proposal",Data!E896="Qualified",Data!E896="Validated"),Data!J896,"")</f>
        <v>42096</v>
      </c>
      <c r="BQ897" s="4">
        <f t="shared" si="31"/>
        <v>2</v>
      </c>
      <c r="BR897" s="4">
        <f>IFERROR(BQ897+ROWS($BQ$3:BQ897)/1000000,"")</f>
        <v>2.0008949999999999</v>
      </c>
      <c r="BS897" s="4">
        <f>IFERROR(SMALL($BR$3:$BR$1003,ROWS($BR$3:BR897)),"")</f>
        <v>89.000866000000002</v>
      </c>
      <c r="BT897" s="4">
        <f t="shared" si="32"/>
        <v>866</v>
      </c>
    </row>
    <row r="898" spans="59:72">
      <c r="BG898" s="21"/>
      <c r="BN898" s="21">
        <f>IF(OR(Data!E897="Identified",Data!E897="Proposal",Data!E897="Qualified",Data!E897="Validated"),Data!J897,"")</f>
        <v>42175</v>
      </c>
      <c r="BQ898" s="4">
        <f t="shared" si="31"/>
        <v>81</v>
      </c>
      <c r="BR898" s="4">
        <f>IFERROR(BQ898+ROWS($BQ$3:BQ898)/1000000,"")</f>
        <v>81.000895999999997</v>
      </c>
      <c r="BS898" s="4">
        <f>IFERROR(SMALL($BR$3:$BR$1003,ROWS($BR$3:BR898)),"")</f>
        <v>89.000876000000005</v>
      </c>
      <c r="BT898" s="4">
        <f t="shared" si="32"/>
        <v>876</v>
      </c>
    </row>
    <row r="899" spans="59:72">
      <c r="BG899" s="21"/>
      <c r="BN899" s="21">
        <f>IF(OR(Data!E898="Identified",Data!E898="Proposal",Data!E898="Qualified",Data!E898="Validated"),Data!J898,"")</f>
        <v>42154</v>
      </c>
      <c r="BQ899" s="4">
        <f t="shared" si="31"/>
        <v>60</v>
      </c>
      <c r="BR899" s="4">
        <f>IFERROR(BQ899+ROWS($BQ$3:BQ899)/1000000,"")</f>
        <v>60.000897000000002</v>
      </c>
      <c r="BS899" s="4">
        <f>IFERROR(SMALL($BR$3:$BR$1003,ROWS($BR$3:BR899)),"")</f>
        <v>89.000966000000005</v>
      </c>
      <c r="BT899" s="4">
        <f t="shared" si="32"/>
        <v>966</v>
      </c>
    </row>
    <row r="900" spans="59:72">
      <c r="BG900" s="21"/>
      <c r="BN900" s="21">
        <f>IF(OR(Data!E899="Identified",Data!E899="Proposal",Data!E899="Qualified",Data!E899="Validated"),Data!J899,"")</f>
        <v>42117</v>
      </c>
      <c r="BQ900" s="4">
        <f t="shared" ref="BQ900:BQ963" si="33">BN900-$BO$3</f>
        <v>23</v>
      </c>
      <c r="BR900" s="4">
        <f>IFERROR(BQ900+ROWS($BQ$3:BQ900)/1000000,"")</f>
        <v>23.000897999999999</v>
      </c>
      <c r="BS900" s="4">
        <f>IFERROR(SMALL($BR$3:$BR$1003,ROWS($BR$3:BR900)),"")</f>
        <v>89.000996999999998</v>
      </c>
      <c r="BT900" s="4">
        <f t="shared" ref="BT900:BT963" si="34">IF(BS900&lt;&gt;"",MATCH(BS900,$BR$3:$BR$1003,0),"")</f>
        <v>997</v>
      </c>
    </row>
    <row r="901" spans="59:72">
      <c r="BG901" s="21"/>
      <c r="BN901" s="21">
        <f>IF(OR(Data!E900="Identified",Data!E900="Proposal",Data!E900="Qualified",Data!E900="Validated"),Data!J900,"")</f>
        <v>42134</v>
      </c>
      <c r="BQ901" s="4">
        <f t="shared" si="33"/>
        <v>40</v>
      </c>
      <c r="BR901" s="4">
        <f>IFERROR(BQ901+ROWS($BQ$3:BQ901)/1000000,"")</f>
        <v>40.000898999999997</v>
      </c>
      <c r="BS901" s="4">
        <f>IFERROR(SMALL($BR$3:$BR$1003,ROWS($BR$3:BR901)),"")</f>
        <v>90.000032000000004</v>
      </c>
      <c r="BT901" s="4">
        <f t="shared" si="34"/>
        <v>32</v>
      </c>
    </row>
    <row r="902" spans="59:72">
      <c r="BG902" s="21"/>
      <c r="BN902" s="21">
        <f>IF(OR(Data!E901="Identified",Data!E901="Proposal",Data!E901="Qualified",Data!E901="Validated"),Data!J901,"")</f>
        <v>42128</v>
      </c>
      <c r="BQ902" s="4">
        <f t="shared" si="33"/>
        <v>34</v>
      </c>
      <c r="BR902" s="4">
        <f>IFERROR(BQ902+ROWS($BQ$3:BQ902)/1000000,"")</f>
        <v>34.000900000000001</v>
      </c>
      <c r="BS902" s="4">
        <f>IFERROR(SMALL($BR$3:$BR$1003,ROWS($BR$3:BR902)),"")</f>
        <v>90.000101000000001</v>
      </c>
      <c r="BT902" s="4">
        <f t="shared" si="34"/>
        <v>101</v>
      </c>
    </row>
    <row r="903" spans="59:72">
      <c r="BG903" s="21"/>
      <c r="BN903" s="21">
        <f>IF(OR(Data!E902="Identified",Data!E902="Proposal",Data!E902="Qualified",Data!E902="Validated"),Data!J902,"")</f>
        <v>42144</v>
      </c>
      <c r="BQ903" s="4">
        <f t="shared" si="33"/>
        <v>50</v>
      </c>
      <c r="BR903" s="4">
        <f>IFERROR(BQ903+ROWS($BQ$3:BQ903)/1000000,"")</f>
        <v>50.000900999999999</v>
      </c>
      <c r="BS903" s="4">
        <f>IFERROR(SMALL($BR$3:$BR$1003,ROWS($BR$3:BR903)),"")</f>
        <v>90.000540999999998</v>
      </c>
      <c r="BT903" s="4">
        <f t="shared" si="34"/>
        <v>541</v>
      </c>
    </row>
    <row r="904" spans="59:72">
      <c r="BG904" s="21"/>
      <c r="BN904" s="21">
        <f>IF(OR(Data!E903="Identified",Data!E903="Proposal",Data!E903="Qualified",Data!E903="Validated"),Data!J903,"")</f>
        <v>42178</v>
      </c>
      <c r="BQ904" s="4">
        <f t="shared" si="33"/>
        <v>84</v>
      </c>
      <c r="BR904" s="4">
        <f>IFERROR(BQ904+ROWS($BQ$3:BQ904)/1000000,"")</f>
        <v>84.000901999999996</v>
      </c>
      <c r="BS904" s="4">
        <f>IFERROR(SMALL($BR$3:$BR$1003,ROWS($BR$3:BR904)),"")</f>
        <v>90.000649999999993</v>
      </c>
      <c r="BT904" s="4">
        <f t="shared" si="34"/>
        <v>650</v>
      </c>
    </row>
    <row r="905" spans="59:72">
      <c r="BG905" s="21"/>
      <c r="BN905" s="21">
        <f>IF(OR(Data!E904="Identified",Data!E904="Proposal",Data!E904="Qualified",Data!E904="Validated"),Data!J904,"")</f>
        <v>42100</v>
      </c>
      <c r="BQ905" s="4">
        <f t="shared" si="33"/>
        <v>6</v>
      </c>
      <c r="BR905" s="4">
        <f>IFERROR(BQ905+ROWS($BQ$3:BQ905)/1000000,"")</f>
        <v>6.0009030000000001</v>
      </c>
      <c r="BS905" s="4">
        <f>IFERROR(SMALL($BR$3:$BR$1003,ROWS($BR$3:BR905)),"")</f>
        <v>90.000816</v>
      </c>
      <c r="BT905" s="4">
        <f t="shared" si="34"/>
        <v>816</v>
      </c>
    </row>
    <row r="906" spans="59:72">
      <c r="BG906" s="21"/>
      <c r="BN906" s="21">
        <f>IF(OR(Data!E905="Identified",Data!E905="Proposal",Data!E905="Qualified",Data!E905="Validated"),Data!J905,"")</f>
        <v>42115</v>
      </c>
      <c r="BQ906" s="4">
        <f t="shared" si="33"/>
        <v>21</v>
      </c>
      <c r="BR906" s="4">
        <f>IFERROR(BQ906+ROWS($BQ$3:BQ906)/1000000,"")</f>
        <v>21.000903999999998</v>
      </c>
      <c r="BS906" s="4">
        <f>IFERROR(SMALL($BR$3:$BR$1003,ROWS($BR$3:BR906)),"")</f>
        <v>90.000816999999998</v>
      </c>
      <c r="BT906" s="4">
        <f t="shared" si="34"/>
        <v>817</v>
      </c>
    </row>
    <row r="907" spans="59:72">
      <c r="BG907" s="21"/>
      <c r="BN907" s="21">
        <f>IF(OR(Data!E906="Identified",Data!E906="Proposal",Data!E906="Qualified",Data!E906="Validated"),Data!J906,"")</f>
        <v>42165</v>
      </c>
      <c r="BQ907" s="4">
        <f t="shared" si="33"/>
        <v>71</v>
      </c>
      <c r="BR907" s="4">
        <f>IFERROR(BQ907+ROWS($BQ$3:BQ907)/1000000,"")</f>
        <v>71.000905000000003</v>
      </c>
      <c r="BS907" s="4">
        <f>IFERROR(SMALL($BR$3:$BR$1003,ROWS($BR$3:BR907)),"")</f>
        <v>90.000871000000004</v>
      </c>
      <c r="BT907" s="4">
        <f t="shared" si="34"/>
        <v>871</v>
      </c>
    </row>
    <row r="908" spans="59:72">
      <c r="BG908" s="21"/>
      <c r="BN908" s="21">
        <f>IF(OR(Data!E907="Identified",Data!E907="Proposal",Data!E907="Qualified",Data!E907="Validated"),Data!J907,"")</f>
        <v>42134</v>
      </c>
      <c r="BQ908" s="4">
        <f t="shared" si="33"/>
        <v>40</v>
      </c>
      <c r="BR908" s="4">
        <f>IFERROR(BQ908+ROWS($BQ$3:BQ908)/1000000,"")</f>
        <v>40.000906000000001</v>
      </c>
      <c r="BS908" s="4">
        <f>IFERROR(SMALL($BR$3:$BR$1003,ROWS($BR$3:BR908)),"")</f>
        <v>90.000917999999999</v>
      </c>
      <c r="BT908" s="4">
        <f t="shared" si="34"/>
        <v>918</v>
      </c>
    </row>
    <row r="909" spans="59:72">
      <c r="BG909" s="21"/>
      <c r="BN909" s="21">
        <f>IF(OR(Data!E908="Identified",Data!E908="Proposal",Data!E908="Qualified",Data!E908="Validated"),Data!J908,"")</f>
        <v>42141</v>
      </c>
      <c r="BQ909" s="4">
        <f t="shared" si="33"/>
        <v>47</v>
      </c>
      <c r="BR909" s="4">
        <f>IFERROR(BQ909+ROWS($BQ$3:BQ909)/1000000,"")</f>
        <v>47.000906999999998</v>
      </c>
      <c r="BS909" s="4">
        <f>IFERROR(SMALL($BR$3:$BR$1003,ROWS($BR$3:BR909)),"")</f>
        <v>90.000983000000005</v>
      </c>
      <c r="BT909" s="4">
        <f t="shared" si="34"/>
        <v>983</v>
      </c>
    </row>
    <row r="910" spans="59:72">
      <c r="BG910" s="21"/>
      <c r="BN910" s="21">
        <f>IF(OR(Data!E909="Identified",Data!E909="Proposal",Data!E909="Qualified",Data!E909="Validated"),Data!J909,"")</f>
        <v>42178</v>
      </c>
      <c r="BQ910" s="4">
        <f t="shared" si="33"/>
        <v>84</v>
      </c>
      <c r="BR910" s="4">
        <f>IFERROR(BQ910+ROWS($BQ$3:BQ910)/1000000,"")</f>
        <v>84.000907999999995</v>
      </c>
      <c r="BS910" s="4">
        <f>IFERROR(SMALL($BR$3:$BR$1003,ROWS($BR$3:BR910)),"")</f>
        <v>97.000733999999994</v>
      </c>
      <c r="BT910" s="4">
        <f t="shared" si="34"/>
        <v>734</v>
      </c>
    </row>
    <row r="911" spans="59:72">
      <c r="BG911" s="21"/>
      <c r="BN911" s="21">
        <f>IF(OR(Data!E910="Identified",Data!E910="Proposal",Data!E910="Qualified",Data!E910="Validated"),Data!J910,"")</f>
        <v>42162</v>
      </c>
      <c r="BQ911" s="4">
        <f t="shared" si="33"/>
        <v>68</v>
      </c>
      <c r="BR911" s="4">
        <f>IFERROR(BQ911+ROWS($BQ$3:BQ911)/1000000,"")</f>
        <v>68.000908999999993</v>
      </c>
      <c r="BS911" s="4">
        <f>IFERROR(SMALL($BR$3:$BR$1003,ROWS($BR$3:BR911)),"")</f>
        <v>112.000947</v>
      </c>
      <c r="BT911" s="4">
        <f t="shared" si="34"/>
        <v>947</v>
      </c>
    </row>
    <row r="912" spans="59:72">
      <c r="BG912" s="21"/>
      <c r="BN912" s="21">
        <f>IF(OR(Data!E911="Identified",Data!E911="Proposal",Data!E911="Qualified",Data!E911="Validated"),Data!J911,"")</f>
        <v>42132</v>
      </c>
      <c r="BQ912" s="4">
        <f t="shared" si="33"/>
        <v>38</v>
      </c>
      <c r="BR912" s="4">
        <f>IFERROR(BQ912+ROWS($BQ$3:BQ912)/1000000,"")</f>
        <v>38.000909999999998</v>
      </c>
      <c r="BS912" s="4">
        <f>IFERROR(SMALL($BR$3:$BR$1003,ROWS($BR$3:BR912)),"")</f>
        <v>113.00087499999999</v>
      </c>
      <c r="BT912" s="4">
        <f t="shared" si="34"/>
        <v>875</v>
      </c>
    </row>
    <row r="913" spans="59:72">
      <c r="BG913" s="21"/>
      <c r="BN913" s="21">
        <f>IF(OR(Data!E912="Identified",Data!E912="Proposal",Data!E912="Qualified",Data!E912="Validated"),Data!J912,"")</f>
        <v>42164</v>
      </c>
      <c r="BQ913" s="4">
        <f t="shared" si="33"/>
        <v>70</v>
      </c>
      <c r="BR913" s="4">
        <f>IFERROR(BQ913+ROWS($BQ$3:BQ913)/1000000,"")</f>
        <v>70.000911000000002</v>
      </c>
      <c r="BS913" s="4">
        <f>IFERROR(SMALL($BR$3:$BR$1003,ROWS($BR$3:BR913)),"")</f>
        <v>134.00078999999999</v>
      </c>
      <c r="BT913" s="4">
        <f t="shared" si="34"/>
        <v>790</v>
      </c>
    </row>
    <row r="914" spans="59:72">
      <c r="BG914" s="21"/>
      <c r="BN914" s="21">
        <f>IF(OR(Data!E913="Identified",Data!E913="Proposal",Data!E913="Qualified",Data!E913="Validated"),Data!J913,"")</f>
        <v>42174</v>
      </c>
      <c r="BQ914" s="4">
        <f t="shared" si="33"/>
        <v>80</v>
      </c>
      <c r="BR914" s="4">
        <f>IFERROR(BQ914+ROWS($BQ$3:BQ914)/1000000,"")</f>
        <v>80.000912</v>
      </c>
      <c r="BS914" s="4">
        <f>IFERROR(SMALL($BR$3:$BR$1003,ROWS($BR$3:BR914)),"")</f>
        <v>136.000787</v>
      </c>
      <c r="BT914" s="4">
        <f t="shared" si="34"/>
        <v>787</v>
      </c>
    </row>
    <row r="915" spans="59:72">
      <c r="BG915" s="21"/>
      <c r="BN915" s="21">
        <f>IF(OR(Data!E914="Identified",Data!E914="Proposal",Data!E914="Qualified",Data!E914="Validated"),Data!J914,"")</f>
        <v>42155</v>
      </c>
      <c r="BQ915" s="4">
        <f t="shared" si="33"/>
        <v>61</v>
      </c>
      <c r="BR915" s="4">
        <f>IFERROR(BQ915+ROWS($BQ$3:BQ915)/1000000,"")</f>
        <v>61.000912999999997</v>
      </c>
      <c r="BS915" s="4">
        <f>IFERROR(SMALL($BR$3:$BR$1003,ROWS($BR$3:BR915)),"")</f>
        <v>156.000823</v>
      </c>
      <c r="BT915" s="4">
        <f t="shared" si="34"/>
        <v>823</v>
      </c>
    </row>
    <row r="916" spans="59:72">
      <c r="BG916" s="21"/>
      <c r="BN916" s="21">
        <f>IF(OR(Data!E915="Identified",Data!E915="Proposal",Data!E915="Qualified",Data!E915="Validated"),Data!J915,"")</f>
        <v>42181</v>
      </c>
      <c r="BQ916" s="4">
        <f t="shared" si="33"/>
        <v>87</v>
      </c>
      <c r="BR916" s="4">
        <f>IFERROR(BQ916+ROWS($BQ$3:BQ916)/1000000,"")</f>
        <v>87.000913999999995</v>
      </c>
      <c r="BS916" s="4">
        <f>IFERROR(SMALL($BR$3:$BR$1003,ROWS($BR$3:BR916)),"")</f>
        <v>177.00082599999999</v>
      </c>
      <c r="BT916" s="4">
        <f t="shared" si="34"/>
        <v>826</v>
      </c>
    </row>
    <row r="917" spans="59:72">
      <c r="BG917" s="21"/>
      <c r="BN917" s="21">
        <f>IF(OR(Data!E916="Identified",Data!E916="Proposal",Data!E916="Qualified",Data!E916="Validated"),Data!J916,"")</f>
        <v>42131</v>
      </c>
      <c r="BQ917" s="4">
        <f t="shared" si="33"/>
        <v>37</v>
      </c>
      <c r="BR917" s="4">
        <f>IFERROR(BQ917+ROWS($BQ$3:BQ917)/1000000,"")</f>
        <v>37.000914999999999</v>
      </c>
      <c r="BS917" s="4" t="str">
        <f>IFERROR(SMALL($BR$3:$BR$1003,ROWS($BR$3:BR917)),"")</f>
        <v/>
      </c>
      <c r="BT917" s="4" t="str">
        <f t="shared" si="34"/>
        <v/>
      </c>
    </row>
    <row r="918" spans="59:72">
      <c r="BG918" s="21"/>
      <c r="BN918" s="21">
        <f>IF(OR(Data!E917="Identified",Data!E917="Proposal",Data!E917="Qualified",Data!E917="Validated"),Data!J917,"")</f>
        <v>42152</v>
      </c>
      <c r="BQ918" s="4">
        <f t="shared" si="33"/>
        <v>58</v>
      </c>
      <c r="BR918" s="4">
        <f>IFERROR(BQ918+ROWS($BQ$3:BQ918)/1000000,"")</f>
        <v>58.000915999999997</v>
      </c>
      <c r="BS918" s="4" t="str">
        <f>IFERROR(SMALL($BR$3:$BR$1003,ROWS($BR$3:BR918)),"")</f>
        <v/>
      </c>
      <c r="BT918" s="4" t="str">
        <f t="shared" si="34"/>
        <v/>
      </c>
    </row>
    <row r="919" spans="59:72">
      <c r="BG919" s="21"/>
      <c r="BN919" s="21">
        <f>IF(OR(Data!E918="Identified",Data!E918="Proposal",Data!E918="Qualified",Data!E918="Validated"),Data!J918,"")</f>
        <v>42163</v>
      </c>
      <c r="BQ919" s="4">
        <f t="shared" si="33"/>
        <v>69</v>
      </c>
      <c r="BR919" s="4">
        <f>IFERROR(BQ919+ROWS($BQ$3:BQ919)/1000000,"")</f>
        <v>69.000917000000001</v>
      </c>
      <c r="BS919" s="4" t="str">
        <f>IFERROR(SMALL($BR$3:$BR$1003,ROWS($BR$3:BR919)),"")</f>
        <v/>
      </c>
      <c r="BT919" s="4" t="str">
        <f t="shared" si="34"/>
        <v/>
      </c>
    </row>
    <row r="920" spans="59:72">
      <c r="BG920" s="21"/>
      <c r="BN920" s="21">
        <f>IF(OR(Data!E919="Identified",Data!E919="Proposal",Data!E919="Qualified",Data!E919="Validated"),Data!J919,"")</f>
        <v>42184</v>
      </c>
      <c r="BQ920" s="4">
        <f t="shared" si="33"/>
        <v>90</v>
      </c>
      <c r="BR920" s="4">
        <f>IFERROR(BQ920+ROWS($BQ$3:BQ920)/1000000,"")</f>
        <v>90.000917999999999</v>
      </c>
      <c r="BS920" s="4" t="str">
        <f>IFERROR(SMALL($BR$3:$BR$1003,ROWS($BR$3:BR920)),"")</f>
        <v/>
      </c>
      <c r="BT920" s="4" t="str">
        <f t="shared" si="34"/>
        <v/>
      </c>
    </row>
    <row r="921" spans="59:72">
      <c r="BG921" s="21"/>
      <c r="BN921" s="21">
        <f>IF(OR(Data!E920="Identified",Data!E920="Proposal",Data!E920="Qualified",Data!E920="Validated"),Data!J920,"")</f>
        <v>42105</v>
      </c>
      <c r="BQ921" s="4">
        <f t="shared" si="33"/>
        <v>11</v>
      </c>
      <c r="BR921" s="4">
        <f>IFERROR(BQ921+ROWS($BQ$3:BQ921)/1000000,"")</f>
        <v>11.000919</v>
      </c>
      <c r="BS921" s="4" t="str">
        <f>IFERROR(SMALL($BR$3:$BR$1003,ROWS($BR$3:BR921)),"")</f>
        <v/>
      </c>
      <c r="BT921" s="4" t="str">
        <f t="shared" si="34"/>
        <v/>
      </c>
    </row>
    <row r="922" spans="59:72">
      <c r="BG922" s="21"/>
      <c r="BN922" s="21">
        <f>IF(OR(Data!E921="Identified",Data!E921="Proposal",Data!E921="Qualified",Data!E921="Validated"),Data!J921,"")</f>
        <v>42147</v>
      </c>
      <c r="BQ922" s="4">
        <f t="shared" si="33"/>
        <v>53</v>
      </c>
      <c r="BR922" s="4">
        <f>IFERROR(BQ922+ROWS($BQ$3:BQ922)/1000000,"")</f>
        <v>53.000920000000001</v>
      </c>
      <c r="BS922" s="4" t="str">
        <f>IFERROR(SMALL($BR$3:$BR$1003,ROWS($BR$3:BR922)),"")</f>
        <v/>
      </c>
      <c r="BT922" s="4" t="str">
        <f t="shared" si="34"/>
        <v/>
      </c>
    </row>
    <row r="923" spans="59:72">
      <c r="BG923" s="21"/>
      <c r="BN923" s="21">
        <f>IF(OR(Data!E922="Identified",Data!E922="Proposal",Data!E922="Qualified",Data!E922="Validated"),Data!J922,"")</f>
        <v>42160</v>
      </c>
      <c r="BQ923" s="4">
        <f t="shared" si="33"/>
        <v>66</v>
      </c>
      <c r="BR923" s="4">
        <f>IFERROR(BQ923+ROWS($BQ$3:BQ923)/1000000,"")</f>
        <v>66.000921000000005</v>
      </c>
      <c r="BS923" s="4" t="str">
        <f>IFERROR(SMALL($BR$3:$BR$1003,ROWS($BR$3:BR923)),"")</f>
        <v/>
      </c>
      <c r="BT923" s="4" t="str">
        <f t="shared" si="34"/>
        <v/>
      </c>
    </row>
    <row r="924" spans="59:72">
      <c r="BG924" s="21"/>
      <c r="BN924" s="21">
        <f>IF(OR(Data!E923="Identified",Data!E923="Proposal",Data!E923="Qualified",Data!E923="Validated"),Data!J923,"")</f>
        <v>42166</v>
      </c>
      <c r="BQ924" s="4">
        <f t="shared" si="33"/>
        <v>72</v>
      </c>
      <c r="BR924" s="4">
        <f>IFERROR(BQ924+ROWS($BQ$3:BQ924)/1000000,"")</f>
        <v>72.000922000000003</v>
      </c>
      <c r="BS924" s="4" t="str">
        <f>IFERROR(SMALL($BR$3:$BR$1003,ROWS($BR$3:BR924)),"")</f>
        <v/>
      </c>
      <c r="BT924" s="4" t="str">
        <f t="shared" si="34"/>
        <v/>
      </c>
    </row>
    <row r="925" spans="59:72">
      <c r="BG925" s="21"/>
      <c r="BN925" s="21">
        <f>IF(OR(Data!E924="Identified",Data!E924="Proposal",Data!E924="Qualified",Data!E924="Validated"),Data!J924,"")</f>
        <v>42158</v>
      </c>
      <c r="BQ925" s="4">
        <f t="shared" si="33"/>
        <v>64</v>
      </c>
      <c r="BR925" s="4">
        <f>IFERROR(BQ925+ROWS($BQ$3:BQ925)/1000000,"")</f>
        <v>64.000923</v>
      </c>
      <c r="BS925" s="4" t="str">
        <f>IFERROR(SMALL($BR$3:$BR$1003,ROWS($BR$3:BR925)),"")</f>
        <v/>
      </c>
      <c r="BT925" s="4" t="str">
        <f t="shared" si="34"/>
        <v/>
      </c>
    </row>
    <row r="926" spans="59:72">
      <c r="BG926" s="21"/>
      <c r="BN926" s="21">
        <f>IF(OR(Data!E925="Identified",Data!E925="Proposal",Data!E925="Qualified",Data!E925="Validated"),Data!J925,"")</f>
        <v>42103</v>
      </c>
      <c r="BQ926" s="4">
        <f t="shared" si="33"/>
        <v>9</v>
      </c>
      <c r="BR926" s="4">
        <f>IFERROR(BQ926+ROWS($BQ$3:BQ926)/1000000,"")</f>
        <v>9.0009239999999995</v>
      </c>
      <c r="BS926" s="4" t="str">
        <f>IFERROR(SMALL($BR$3:$BR$1003,ROWS($BR$3:BR926)),"")</f>
        <v/>
      </c>
      <c r="BT926" s="4" t="str">
        <f t="shared" si="34"/>
        <v/>
      </c>
    </row>
    <row r="927" spans="59:72">
      <c r="BG927" s="21"/>
      <c r="BN927" s="21">
        <f>IF(OR(Data!E926="Identified",Data!E926="Proposal",Data!E926="Qualified",Data!E926="Validated"),Data!J926,"")</f>
        <v>42152</v>
      </c>
      <c r="BQ927" s="4">
        <f t="shared" si="33"/>
        <v>58</v>
      </c>
      <c r="BR927" s="4">
        <f>IFERROR(BQ927+ROWS($BQ$3:BQ927)/1000000,"")</f>
        <v>58.000925000000002</v>
      </c>
      <c r="BS927" s="4" t="str">
        <f>IFERROR(SMALL($BR$3:$BR$1003,ROWS($BR$3:BR927)),"")</f>
        <v/>
      </c>
      <c r="BT927" s="4" t="str">
        <f t="shared" si="34"/>
        <v/>
      </c>
    </row>
    <row r="928" spans="59:72">
      <c r="BG928" s="21"/>
      <c r="BN928" s="21">
        <f>IF(OR(Data!E927="Identified",Data!E927="Proposal",Data!E927="Qualified",Data!E927="Validated"),Data!J927,"")</f>
        <v>42108</v>
      </c>
      <c r="BQ928" s="4">
        <f t="shared" si="33"/>
        <v>14</v>
      </c>
      <c r="BR928" s="4">
        <f>IFERROR(BQ928+ROWS($BQ$3:BQ928)/1000000,"")</f>
        <v>14.000926</v>
      </c>
      <c r="BS928" s="4" t="str">
        <f>IFERROR(SMALL($BR$3:$BR$1003,ROWS($BR$3:BR928)),"")</f>
        <v/>
      </c>
      <c r="BT928" s="4" t="str">
        <f t="shared" si="34"/>
        <v/>
      </c>
    </row>
    <row r="929" spans="59:72">
      <c r="BG929" s="21"/>
      <c r="BN929" s="21">
        <f>IF(OR(Data!E928="Identified",Data!E928="Proposal",Data!E928="Qualified",Data!E928="Validated"),Data!J928,"")</f>
        <v>42108</v>
      </c>
      <c r="BQ929" s="4">
        <f t="shared" si="33"/>
        <v>14</v>
      </c>
      <c r="BR929" s="4">
        <f>IFERROR(BQ929+ROWS($BQ$3:BQ929)/1000000,"")</f>
        <v>14.000927000000001</v>
      </c>
      <c r="BS929" s="4" t="str">
        <f>IFERROR(SMALL($BR$3:$BR$1003,ROWS($BR$3:BR929)),"")</f>
        <v/>
      </c>
      <c r="BT929" s="4" t="str">
        <f t="shared" si="34"/>
        <v/>
      </c>
    </row>
    <row r="930" spans="59:72">
      <c r="BG930" s="21"/>
      <c r="BN930" s="21">
        <f>IF(OR(Data!E929="Identified",Data!E929="Proposal",Data!E929="Qualified",Data!E929="Validated"),Data!J929,"")</f>
        <v>42158</v>
      </c>
      <c r="BQ930" s="4">
        <f t="shared" si="33"/>
        <v>64</v>
      </c>
      <c r="BR930" s="4">
        <f>IFERROR(BQ930+ROWS($BQ$3:BQ930)/1000000,"")</f>
        <v>64.000928000000002</v>
      </c>
      <c r="BS930" s="4" t="str">
        <f>IFERROR(SMALL($BR$3:$BR$1003,ROWS($BR$3:BR930)),"")</f>
        <v/>
      </c>
      <c r="BT930" s="4" t="str">
        <f t="shared" si="34"/>
        <v/>
      </c>
    </row>
    <row r="931" spans="59:72">
      <c r="BG931" s="21"/>
      <c r="BN931" s="21">
        <f>IF(OR(Data!E930="Identified",Data!E930="Proposal",Data!E930="Qualified",Data!E930="Validated"),Data!J930,"")</f>
        <v>42178</v>
      </c>
      <c r="BQ931" s="4">
        <f t="shared" si="33"/>
        <v>84</v>
      </c>
      <c r="BR931" s="4">
        <f>IFERROR(BQ931+ROWS($BQ$3:BQ931)/1000000,"")</f>
        <v>84.000928999999999</v>
      </c>
      <c r="BS931" s="4" t="str">
        <f>IFERROR(SMALL($BR$3:$BR$1003,ROWS($BR$3:BR931)),"")</f>
        <v/>
      </c>
      <c r="BT931" s="4" t="str">
        <f t="shared" si="34"/>
        <v/>
      </c>
    </row>
    <row r="932" spans="59:72">
      <c r="BG932" s="21"/>
      <c r="BN932" s="21">
        <f>IF(OR(Data!E931="Identified",Data!E931="Proposal",Data!E931="Qualified",Data!E931="Validated"),Data!J931,"")</f>
        <v>42181</v>
      </c>
      <c r="BQ932" s="4">
        <f t="shared" si="33"/>
        <v>87</v>
      </c>
      <c r="BR932" s="4">
        <f>IFERROR(BQ932+ROWS($BQ$3:BQ932)/1000000,"")</f>
        <v>87.000929999999997</v>
      </c>
      <c r="BS932" s="4" t="str">
        <f>IFERROR(SMALL($BR$3:$BR$1003,ROWS($BR$3:BR932)),"")</f>
        <v/>
      </c>
      <c r="BT932" s="4" t="str">
        <f t="shared" si="34"/>
        <v/>
      </c>
    </row>
    <row r="933" spans="59:72">
      <c r="BG933" s="21"/>
      <c r="BN933" s="21">
        <f>IF(OR(Data!E932="Identified",Data!E932="Proposal",Data!E932="Qualified",Data!E932="Validated"),Data!J932,"")</f>
        <v>42110</v>
      </c>
      <c r="BQ933" s="4">
        <f t="shared" si="33"/>
        <v>16</v>
      </c>
      <c r="BR933" s="4">
        <f>IFERROR(BQ933+ROWS($BQ$3:BQ933)/1000000,"")</f>
        <v>16.000931000000001</v>
      </c>
      <c r="BS933" s="4" t="str">
        <f>IFERROR(SMALL($BR$3:$BR$1003,ROWS($BR$3:BR933)),"")</f>
        <v/>
      </c>
      <c r="BT933" s="4" t="str">
        <f t="shared" si="34"/>
        <v/>
      </c>
    </row>
    <row r="934" spans="59:72">
      <c r="BG934" s="21"/>
      <c r="BN934" s="21">
        <f>IF(OR(Data!E933="Identified",Data!E933="Proposal",Data!E933="Qualified",Data!E933="Validated"),Data!J933,"")</f>
        <v>42137</v>
      </c>
      <c r="BQ934" s="4">
        <f t="shared" si="33"/>
        <v>43</v>
      </c>
      <c r="BR934" s="4">
        <f>IFERROR(BQ934+ROWS($BQ$3:BQ934)/1000000,"")</f>
        <v>43.000931999999999</v>
      </c>
      <c r="BS934" s="4" t="str">
        <f>IFERROR(SMALL($BR$3:$BR$1003,ROWS($BR$3:BR934)),"")</f>
        <v/>
      </c>
      <c r="BT934" s="4" t="str">
        <f t="shared" si="34"/>
        <v/>
      </c>
    </row>
    <row r="935" spans="59:72">
      <c r="BG935" s="21"/>
      <c r="BN935" s="21">
        <f>IF(OR(Data!E934="Identified",Data!E934="Proposal",Data!E934="Qualified",Data!E934="Validated"),Data!J934,"")</f>
        <v>42159</v>
      </c>
      <c r="BQ935" s="4">
        <f t="shared" si="33"/>
        <v>65</v>
      </c>
      <c r="BR935" s="4">
        <f>IFERROR(BQ935+ROWS($BQ$3:BQ935)/1000000,"")</f>
        <v>65.000933000000003</v>
      </c>
      <c r="BS935" s="4" t="str">
        <f>IFERROR(SMALL($BR$3:$BR$1003,ROWS($BR$3:BR935)),"")</f>
        <v/>
      </c>
      <c r="BT935" s="4" t="str">
        <f t="shared" si="34"/>
        <v/>
      </c>
    </row>
    <row r="936" spans="59:72">
      <c r="BG936" s="21"/>
      <c r="BN936" s="21">
        <f>IF(OR(Data!E935="Identified",Data!E935="Proposal",Data!E935="Qualified",Data!E935="Validated"),Data!J935,"")</f>
        <v>42138</v>
      </c>
      <c r="BQ936" s="4">
        <f t="shared" si="33"/>
        <v>44</v>
      </c>
      <c r="BR936" s="4">
        <f>IFERROR(BQ936+ROWS($BQ$3:BQ936)/1000000,"")</f>
        <v>44.000934000000001</v>
      </c>
      <c r="BS936" s="4" t="str">
        <f>IFERROR(SMALL($BR$3:$BR$1003,ROWS($BR$3:BR936)),"")</f>
        <v/>
      </c>
      <c r="BT936" s="4" t="str">
        <f t="shared" si="34"/>
        <v/>
      </c>
    </row>
    <row r="937" spans="59:72">
      <c r="BG937" s="21"/>
      <c r="BN937" s="21">
        <f>IF(OR(Data!E936="Identified",Data!E936="Proposal",Data!E936="Qualified",Data!E936="Validated"),Data!J936,"")</f>
        <v>42149</v>
      </c>
      <c r="BQ937" s="4">
        <f t="shared" si="33"/>
        <v>55</v>
      </c>
      <c r="BR937" s="4">
        <f>IFERROR(BQ937+ROWS($BQ$3:BQ937)/1000000,"")</f>
        <v>55.000934999999998</v>
      </c>
      <c r="BS937" s="4" t="str">
        <f>IFERROR(SMALL($BR$3:$BR$1003,ROWS($BR$3:BR937)),"")</f>
        <v/>
      </c>
      <c r="BT937" s="4" t="str">
        <f t="shared" si="34"/>
        <v/>
      </c>
    </row>
    <row r="938" spans="59:72">
      <c r="BG938" s="21"/>
      <c r="BN938" s="21">
        <f>IF(OR(Data!E937="Identified",Data!E937="Proposal",Data!E937="Qualified",Data!E937="Validated"),Data!J937,"")</f>
        <v>42182</v>
      </c>
      <c r="BQ938" s="4">
        <f t="shared" si="33"/>
        <v>88</v>
      </c>
      <c r="BR938" s="4">
        <f>IFERROR(BQ938+ROWS($BQ$3:BQ938)/1000000,"")</f>
        <v>88.000935999999996</v>
      </c>
      <c r="BS938" s="4" t="str">
        <f>IFERROR(SMALL($BR$3:$BR$1003,ROWS($BR$3:BR938)),"")</f>
        <v/>
      </c>
      <c r="BT938" s="4" t="str">
        <f t="shared" si="34"/>
        <v/>
      </c>
    </row>
    <row r="939" spans="59:72">
      <c r="BG939" s="21"/>
      <c r="BN939" s="21">
        <f>IF(OR(Data!E938="Identified",Data!E938="Proposal",Data!E938="Qualified",Data!E938="Validated"),Data!J938,"")</f>
        <v>42155</v>
      </c>
      <c r="BQ939" s="4">
        <f t="shared" si="33"/>
        <v>61</v>
      </c>
      <c r="BR939" s="4">
        <f>IFERROR(BQ939+ROWS($BQ$3:BQ939)/1000000,"")</f>
        <v>61.000937</v>
      </c>
      <c r="BS939" s="4" t="str">
        <f>IFERROR(SMALL($BR$3:$BR$1003,ROWS($BR$3:BR939)),"")</f>
        <v/>
      </c>
      <c r="BT939" s="4" t="str">
        <f t="shared" si="34"/>
        <v/>
      </c>
    </row>
    <row r="940" spans="59:72">
      <c r="BG940" s="21"/>
      <c r="BN940" s="21">
        <f>IF(OR(Data!E939="Identified",Data!E939="Proposal",Data!E939="Qualified",Data!E939="Validated"),Data!J939,"")</f>
        <v>42130</v>
      </c>
      <c r="BQ940" s="4">
        <f t="shared" si="33"/>
        <v>36</v>
      </c>
      <c r="BR940" s="4">
        <f>IFERROR(BQ940+ROWS($BQ$3:BQ940)/1000000,"")</f>
        <v>36.000937999999998</v>
      </c>
      <c r="BS940" s="4" t="str">
        <f>IFERROR(SMALL($BR$3:$BR$1003,ROWS($BR$3:BR940)),"")</f>
        <v/>
      </c>
      <c r="BT940" s="4" t="str">
        <f t="shared" si="34"/>
        <v/>
      </c>
    </row>
    <row r="941" spans="59:72">
      <c r="BG941" s="21"/>
      <c r="BN941" s="21">
        <f>IF(OR(Data!E940="Identified",Data!E940="Proposal",Data!E940="Qualified",Data!E940="Validated"),Data!J940,"")</f>
        <v>42168</v>
      </c>
      <c r="BQ941" s="4">
        <f t="shared" si="33"/>
        <v>74</v>
      </c>
      <c r="BR941" s="4">
        <f>IFERROR(BQ941+ROWS($BQ$3:BQ941)/1000000,"")</f>
        <v>74.000939000000002</v>
      </c>
      <c r="BS941" s="4" t="str">
        <f>IFERROR(SMALL($BR$3:$BR$1003,ROWS($BR$3:BR941)),"")</f>
        <v/>
      </c>
      <c r="BT941" s="4" t="str">
        <f t="shared" si="34"/>
        <v/>
      </c>
    </row>
    <row r="942" spans="59:72">
      <c r="BG942" s="21"/>
      <c r="BN942" s="21">
        <f>IF(OR(Data!E941="Identified",Data!E941="Proposal",Data!E941="Qualified",Data!E941="Validated"),Data!J941,"")</f>
        <v>42132</v>
      </c>
      <c r="BQ942" s="4">
        <f t="shared" si="33"/>
        <v>38</v>
      </c>
      <c r="BR942" s="4">
        <f>IFERROR(BQ942+ROWS($BQ$3:BQ942)/1000000,"")</f>
        <v>38.00094</v>
      </c>
      <c r="BS942" s="4" t="str">
        <f>IFERROR(SMALL($BR$3:$BR$1003,ROWS($BR$3:BR942)),"")</f>
        <v/>
      </c>
      <c r="BT942" s="4" t="str">
        <f t="shared" si="34"/>
        <v/>
      </c>
    </row>
    <row r="943" spans="59:72">
      <c r="BG943" s="21"/>
      <c r="BN943" s="21">
        <f>IF(OR(Data!E942="Identified",Data!E942="Proposal",Data!E942="Qualified",Data!E942="Validated"),Data!J942,"")</f>
        <v>42116</v>
      </c>
      <c r="BQ943" s="4">
        <f t="shared" si="33"/>
        <v>22</v>
      </c>
      <c r="BR943" s="4">
        <f>IFERROR(BQ943+ROWS($BQ$3:BQ943)/1000000,"")</f>
        <v>22.000941000000001</v>
      </c>
      <c r="BS943" s="4" t="str">
        <f>IFERROR(SMALL($BR$3:$BR$1003,ROWS($BR$3:BR943)),"")</f>
        <v/>
      </c>
      <c r="BT943" s="4" t="str">
        <f t="shared" si="34"/>
        <v/>
      </c>
    </row>
    <row r="944" spans="59:72">
      <c r="BG944" s="21"/>
      <c r="BN944" s="21">
        <f>IF(OR(Data!E943="Identified",Data!E943="Proposal",Data!E943="Qualified",Data!E943="Validated"),Data!J943,"")</f>
        <v>42153</v>
      </c>
      <c r="BQ944" s="4">
        <f t="shared" si="33"/>
        <v>59</v>
      </c>
      <c r="BR944" s="4">
        <f>IFERROR(BQ944+ROWS($BQ$3:BQ944)/1000000,"")</f>
        <v>59.000942000000002</v>
      </c>
      <c r="BS944" s="4" t="str">
        <f>IFERROR(SMALL($BR$3:$BR$1003,ROWS($BR$3:BR944)),"")</f>
        <v/>
      </c>
      <c r="BT944" s="4" t="str">
        <f t="shared" si="34"/>
        <v/>
      </c>
    </row>
    <row r="945" spans="59:72">
      <c r="BG945" s="21"/>
      <c r="BN945" s="21">
        <f>IF(OR(Data!E944="Identified",Data!E944="Proposal",Data!E944="Qualified",Data!E944="Validated"),Data!J944,"")</f>
        <v>42180</v>
      </c>
      <c r="BQ945" s="4">
        <f t="shared" si="33"/>
        <v>86</v>
      </c>
      <c r="BR945" s="4">
        <f>IFERROR(BQ945+ROWS($BQ$3:BQ945)/1000000,"")</f>
        <v>86.000943000000007</v>
      </c>
      <c r="BS945" s="4" t="str">
        <f>IFERROR(SMALL($BR$3:$BR$1003,ROWS($BR$3:BR945)),"")</f>
        <v/>
      </c>
      <c r="BT945" s="4" t="str">
        <f t="shared" si="34"/>
        <v/>
      </c>
    </row>
    <row r="946" spans="59:72">
      <c r="BG946" s="21"/>
      <c r="BN946" s="21" t="str">
        <f>IF(OR(Data!E945="Identified",Data!E945="Proposal",Data!E945="Qualified",Data!E945="Validated"),Data!J945,"")</f>
        <v/>
      </c>
      <c r="BQ946" s="4" t="e">
        <f t="shared" si="33"/>
        <v>#VALUE!</v>
      </c>
      <c r="BR946" s="4" t="str">
        <f>IFERROR(BQ946+ROWS($BQ$3:BQ946)/1000000,"")</f>
        <v/>
      </c>
      <c r="BS946" s="4" t="str">
        <f>IFERROR(SMALL($BR$3:$BR$1003,ROWS($BR$3:BR946)),"")</f>
        <v/>
      </c>
      <c r="BT946" s="4" t="str">
        <f t="shared" si="34"/>
        <v/>
      </c>
    </row>
    <row r="947" spans="59:72">
      <c r="BG947" s="21"/>
      <c r="BN947" s="21">
        <f>IF(OR(Data!E946="Identified",Data!E946="Proposal",Data!E946="Qualified",Data!E946="Validated"),Data!J946,"")</f>
        <v>42161</v>
      </c>
      <c r="BQ947" s="4">
        <f t="shared" si="33"/>
        <v>67</v>
      </c>
      <c r="BR947" s="4">
        <f>IFERROR(BQ947+ROWS($BQ$3:BQ947)/1000000,"")</f>
        <v>67.000945000000002</v>
      </c>
      <c r="BS947" s="4" t="str">
        <f>IFERROR(SMALL($BR$3:$BR$1003,ROWS($BR$3:BR947)),"")</f>
        <v/>
      </c>
      <c r="BT947" s="4" t="str">
        <f t="shared" si="34"/>
        <v/>
      </c>
    </row>
    <row r="948" spans="59:72">
      <c r="BG948" s="21"/>
      <c r="BN948" s="21">
        <f>IF(OR(Data!E947="Identified",Data!E947="Proposal",Data!E947="Qualified",Data!E947="Validated"),Data!J947,"")</f>
        <v>42105</v>
      </c>
      <c r="BQ948" s="4">
        <f t="shared" si="33"/>
        <v>11</v>
      </c>
      <c r="BR948" s="4">
        <f>IFERROR(BQ948+ROWS($BQ$3:BQ948)/1000000,"")</f>
        <v>11.000946000000001</v>
      </c>
      <c r="BS948" s="4" t="str">
        <f>IFERROR(SMALL($BR$3:$BR$1003,ROWS($BR$3:BR948)),"")</f>
        <v/>
      </c>
      <c r="BT948" s="4" t="str">
        <f t="shared" si="34"/>
        <v/>
      </c>
    </row>
    <row r="949" spans="59:72">
      <c r="BG949" s="21"/>
      <c r="BN949" s="21">
        <f>IF(OR(Data!E948="Identified",Data!E948="Proposal",Data!E948="Qualified",Data!E948="Validated"),Data!J948,"")</f>
        <v>42206</v>
      </c>
      <c r="BQ949" s="4">
        <f t="shared" si="33"/>
        <v>112</v>
      </c>
      <c r="BR949" s="4">
        <f>IFERROR(BQ949+ROWS($BQ$3:BQ949)/1000000,"")</f>
        <v>112.000947</v>
      </c>
      <c r="BS949" s="4" t="str">
        <f>IFERROR(SMALL($BR$3:$BR$1003,ROWS($BR$3:BR949)),"")</f>
        <v/>
      </c>
      <c r="BT949" s="4" t="str">
        <f t="shared" si="34"/>
        <v/>
      </c>
    </row>
    <row r="950" spans="59:72">
      <c r="BG950" s="21"/>
      <c r="BN950" s="21">
        <f>IF(OR(Data!E949="Identified",Data!E949="Proposal",Data!E949="Qualified",Data!E949="Validated"),Data!J949,"")</f>
        <v>42113</v>
      </c>
      <c r="BQ950" s="4">
        <f t="shared" si="33"/>
        <v>19</v>
      </c>
      <c r="BR950" s="4">
        <f>IFERROR(BQ950+ROWS($BQ$3:BQ950)/1000000,"")</f>
        <v>19.000948000000001</v>
      </c>
      <c r="BS950" s="4" t="str">
        <f>IFERROR(SMALL($BR$3:$BR$1003,ROWS($BR$3:BR950)),"")</f>
        <v/>
      </c>
      <c r="BT950" s="4" t="str">
        <f t="shared" si="34"/>
        <v/>
      </c>
    </row>
    <row r="951" spans="59:72">
      <c r="BG951" s="21"/>
      <c r="BN951" s="21">
        <f>IF(OR(Data!E950="Identified",Data!E950="Proposal",Data!E950="Qualified",Data!E950="Validated"),Data!J950,"")</f>
        <v>42126</v>
      </c>
      <c r="BQ951" s="4">
        <f t="shared" si="33"/>
        <v>32</v>
      </c>
      <c r="BR951" s="4">
        <f>IFERROR(BQ951+ROWS($BQ$3:BQ951)/1000000,"")</f>
        <v>32.000948999999999</v>
      </c>
      <c r="BS951" s="4" t="str">
        <f>IFERROR(SMALL($BR$3:$BR$1003,ROWS($BR$3:BR951)),"")</f>
        <v/>
      </c>
      <c r="BT951" s="4" t="str">
        <f t="shared" si="34"/>
        <v/>
      </c>
    </row>
    <row r="952" spans="59:72">
      <c r="BG952" s="21"/>
      <c r="BN952" s="21">
        <f>IF(OR(Data!E951="Identified",Data!E951="Proposal",Data!E951="Qualified",Data!E951="Validated"),Data!J951,"")</f>
        <v>42178</v>
      </c>
      <c r="BQ952" s="4">
        <f t="shared" si="33"/>
        <v>84</v>
      </c>
      <c r="BR952" s="4">
        <f>IFERROR(BQ952+ROWS($BQ$3:BQ952)/1000000,"")</f>
        <v>84.000950000000003</v>
      </c>
      <c r="BS952" s="4" t="str">
        <f>IFERROR(SMALL($BR$3:$BR$1003,ROWS($BR$3:BR952)),"")</f>
        <v/>
      </c>
      <c r="BT952" s="4" t="str">
        <f t="shared" si="34"/>
        <v/>
      </c>
    </row>
    <row r="953" spans="59:72">
      <c r="BG953" s="21"/>
      <c r="BN953" s="21" t="str">
        <f>IF(OR(Data!E952="Identified",Data!E952="Proposal",Data!E952="Qualified",Data!E952="Validated"),Data!J952,"")</f>
        <v/>
      </c>
      <c r="BQ953" s="4" t="e">
        <f t="shared" si="33"/>
        <v>#VALUE!</v>
      </c>
      <c r="BR953" s="4" t="str">
        <f>IFERROR(BQ953+ROWS($BQ$3:BQ953)/1000000,"")</f>
        <v/>
      </c>
      <c r="BS953" s="4" t="str">
        <f>IFERROR(SMALL($BR$3:$BR$1003,ROWS($BR$3:BR953)),"")</f>
        <v/>
      </c>
      <c r="BT953" s="4" t="str">
        <f t="shared" si="34"/>
        <v/>
      </c>
    </row>
    <row r="954" spans="59:72">
      <c r="BG954" s="21"/>
      <c r="BN954" s="21">
        <f>IF(OR(Data!E953="Identified",Data!E953="Proposal",Data!E953="Qualified",Data!E953="Validated"),Data!J953,"")</f>
        <v>42107</v>
      </c>
      <c r="BQ954" s="4">
        <f t="shared" si="33"/>
        <v>13</v>
      </c>
      <c r="BR954" s="4">
        <f>IFERROR(BQ954+ROWS($BQ$3:BQ954)/1000000,"")</f>
        <v>13.000952</v>
      </c>
      <c r="BS954" s="4" t="str">
        <f>IFERROR(SMALL($BR$3:$BR$1003,ROWS($BR$3:BR954)),"")</f>
        <v/>
      </c>
      <c r="BT954" s="4" t="str">
        <f t="shared" si="34"/>
        <v/>
      </c>
    </row>
    <row r="955" spans="59:72">
      <c r="BG955" s="21"/>
      <c r="BN955" s="21">
        <f>IF(OR(Data!E954="Identified",Data!E954="Proposal",Data!E954="Qualified",Data!E954="Validated"),Data!J954,"")</f>
        <v>42173</v>
      </c>
      <c r="BQ955" s="4">
        <f t="shared" si="33"/>
        <v>79</v>
      </c>
      <c r="BR955" s="4">
        <f>IFERROR(BQ955+ROWS($BQ$3:BQ955)/1000000,"")</f>
        <v>79.000952999999996</v>
      </c>
      <c r="BS955" s="4" t="str">
        <f>IFERROR(SMALL($BR$3:$BR$1003,ROWS($BR$3:BR955)),"")</f>
        <v/>
      </c>
      <c r="BT955" s="4" t="str">
        <f t="shared" si="34"/>
        <v/>
      </c>
    </row>
    <row r="956" spans="59:72">
      <c r="BG956" s="21"/>
      <c r="BN956" s="21">
        <f>IF(OR(Data!E955="Identified",Data!E955="Proposal",Data!E955="Qualified",Data!E955="Validated"),Data!J955,"")</f>
        <v>42114</v>
      </c>
      <c r="BQ956" s="4">
        <f t="shared" si="33"/>
        <v>20</v>
      </c>
      <c r="BR956" s="4">
        <f>IFERROR(BQ956+ROWS($BQ$3:BQ956)/1000000,"")</f>
        <v>20.000954</v>
      </c>
      <c r="BS956" s="4" t="str">
        <f>IFERROR(SMALL($BR$3:$BR$1003,ROWS($BR$3:BR956)),"")</f>
        <v/>
      </c>
      <c r="BT956" s="4" t="str">
        <f t="shared" si="34"/>
        <v/>
      </c>
    </row>
    <row r="957" spans="59:72">
      <c r="BG957" s="21"/>
      <c r="BN957" s="21">
        <f>IF(OR(Data!E956="Identified",Data!E956="Proposal",Data!E956="Qualified",Data!E956="Validated"),Data!J956,"")</f>
        <v>42144</v>
      </c>
      <c r="BQ957" s="4">
        <f t="shared" si="33"/>
        <v>50</v>
      </c>
      <c r="BR957" s="4">
        <f>IFERROR(BQ957+ROWS($BQ$3:BQ957)/1000000,"")</f>
        <v>50.000954999999998</v>
      </c>
      <c r="BS957" s="4" t="str">
        <f>IFERROR(SMALL($BR$3:$BR$1003,ROWS($BR$3:BR957)),"")</f>
        <v/>
      </c>
      <c r="BT957" s="4" t="str">
        <f t="shared" si="34"/>
        <v/>
      </c>
    </row>
    <row r="958" spans="59:72">
      <c r="BG958" s="21"/>
      <c r="BN958" s="21">
        <f>IF(OR(Data!E957="Identified",Data!E957="Proposal",Data!E957="Qualified",Data!E957="Validated"),Data!J957,"")</f>
        <v>42114</v>
      </c>
      <c r="BQ958" s="4">
        <f t="shared" si="33"/>
        <v>20</v>
      </c>
      <c r="BR958" s="4">
        <f>IFERROR(BQ958+ROWS($BQ$3:BQ958)/1000000,"")</f>
        <v>20.000955999999999</v>
      </c>
      <c r="BS958" s="4" t="str">
        <f>IFERROR(SMALL($BR$3:$BR$1003,ROWS($BR$3:BR958)),"")</f>
        <v/>
      </c>
      <c r="BT958" s="4" t="str">
        <f t="shared" si="34"/>
        <v/>
      </c>
    </row>
    <row r="959" spans="59:72">
      <c r="BG959" s="21"/>
      <c r="BN959" s="21">
        <f>IF(OR(Data!E958="Identified",Data!E958="Proposal",Data!E958="Qualified",Data!E958="Validated"),Data!J958,"")</f>
        <v>42158</v>
      </c>
      <c r="BQ959" s="4">
        <f t="shared" si="33"/>
        <v>64</v>
      </c>
      <c r="BR959" s="4">
        <f>IFERROR(BQ959+ROWS($BQ$3:BQ959)/1000000,"")</f>
        <v>64.000957</v>
      </c>
      <c r="BS959" s="4" t="str">
        <f>IFERROR(SMALL($BR$3:$BR$1003,ROWS($BR$3:BR959)),"")</f>
        <v/>
      </c>
      <c r="BT959" s="4" t="str">
        <f t="shared" si="34"/>
        <v/>
      </c>
    </row>
    <row r="960" spans="59:72">
      <c r="BG960" s="21"/>
      <c r="BN960" s="21">
        <f>IF(OR(Data!E959="Identified",Data!E959="Proposal",Data!E959="Qualified",Data!E959="Validated"),Data!J959,"")</f>
        <v>42120</v>
      </c>
      <c r="BQ960" s="4">
        <f t="shared" si="33"/>
        <v>26</v>
      </c>
      <c r="BR960" s="4">
        <f>IFERROR(BQ960+ROWS($BQ$3:BQ960)/1000000,"")</f>
        <v>26.000958000000001</v>
      </c>
      <c r="BS960" s="4" t="str">
        <f>IFERROR(SMALL($BR$3:$BR$1003,ROWS($BR$3:BR960)),"")</f>
        <v/>
      </c>
      <c r="BT960" s="4" t="str">
        <f t="shared" si="34"/>
        <v/>
      </c>
    </row>
    <row r="961" spans="59:72">
      <c r="BG961" s="21"/>
      <c r="BN961" s="21">
        <f>IF(OR(Data!E960="Identified",Data!E960="Proposal",Data!E960="Qualified",Data!E960="Validated"),Data!J960,"")</f>
        <v>42138</v>
      </c>
      <c r="BQ961" s="4">
        <f t="shared" si="33"/>
        <v>44</v>
      </c>
      <c r="BR961" s="4">
        <f>IFERROR(BQ961+ROWS($BQ$3:BQ961)/1000000,"")</f>
        <v>44.000959000000002</v>
      </c>
      <c r="BS961" s="4" t="str">
        <f>IFERROR(SMALL($BR$3:$BR$1003,ROWS($BR$3:BR961)),"")</f>
        <v/>
      </c>
      <c r="BT961" s="4" t="str">
        <f t="shared" si="34"/>
        <v/>
      </c>
    </row>
    <row r="962" spans="59:72">
      <c r="BG962" s="21"/>
      <c r="BN962" s="21">
        <f>IF(OR(Data!E961="Identified",Data!E961="Proposal",Data!E961="Qualified",Data!E961="Validated"),Data!J961,"")</f>
        <v>42149</v>
      </c>
      <c r="BQ962" s="4">
        <f t="shared" si="33"/>
        <v>55</v>
      </c>
      <c r="BR962" s="4">
        <f>IFERROR(BQ962+ROWS($BQ$3:BQ962)/1000000,"")</f>
        <v>55.000959999999999</v>
      </c>
      <c r="BS962" s="4" t="str">
        <f>IFERROR(SMALL($BR$3:$BR$1003,ROWS($BR$3:BR962)),"")</f>
        <v/>
      </c>
      <c r="BT962" s="4" t="str">
        <f t="shared" si="34"/>
        <v/>
      </c>
    </row>
    <row r="963" spans="59:72">
      <c r="BG963" s="21"/>
      <c r="BN963" s="21">
        <f>IF(OR(Data!E962="Identified",Data!E962="Proposal",Data!E962="Qualified",Data!E962="Validated"),Data!J962,"")</f>
        <v>42142</v>
      </c>
      <c r="BQ963" s="4">
        <f t="shared" si="33"/>
        <v>48</v>
      </c>
      <c r="BR963" s="4">
        <f>IFERROR(BQ963+ROWS($BQ$3:BQ963)/1000000,"")</f>
        <v>48.000960999999997</v>
      </c>
      <c r="BS963" s="4" t="str">
        <f>IFERROR(SMALL($BR$3:$BR$1003,ROWS($BR$3:BR963)),"")</f>
        <v/>
      </c>
      <c r="BT963" s="4" t="str">
        <f t="shared" si="34"/>
        <v/>
      </c>
    </row>
    <row r="964" spans="59:72">
      <c r="BG964" s="21"/>
      <c r="BN964" s="21">
        <f>IF(OR(Data!E963="Identified",Data!E963="Proposal",Data!E963="Qualified",Data!E963="Validated"),Data!J963,"")</f>
        <v>42177</v>
      </c>
      <c r="BQ964" s="4">
        <f t="shared" ref="BQ964:BQ1003" si="35">BN964-$BO$3</f>
        <v>83</v>
      </c>
      <c r="BR964" s="4">
        <f>IFERROR(BQ964+ROWS($BQ$3:BQ964)/1000000,"")</f>
        <v>83.000962000000001</v>
      </c>
      <c r="BS964" s="4" t="str">
        <f>IFERROR(SMALL($BR$3:$BR$1003,ROWS($BR$3:BR964)),"")</f>
        <v/>
      </c>
      <c r="BT964" s="4" t="str">
        <f t="shared" ref="BT964:BT1003" si="36">IF(BS964&lt;&gt;"",MATCH(BS964,$BR$3:$BR$1003,0),"")</f>
        <v/>
      </c>
    </row>
    <row r="965" spans="59:72">
      <c r="BG965" s="21"/>
      <c r="BN965" s="21">
        <f>IF(OR(Data!E964="Identified",Data!E964="Proposal",Data!E964="Qualified",Data!E964="Validated"),Data!J964,"")</f>
        <v>42177</v>
      </c>
      <c r="BQ965" s="4">
        <f t="shared" si="35"/>
        <v>83</v>
      </c>
      <c r="BR965" s="4">
        <f>IFERROR(BQ965+ROWS($BQ$3:BQ965)/1000000,"")</f>
        <v>83.000962999999999</v>
      </c>
      <c r="BS965" s="4" t="str">
        <f>IFERROR(SMALL($BR$3:$BR$1003,ROWS($BR$3:BR965)),"")</f>
        <v/>
      </c>
      <c r="BT965" s="4" t="str">
        <f t="shared" si="36"/>
        <v/>
      </c>
    </row>
    <row r="966" spans="59:72">
      <c r="BG966" s="21"/>
      <c r="BN966" s="21">
        <f>IF(OR(Data!E965="Identified",Data!E965="Proposal",Data!E965="Qualified",Data!E965="Validated"),Data!J965,"")</f>
        <v>42114</v>
      </c>
      <c r="BQ966" s="4">
        <f t="shared" si="35"/>
        <v>20</v>
      </c>
      <c r="BR966" s="4">
        <f>IFERROR(BQ966+ROWS($BQ$3:BQ966)/1000000,"")</f>
        <v>20.000964</v>
      </c>
      <c r="BS966" s="4" t="str">
        <f>IFERROR(SMALL($BR$3:$BR$1003,ROWS($BR$3:BR966)),"")</f>
        <v/>
      </c>
      <c r="BT966" s="4" t="str">
        <f t="shared" si="36"/>
        <v/>
      </c>
    </row>
    <row r="967" spans="59:72">
      <c r="BG967" s="21"/>
      <c r="BN967" s="21">
        <f>IF(OR(Data!E966="Identified",Data!E966="Proposal",Data!E966="Qualified",Data!E966="Validated"),Data!J966,"")</f>
        <v>42164</v>
      </c>
      <c r="BQ967" s="4">
        <f t="shared" si="35"/>
        <v>70</v>
      </c>
      <c r="BR967" s="4">
        <f>IFERROR(BQ967+ROWS($BQ$3:BQ967)/1000000,"")</f>
        <v>70.000964999999994</v>
      </c>
      <c r="BS967" s="4" t="str">
        <f>IFERROR(SMALL($BR$3:$BR$1003,ROWS($BR$3:BR967)),"")</f>
        <v/>
      </c>
      <c r="BT967" s="4" t="str">
        <f t="shared" si="36"/>
        <v/>
      </c>
    </row>
    <row r="968" spans="59:72">
      <c r="BG968" s="21"/>
      <c r="BN968" s="21">
        <f>IF(OR(Data!E967="Identified",Data!E967="Proposal",Data!E967="Qualified",Data!E967="Validated"),Data!J967,"")</f>
        <v>42183</v>
      </c>
      <c r="BQ968" s="4">
        <f t="shared" si="35"/>
        <v>89</v>
      </c>
      <c r="BR968" s="4">
        <f>IFERROR(BQ968+ROWS($BQ$3:BQ968)/1000000,"")</f>
        <v>89.000966000000005</v>
      </c>
      <c r="BS968" s="4" t="str">
        <f>IFERROR(SMALL($BR$3:$BR$1003,ROWS($BR$3:BR968)),"")</f>
        <v/>
      </c>
      <c r="BT968" s="4" t="str">
        <f t="shared" si="36"/>
        <v/>
      </c>
    </row>
    <row r="969" spans="59:72">
      <c r="BG969" s="21"/>
      <c r="BN969" s="21">
        <f>IF(OR(Data!E968="Identified",Data!E968="Proposal",Data!E968="Qualified",Data!E968="Validated"),Data!J968,"")</f>
        <v>42171</v>
      </c>
      <c r="BQ969" s="4">
        <f t="shared" si="35"/>
        <v>77</v>
      </c>
      <c r="BR969" s="4">
        <f>IFERROR(BQ969+ROWS($BQ$3:BQ969)/1000000,"")</f>
        <v>77.000967000000003</v>
      </c>
      <c r="BS969" s="4" t="str">
        <f>IFERROR(SMALL($BR$3:$BR$1003,ROWS($BR$3:BR969)),"")</f>
        <v/>
      </c>
      <c r="BT969" s="4" t="str">
        <f t="shared" si="36"/>
        <v/>
      </c>
    </row>
    <row r="970" spans="59:72">
      <c r="BG970" s="21"/>
      <c r="BN970" s="21">
        <f>IF(OR(Data!E969="Identified",Data!E969="Proposal",Data!E969="Qualified",Data!E969="Validated"),Data!J969,"")</f>
        <v>42144</v>
      </c>
      <c r="BQ970" s="4">
        <f t="shared" si="35"/>
        <v>50</v>
      </c>
      <c r="BR970" s="4">
        <f>IFERROR(BQ970+ROWS($BQ$3:BQ970)/1000000,"")</f>
        <v>50.000968</v>
      </c>
      <c r="BS970" s="4" t="str">
        <f>IFERROR(SMALL($BR$3:$BR$1003,ROWS($BR$3:BR970)),"")</f>
        <v/>
      </c>
      <c r="BT970" s="4" t="str">
        <f t="shared" si="36"/>
        <v/>
      </c>
    </row>
    <row r="971" spans="59:72">
      <c r="BG971" s="21"/>
      <c r="BN971" s="21">
        <f>IF(OR(Data!E970="Identified",Data!E970="Proposal",Data!E970="Qualified",Data!E970="Validated"),Data!J970,"")</f>
        <v>42182</v>
      </c>
      <c r="BQ971" s="4">
        <f t="shared" si="35"/>
        <v>88</v>
      </c>
      <c r="BR971" s="4">
        <f>IFERROR(BQ971+ROWS($BQ$3:BQ971)/1000000,"")</f>
        <v>88.000968999999998</v>
      </c>
      <c r="BS971" s="4" t="str">
        <f>IFERROR(SMALL($BR$3:$BR$1003,ROWS($BR$3:BR971)),"")</f>
        <v/>
      </c>
      <c r="BT971" s="4" t="str">
        <f t="shared" si="36"/>
        <v/>
      </c>
    </row>
    <row r="972" spans="59:72">
      <c r="BG972" s="21"/>
      <c r="BN972" s="21" t="str">
        <f>IF(OR(Data!E971="Identified",Data!E971="Proposal",Data!E971="Qualified",Data!E971="Validated"),Data!J971,"")</f>
        <v/>
      </c>
      <c r="BQ972" s="4" t="e">
        <f t="shared" si="35"/>
        <v>#VALUE!</v>
      </c>
      <c r="BR972" s="4" t="str">
        <f>IFERROR(BQ972+ROWS($BQ$3:BQ972)/1000000,"")</f>
        <v/>
      </c>
      <c r="BS972" s="4" t="str">
        <f>IFERROR(SMALL($BR$3:$BR$1003,ROWS($BR$3:BR972)),"")</f>
        <v/>
      </c>
      <c r="BT972" s="4" t="str">
        <f t="shared" si="36"/>
        <v/>
      </c>
    </row>
    <row r="973" spans="59:72">
      <c r="BG973" s="21"/>
      <c r="BN973" s="21">
        <f>IF(OR(Data!E972="Identified",Data!E972="Proposal",Data!E972="Qualified",Data!E972="Validated"),Data!J972,"")</f>
        <v>42143</v>
      </c>
      <c r="BQ973" s="4">
        <f t="shared" si="35"/>
        <v>49</v>
      </c>
      <c r="BR973" s="4">
        <f>IFERROR(BQ973+ROWS($BQ$3:BQ973)/1000000,"")</f>
        <v>49.000971</v>
      </c>
      <c r="BS973" s="4" t="str">
        <f>IFERROR(SMALL($BR$3:$BR$1003,ROWS($BR$3:BR973)),"")</f>
        <v/>
      </c>
      <c r="BT973" s="4" t="str">
        <f t="shared" si="36"/>
        <v/>
      </c>
    </row>
    <row r="974" spans="59:72">
      <c r="BG974" s="21"/>
      <c r="BN974" s="21">
        <f>IF(OR(Data!E973="Identified",Data!E973="Proposal",Data!E973="Qualified",Data!E973="Validated"),Data!J973,"")</f>
        <v>42127</v>
      </c>
      <c r="BQ974" s="4">
        <f t="shared" si="35"/>
        <v>33</v>
      </c>
      <c r="BR974" s="4">
        <f>IFERROR(BQ974+ROWS($BQ$3:BQ974)/1000000,"")</f>
        <v>33.000971999999997</v>
      </c>
      <c r="BS974" s="4" t="str">
        <f>IFERROR(SMALL($BR$3:$BR$1003,ROWS($BR$3:BR974)),"")</f>
        <v/>
      </c>
      <c r="BT974" s="4" t="str">
        <f t="shared" si="36"/>
        <v/>
      </c>
    </row>
    <row r="975" spans="59:72">
      <c r="BG975" s="21"/>
      <c r="BN975" s="21">
        <f>IF(OR(Data!E974="Identified",Data!E974="Proposal",Data!E974="Qualified",Data!E974="Validated"),Data!J974,"")</f>
        <v>42119</v>
      </c>
      <c r="BQ975" s="4">
        <f t="shared" si="35"/>
        <v>25</v>
      </c>
      <c r="BR975" s="4">
        <f>IFERROR(BQ975+ROWS($BQ$3:BQ975)/1000000,"")</f>
        <v>25.000972999999998</v>
      </c>
      <c r="BS975" s="4" t="str">
        <f>IFERROR(SMALL($BR$3:$BR$1003,ROWS($BR$3:BR975)),"")</f>
        <v/>
      </c>
      <c r="BT975" s="4" t="str">
        <f t="shared" si="36"/>
        <v/>
      </c>
    </row>
    <row r="976" spans="59:72">
      <c r="BG976" s="21"/>
      <c r="BN976" s="21">
        <f>IF(OR(Data!E975="Identified",Data!E975="Proposal",Data!E975="Qualified",Data!E975="Validated"),Data!J975,"")</f>
        <v>42155</v>
      </c>
      <c r="BQ976" s="4">
        <f t="shared" si="35"/>
        <v>61</v>
      </c>
      <c r="BR976" s="4">
        <f>IFERROR(BQ976+ROWS($BQ$3:BQ976)/1000000,"")</f>
        <v>61.000973999999999</v>
      </c>
      <c r="BS976" s="4" t="str">
        <f>IFERROR(SMALL($BR$3:$BR$1003,ROWS($BR$3:BR976)),"")</f>
        <v/>
      </c>
      <c r="BT976" s="4" t="str">
        <f t="shared" si="36"/>
        <v/>
      </c>
    </row>
    <row r="977" spans="59:72">
      <c r="BG977" s="21"/>
      <c r="BN977" s="21">
        <f>IF(OR(Data!E976="Identified",Data!E976="Proposal",Data!E976="Qualified",Data!E976="Validated"),Data!J976,"")</f>
        <v>42105</v>
      </c>
      <c r="BQ977" s="4">
        <f t="shared" si="35"/>
        <v>11</v>
      </c>
      <c r="BR977" s="4">
        <f>IFERROR(BQ977+ROWS($BQ$3:BQ977)/1000000,"")</f>
        <v>11.000975</v>
      </c>
      <c r="BS977" s="4" t="str">
        <f>IFERROR(SMALL($BR$3:$BR$1003,ROWS($BR$3:BR977)),"")</f>
        <v/>
      </c>
      <c r="BT977" s="4" t="str">
        <f t="shared" si="36"/>
        <v/>
      </c>
    </row>
    <row r="978" spans="59:72">
      <c r="BG978" s="21"/>
      <c r="BN978" s="21">
        <f>IF(OR(Data!E977="Identified",Data!E977="Proposal",Data!E977="Qualified",Data!E977="Validated"),Data!J977,"")</f>
        <v>42128</v>
      </c>
      <c r="BQ978" s="4">
        <f t="shared" si="35"/>
        <v>34</v>
      </c>
      <c r="BR978" s="4">
        <f>IFERROR(BQ978+ROWS($BQ$3:BQ978)/1000000,"")</f>
        <v>34.000976000000001</v>
      </c>
      <c r="BS978" s="4" t="str">
        <f>IFERROR(SMALL($BR$3:$BR$1003,ROWS($BR$3:BR978)),"")</f>
        <v/>
      </c>
      <c r="BT978" s="4" t="str">
        <f t="shared" si="36"/>
        <v/>
      </c>
    </row>
    <row r="979" spans="59:72">
      <c r="BG979" s="21"/>
      <c r="BN979" s="21">
        <f>IF(OR(Data!E978="Identified",Data!E978="Proposal",Data!E978="Qualified",Data!E978="Validated"),Data!J978,"")</f>
        <v>42118</v>
      </c>
      <c r="BQ979" s="4">
        <f t="shared" si="35"/>
        <v>24</v>
      </c>
      <c r="BR979" s="4">
        <f>IFERROR(BQ979+ROWS($BQ$3:BQ979)/1000000,"")</f>
        <v>24.000976999999999</v>
      </c>
      <c r="BS979" s="4" t="str">
        <f>IFERROR(SMALL($BR$3:$BR$1003,ROWS($BR$3:BR979)),"")</f>
        <v/>
      </c>
      <c r="BT979" s="4" t="str">
        <f t="shared" si="36"/>
        <v/>
      </c>
    </row>
    <row r="980" spans="59:72">
      <c r="BG980" s="21"/>
      <c r="BN980" s="21">
        <f>IF(OR(Data!E979="Identified",Data!E979="Proposal",Data!E979="Qualified",Data!E979="Validated"),Data!J979,"")</f>
        <v>42173</v>
      </c>
      <c r="BQ980" s="4">
        <f t="shared" si="35"/>
        <v>79</v>
      </c>
      <c r="BR980" s="4">
        <f>IFERROR(BQ980+ROWS($BQ$3:BQ980)/1000000,"")</f>
        <v>79.000978000000003</v>
      </c>
      <c r="BS980" s="4" t="str">
        <f>IFERROR(SMALL($BR$3:$BR$1003,ROWS($BR$3:BR980)),"")</f>
        <v/>
      </c>
      <c r="BT980" s="4" t="str">
        <f t="shared" si="36"/>
        <v/>
      </c>
    </row>
    <row r="981" spans="59:72">
      <c r="BG981" s="21"/>
      <c r="BN981" s="21">
        <f>IF(OR(Data!E980="Identified",Data!E980="Proposal",Data!E980="Qualified",Data!E980="Validated"),Data!J980,"")</f>
        <v>42117</v>
      </c>
      <c r="BQ981" s="4">
        <f t="shared" si="35"/>
        <v>23</v>
      </c>
      <c r="BR981" s="4">
        <f>IFERROR(BQ981+ROWS($BQ$3:BQ981)/1000000,"")</f>
        <v>23.000979000000001</v>
      </c>
      <c r="BS981" s="4" t="str">
        <f>IFERROR(SMALL($BR$3:$BR$1003,ROWS($BR$3:BR981)),"")</f>
        <v/>
      </c>
      <c r="BT981" s="4" t="str">
        <f t="shared" si="36"/>
        <v/>
      </c>
    </row>
    <row r="982" spans="59:72">
      <c r="BG982" s="21"/>
      <c r="BN982" s="21">
        <f>IF(OR(Data!E981="Identified",Data!E981="Proposal",Data!E981="Qualified",Data!E981="Validated"),Data!J981,"")</f>
        <v>42131</v>
      </c>
      <c r="BQ982" s="4">
        <f t="shared" si="35"/>
        <v>37</v>
      </c>
      <c r="BR982" s="4">
        <f>IFERROR(BQ982+ROWS($BQ$3:BQ982)/1000000,"")</f>
        <v>37.000979999999998</v>
      </c>
      <c r="BS982" s="4" t="str">
        <f>IFERROR(SMALL($BR$3:$BR$1003,ROWS($BR$3:BR982)),"")</f>
        <v/>
      </c>
      <c r="BT982" s="4" t="str">
        <f t="shared" si="36"/>
        <v/>
      </c>
    </row>
    <row r="983" spans="59:72">
      <c r="BG983" s="21"/>
      <c r="BN983" s="21">
        <f>IF(OR(Data!E982="Identified",Data!E982="Proposal",Data!E982="Qualified",Data!E982="Validated"),Data!J982,"")</f>
        <v>42103</v>
      </c>
      <c r="BQ983" s="4">
        <f t="shared" si="35"/>
        <v>9</v>
      </c>
      <c r="BR983" s="4">
        <f>IFERROR(BQ983+ROWS($BQ$3:BQ983)/1000000,"")</f>
        <v>9.0009809999999995</v>
      </c>
      <c r="BS983" s="4" t="str">
        <f>IFERROR(SMALL($BR$3:$BR$1003,ROWS($BR$3:BR983)),"")</f>
        <v/>
      </c>
      <c r="BT983" s="4" t="str">
        <f t="shared" si="36"/>
        <v/>
      </c>
    </row>
    <row r="984" spans="59:72">
      <c r="BG984" s="21"/>
      <c r="BN984" s="21">
        <f>IF(OR(Data!E983="Identified",Data!E983="Proposal",Data!E983="Qualified",Data!E983="Validated"),Data!J983,"")</f>
        <v>42142</v>
      </c>
      <c r="BQ984" s="4">
        <f t="shared" si="35"/>
        <v>48</v>
      </c>
      <c r="BR984" s="4">
        <f>IFERROR(BQ984+ROWS($BQ$3:BQ984)/1000000,"")</f>
        <v>48.000982</v>
      </c>
      <c r="BS984" s="4" t="str">
        <f>IFERROR(SMALL($BR$3:$BR$1003,ROWS($BR$3:BR984)),"")</f>
        <v/>
      </c>
      <c r="BT984" s="4" t="str">
        <f t="shared" si="36"/>
        <v/>
      </c>
    </row>
    <row r="985" spans="59:72">
      <c r="BG985" s="21"/>
      <c r="BN985" s="21">
        <f>IF(OR(Data!E984="Identified",Data!E984="Proposal",Data!E984="Qualified",Data!E984="Validated"),Data!J984,"")</f>
        <v>42184</v>
      </c>
      <c r="BQ985" s="4">
        <f t="shared" si="35"/>
        <v>90</v>
      </c>
      <c r="BR985" s="4">
        <f>IFERROR(BQ985+ROWS($BQ$3:BQ985)/1000000,"")</f>
        <v>90.000983000000005</v>
      </c>
      <c r="BS985" s="4" t="str">
        <f>IFERROR(SMALL($BR$3:$BR$1003,ROWS($BR$3:BR985)),"")</f>
        <v/>
      </c>
      <c r="BT985" s="4" t="str">
        <f t="shared" si="36"/>
        <v/>
      </c>
    </row>
    <row r="986" spans="59:72">
      <c r="BG986" s="21"/>
      <c r="BN986" s="21">
        <f>IF(OR(Data!E985="Identified",Data!E985="Proposal",Data!E985="Qualified",Data!E985="Validated"),Data!J985,"")</f>
        <v>42115</v>
      </c>
      <c r="BQ986" s="4">
        <f t="shared" si="35"/>
        <v>21</v>
      </c>
      <c r="BR986" s="4">
        <f>IFERROR(BQ986+ROWS($BQ$3:BQ986)/1000000,"")</f>
        <v>21.000983999999999</v>
      </c>
      <c r="BS986" s="4" t="str">
        <f>IFERROR(SMALL($BR$3:$BR$1003,ROWS($BR$3:BR986)),"")</f>
        <v/>
      </c>
      <c r="BT986" s="4" t="str">
        <f t="shared" si="36"/>
        <v/>
      </c>
    </row>
    <row r="987" spans="59:72">
      <c r="BG987" s="21"/>
      <c r="BN987" s="21">
        <f>IF(OR(Data!E986="Identified",Data!E986="Proposal",Data!E986="Qualified",Data!E986="Validated"),Data!J986,"")</f>
        <v>42108</v>
      </c>
      <c r="BQ987" s="4">
        <f t="shared" si="35"/>
        <v>14</v>
      </c>
      <c r="BR987" s="4">
        <f>IFERROR(BQ987+ROWS($BQ$3:BQ987)/1000000,"")</f>
        <v>14.000985</v>
      </c>
      <c r="BS987" s="4" t="str">
        <f>IFERROR(SMALL($BR$3:$BR$1003,ROWS($BR$3:BR987)),"")</f>
        <v/>
      </c>
      <c r="BT987" s="4" t="str">
        <f t="shared" si="36"/>
        <v/>
      </c>
    </row>
    <row r="988" spans="59:72">
      <c r="BG988" s="21"/>
      <c r="BN988" s="21">
        <f>IF(OR(Data!E987="Identified",Data!E987="Proposal",Data!E987="Qualified",Data!E987="Validated"),Data!J987,"")</f>
        <v>42144</v>
      </c>
      <c r="BQ988" s="4">
        <f t="shared" si="35"/>
        <v>50</v>
      </c>
      <c r="BR988" s="4">
        <f>IFERROR(BQ988+ROWS($BQ$3:BQ988)/1000000,"")</f>
        <v>50.000985999999997</v>
      </c>
      <c r="BS988" s="4" t="str">
        <f>IFERROR(SMALL($BR$3:$BR$1003,ROWS($BR$3:BR988)),"")</f>
        <v/>
      </c>
      <c r="BT988" s="4" t="str">
        <f t="shared" si="36"/>
        <v/>
      </c>
    </row>
    <row r="989" spans="59:72">
      <c r="BG989" s="21"/>
      <c r="BN989" s="21">
        <f>IF(OR(Data!E988="Identified",Data!E988="Proposal",Data!E988="Qualified",Data!E988="Validated"),Data!J988,"")</f>
        <v>42149</v>
      </c>
      <c r="BQ989" s="4">
        <f t="shared" si="35"/>
        <v>55</v>
      </c>
      <c r="BR989" s="4">
        <f>IFERROR(BQ989+ROWS($BQ$3:BQ989)/1000000,"")</f>
        <v>55.000987000000002</v>
      </c>
      <c r="BS989" s="4" t="str">
        <f>IFERROR(SMALL($BR$3:$BR$1003,ROWS($BR$3:BR989)),"")</f>
        <v/>
      </c>
      <c r="BT989" s="4" t="str">
        <f t="shared" si="36"/>
        <v/>
      </c>
    </row>
    <row r="990" spans="59:72">
      <c r="BG990" s="21"/>
      <c r="BN990" s="21">
        <f>IF(OR(Data!E989="Identified",Data!E989="Proposal",Data!E989="Qualified",Data!E989="Validated"),Data!J989,"")</f>
        <v>42097</v>
      </c>
      <c r="BQ990" s="4">
        <f t="shared" si="35"/>
        <v>3</v>
      </c>
      <c r="BR990" s="4">
        <f>IFERROR(BQ990+ROWS($BQ$3:BQ990)/1000000,"")</f>
        <v>3.000988</v>
      </c>
      <c r="BS990" s="4" t="str">
        <f>IFERROR(SMALL($BR$3:$BR$1003,ROWS($BR$3:BR990)),"")</f>
        <v/>
      </c>
      <c r="BT990" s="4" t="str">
        <f t="shared" si="36"/>
        <v/>
      </c>
    </row>
    <row r="991" spans="59:72">
      <c r="BG991" s="21"/>
      <c r="BN991" s="21">
        <f>IF(OR(Data!E990="Identified",Data!E990="Proposal",Data!E990="Qualified",Data!E990="Validated"),Data!J990,"")</f>
        <v>42162</v>
      </c>
      <c r="BQ991" s="4">
        <f t="shared" si="35"/>
        <v>68</v>
      </c>
      <c r="BR991" s="4">
        <f>IFERROR(BQ991+ROWS($BQ$3:BQ991)/1000000,"")</f>
        <v>68.000989000000004</v>
      </c>
      <c r="BS991" s="4" t="str">
        <f>IFERROR(SMALL($BR$3:$BR$1003,ROWS($BR$3:BR991)),"")</f>
        <v/>
      </c>
      <c r="BT991" s="4" t="str">
        <f t="shared" si="36"/>
        <v/>
      </c>
    </row>
    <row r="992" spans="59:72">
      <c r="BG992" s="21"/>
      <c r="BN992" s="21">
        <f>IF(OR(Data!E991="Identified",Data!E991="Proposal",Data!E991="Qualified",Data!E991="Validated"),Data!J991,"")</f>
        <v>42131</v>
      </c>
      <c r="BQ992" s="4">
        <f t="shared" si="35"/>
        <v>37</v>
      </c>
      <c r="BR992" s="4">
        <f>IFERROR(BQ992+ROWS($BQ$3:BQ992)/1000000,"")</f>
        <v>37.000990000000002</v>
      </c>
      <c r="BS992" s="4" t="str">
        <f>IFERROR(SMALL($BR$3:$BR$1003,ROWS($BR$3:BR992)),"")</f>
        <v/>
      </c>
      <c r="BT992" s="4" t="str">
        <f t="shared" si="36"/>
        <v/>
      </c>
    </row>
    <row r="993" spans="59:72">
      <c r="BG993" s="21"/>
      <c r="BN993" s="21">
        <f>IF(OR(Data!E992="Identified",Data!E992="Proposal",Data!E992="Qualified",Data!E992="Validated"),Data!J992,"")</f>
        <v>42168</v>
      </c>
      <c r="BQ993" s="4">
        <f t="shared" si="35"/>
        <v>74</v>
      </c>
      <c r="BR993" s="4">
        <f>IFERROR(BQ993+ROWS($BQ$3:BQ993)/1000000,"")</f>
        <v>74.000990999999999</v>
      </c>
      <c r="BS993" s="4" t="str">
        <f>IFERROR(SMALL($BR$3:$BR$1003,ROWS($BR$3:BR993)),"")</f>
        <v/>
      </c>
      <c r="BT993" s="4" t="str">
        <f t="shared" si="36"/>
        <v/>
      </c>
    </row>
    <row r="994" spans="59:72">
      <c r="BG994" s="21"/>
      <c r="BN994" s="21">
        <f>IF(OR(Data!E993="Identified",Data!E993="Proposal",Data!E993="Qualified",Data!E993="Validated"),Data!J993,"")</f>
        <v>42129</v>
      </c>
      <c r="BQ994" s="4">
        <f t="shared" si="35"/>
        <v>35</v>
      </c>
      <c r="BR994" s="4">
        <f>IFERROR(BQ994+ROWS($BQ$3:BQ994)/1000000,"")</f>
        <v>35.000991999999997</v>
      </c>
      <c r="BS994" s="4" t="str">
        <f>IFERROR(SMALL($BR$3:$BR$1003,ROWS($BR$3:BR994)),"")</f>
        <v/>
      </c>
      <c r="BT994" s="4" t="str">
        <f t="shared" si="36"/>
        <v/>
      </c>
    </row>
    <row r="995" spans="59:72">
      <c r="BG995" s="21"/>
      <c r="BN995" s="21">
        <f>IF(OR(Data!E994="Identified",Data!E994="Proposal",Data!E994="Qualified",Data!E994="Validated"),Data!J994,"")</f>
        <v>42126</v>
      </c>
      <c r="BQ995" s="4">
        <f t="shared" si="35"/>
        <v>32</v>
      </c>
      <c r="BR995" s="4">
        <f>IFERROR(BQ995+ROWS($BQ$3:BQ995)/1000000,"")</f>
        <v>32.000993000000001</v>
      </c>
      <c r="BS995" s="4" t="str">
        <f>IFERROR(SMALL($BR$3:$BR$1003,ROWS($BR$3:BR995)),"")</f>
        <v/>
      </c>
      <c r="BT995" s="4" t="str">
        <f t="shared" si="36"/>
        <v/>
      </c>
    </row>
    <row r="996" spans="59:72">
      <c r="BG996" s="21"/>
      <c r="BN996" s="21">
        <f>IF(OR(Data!E995="Identified",Data!E995="Proposal",Data!E995="Qualified",Data!E995="Validated"),Data!J995,"")</f>
        <v>42154</v>
      </c>
      <c r="BQ996" s="4">
        <f t="shared" si="35"/>
        <v>60</v>
      </c>
      <c r="BR996" s="4">
        <f>IFERROR(BQ996+ROWS($BQ$3:BQ996)/1000000,"")</f>
        <v>60.000993999999999</v>
      </c>
      <c r="BS996" s="4" t="str">
        <f>IFERROR(SMALL($BR$3:$BR$1003,ROWS($BR$3:BR996)),"")</f>
        <v/>
      </c>
      <c r="BT996" s="4" t="str">
        <f t="shared" si="36"/>
        <v/>
      </c>
    </row>
    <row r="997" spans="59:72">
      <c r="BG997" s="21"/>
      <c r="BN997" s="21">
        <f>IF(OR(Data!E996="Identified",Data!E996="Proposal",Data!E996="Qualified",Data!E996="Validated"),Data!J996,"")</f>
        <v>42110</v>
      </c>
      <c r="BQ997" s="4">
        <f t="shared" si="35"/>
        <v>16</v>
      </c>
      <c r="BR997" s="4">
        <f>IFERROR(BQ997+ROWS($BQ$3:BQ997)/1000000,"")</f>
        <v>16.000995</v>
      </c>
      <c r="BS997" s="4" t="str">
        <f>IFERROR(SMALL($BR$3:$BR$1003,ROWS($BR$3:BR997)),"")</f>
        <v/>
      </c>
      <c r="BT997" s="4" t="str">
        <f t="shared" si="36"/>
        <v/>
      </c>
    </row>
    <row r="998" spans="59:72">
      <c r="BG998" s="21"/>
      <c r="BN998" s="21">
        <f>IF(OR(Data!E997="Identified",Data!E997="Proposal",Data!E997="Qualified",Data!E997="Validated"),Data!J997,"")</f>
        <v>42107</v>
      </c>
      <c r="BQ998" s="4">
        <f t="shared" si="35"/>
        <v>13</v>
      </c>
      <c r="BR998" s="4">
        <f>IFERROR(BQ998+ROWS($BQ$3:BQ998)/1000000,"")</f>
        <v>13.000996000000001</v>
      </c>
      <c r="BS998" s="4" t="str">
        <f>IFERROR(SMALL($BR$3:$BR$1003,ROWS($BR$3:BR998)),"")</f>
        <v/>
      </c>
      <c r="BT998" s="4" t="str">
        <f t="shared" si="36"/>
        <v/>
      </c>
    </row>
    <row r="999" spans="59:72">
      <c r="BG999" s="21"/>
      <c r="BN999" s="21">
        <f>IF(OR(Data!E998="Identified",Data!E998="Proposal",Data!E998="Qualified",Data!E998="Validated"),Data!J998,"")</f>
        <v>42183</v>
      </c>
      <c r="BQ999" s="4">
        <f t="shared" si="35"/>
        <v>89</v>
      </c>
      <c r="BR999" s="4">
        <f>IFERROR(BQ999+ROWS($BQ$3:BQ999)/1000000,"")</f>
        <v>89.000996999999998</v>
      </c>
      <c r="BS999" s="4" t="str">
        <f>IFERROR(SMALL($BR$3:$BR$1003,ROWS($BR$3:BR999)),"")</f>
        <v/>
      </c>
      <c r="BT999" s="4" t="str">
        <f t="shared" si="36"/>
        <v/>
      </c>
    </row>
    <row r="1000" spans="59:72">
      <c r="BG1000" s="21"/>
      <c r="BN1000" s="21">
        <f>IF(OR(Data!E999="Identified",Data!E999="Proposal",Data!E999="Qualified",Data!E999="Validated"),Data!J999,"")</f>
        <v>42107</v>
      </c>
      <c r="BQ1000" s="4">
        <f t="shared" si="35"/>
        <v>13</v>
      </c>
      <c r="BR1000" s="4">
        <f>IFERROR(BQ1000+ROWS($BQ$3:BQ1000)/1000000,"")</f>
        <v>13.000997999999999</v>
      </c>
      <c r="BS1000" s="4" t="str">
        <f>IFERROR(SMALL($BR$3:$BR$1003,ROWS($BR$3:BR1000)),"")</f>
        <v/>
      </c>
      <c r="BT1000" s="4" t="str">
        <f t="shared" si="36"/>
        <v/>
      </c>
    </row>
    <row r="1001" spans="59:72">
      <c r="BG1001" s="21"/>
      <c r="BN1001" s="21">
        <f>IF(OR(Data!E1000="Identified",Data!E1000="Proposal",Data!E1000="Qualified",Data!E1000="Validated"),Data!J1000,"")</f>
        <v>42107</v>
      </c>
      <c r="BQ1001" s="4">
        <f t="shared" si="35"/>
        <v>13</v>
      </c>
      <c r="BR1001" s="4">
        <f>IFERROR(BQ1001+ROWS($BQ$3:BQ1001)/1000000,"")</f>
        <v>13.000999</v>
      </c>
      <c r="BS1001" s="4" t="str">
        <f>IFERROR(SMALL($BR$3:$BR$1003,ROWS($BR$3:BR1001)),"")</f>
        <v/>
      </c>
      <c r="BT1001" s="4" t="str">
        <f t="shared" si="36"/>
        <v/>
      </c>
    </row>
    <row r="1002" spans="59:72">
      <c r="BG1002" s="21"/>
      <c r="BN1002" s="21">
        <f>IF(OR(Data!E1001="Identified",Data!E1001="Proposal",Data!E1001="Qualified",Data!E1001="Validated"),Data!J1001,"")</f>
        <v>42179</v>
      </c>
      <c r="BQ1002" s="4">
        <f t="shared" si="35"/>
        <v>85</v>
      </c>
      <c r="BR1002" s="4">
        <f>IFERROR(BQ1002+ROWS($BQ$3:BQ1002)/1000000,"")</f>
        <v>85.001000000000005</v>
      </c>
      <c r="BS1002" s="4" t="str">
        <f>IFERROR(SMALL($BR$3:$BR$1003,ROWS($BR$3:BR1002)),"")</f>
        <v/>
      </c>
      <c r="BT1002" s="4" t="str">
        <f t="shared" si="36"/>
        <v/>
      </c>
    </row>
    <row r="1003" spans="59:72">
      <c r="BG1003" s="21"/>
      <c r="BN1003" s="21" t="str">
        <f>IF(OR(Data!E1002="Identified",Data!E1002="Proposal",Data!E1002="Qualified",Data!E1002="Validated"),Data!J1002,"")</f>
        <v/>
      </c>
      <c r="BQ1003" s="4" t="e">
        <f t="shared" si="35"/>
        <v>#VALUE!</v>
      </c>
      <c r="BR1003" s="4" t="str">
        <f>IFERROR(BQ1003+ROWS($BQ$3:BQ1003)/1000000,"")</f>
        <v/>
      </c>
      <c r="BS1003" s="4" t="str">
        <f>IFERROR(SMALL($BR$3:$BR$1003,ROWS($BR$3:BR1003)),"")</f>
        <v/>
      </c>
      <c r="BT1003" s="4" t="str">
        <f t="shared" si="36"/>
        <v/>
      </c>
    </row>
    <row r="1004" spans="59:72">
      <c r="BG1004" s="21"/>
      <c r="BN1004" s="21" t="str">
        <f>IF(OR(Data!E1003="Identified",Data!E1003="Proposal",Data!E1003="Qualified",Data!E1003="Validated"),Data!J1003,"")</f>
        <v/>
      </c>
    </row>
    <row r="1005" spans="59:72">
      <c r="BG1005" s="21"/>
      <c r="BN1005" s="21" t="str">
        <f>IF(OR(Data!E1004="Identified",Data!E1004="Proposal",Data!E1004="Qualified",Data!E1004="Validated"),Data!J1004,"")</f>
        <v/>
      </c>
    </row>
    <row r="1006" spans="59:72">
      <c r="BG1006" s="21"/>
      <c r="BN1006" s="21" t="str">
        <f>IF(OR(Data!E1005="Identified",Data!E1005="Proposal",Data!E1005="Qualified",Data!E1005="Validated"),Data!J1005,"")</f>
        <v/>
      </c>
    </row>
    <row r="1007" spans="59:72">
      <c r="BG1007" s="21"/>
      <c r="BN1007" s="21" t="str">
        <f>IF(OR(Data!E1006="Identified",Data!E1006="Proposal",Data!E1006="Qualified",Data!E1006="Validated"),Data!J1006,"")</f>
        <v/>
      </c>
    </row>
    <row r="1008" spans="59:72">
      <c r="BG1008" s="21"/>
      <c r="BN1008" s="21" t="str">
        <f>IF(OR(Data!E1007="Identified",Data!E1007="Proposal",Data!E1007="Qualified",Data!E1007="Validated"),Data!J1007,"")</f>
        <v/>
      </c>
    </row>
    <row r="1009" spans="59:66">
      <c r="BG1009" s="21"/>
      <c r="BN1009" s="21" t="str">
        <f>IF(OR(Data!E1008="Identified",Data!E1008="Proposal",Data!E1008="Qualified",Data!E1008="Validated"),Data!J1008,"")</f>
        <v/>
      </c>
    </row>
    <row r="1010" spans="59:66">
      <c r="BG1010" s="21"/>
      <c r="BN1010" s="21" t="str">
        <f>IF(OR(Data!E1009="Identified",Data!E1009="Proposal",Data!E1009="Qualified",Data!E1009="Validated"),Data!J1009,"")</f>
        <v/>
      </c>
    </row>
    <row r="1011" spans="59:66">
      <c r="BG1011" s="21"/>
      <c r="BN1011" s="21" t="str">
        <f>IF(OR(Data!E1010="Identified",Data!E1010="Proposal",Data!E1010="Qualified",Data!E1010="Validated"),Data!J1010,"")</f>
        <v/>
      </c>
    </row>
    <row r="1012" spans="59:66">
      <c r="BG1012" s="21"/>
      <c r="BN1012" s="21" t="str">
        <f>IF(OR(Data!E1011="Identified",Data!E1011="Proposal",Data!E1011="Qualified",Data!E1011="Validated"),Data!J1011,"")</f>
        <v/>
      </c>
    </row>
    <row r="1013" spans="59:66">
      <c r="BG1013" s="21"/>
      <c r="BN1013" s="21" t="str">
        <f>IF(OR(Data!E1012="Identified",Data!E1012="Proposal",Data!E1012="Qualified",Data!E1012="Validated"),Data!J1012,"")</f>
        <v/>
      </c>
    </row>
    <row r="1014" spans="59:66">
      <c r="BG1014" s="21"/>
      <c r="BN1014" s="21" t="str">
        <f>IF(OR(Data!E1013="Identified",Data!E1013="Proposal",Data!E1013="Qualified",Data!E1013="Validated"),Data!J1013,"")</f>
        <v/>
      </c>
    </row>
    <row r="1015" spans="59:66">
      <c r="BG1015" s="21"/>
      <c r="BN1015" s="21" t="str">
        <f>IF(OR(Data!E1014="Identified",Data!E1014="Proposal",Data!E1014="Qualified",Data!E1014="Validated"),Data!J1014,"")</f>
        <v/>
      </c>
    </row>
    <row r="1016" spans="59:66">
      <c r="BG1016" s="21"/>
      <c r="BN1016" s="21" t="str">
        <f>IF(OR(Data!E1015="Identified",Data!E1015="Proposal",Data!E1015="Qualified",Data!E1015="Validated"),Data!J1015,"")</f>
        <v/>
      </c>
    </row>
    <row r="1017" spans="59:66">
      <c r="BG1017" s="21"/>
      <c r="BN1017" s="21" t="str">
        <f>IF(OR(Data!E1016="Identified",Data!E1016="Proposal",Data!E1016="Qualified",Data!E1016="Validated"),Data!J1016,"")</f>
        <v/>
      </c>
    </row>
    <row r="1018" spans="59:66">
      <c r="BN1018" s="21" t="str">
        <f>IF(OR(Data!E1017="Identified",Data!E1017="Proposal",Data!E1017="Qualified",Data!E1017="Validated"),Data!J1017,"")</f>
        <v/>
      </c>
    </row>
    <row r="1019" spans="59:66">
      <c r="BN1019" s="21" t="str">
        <f>IF(OR(Data!E1018="Identified",Data!E1018="Proposal",Data!E1018="Qualified",Data!E1018="Validated"),Data!J1018,"")</f>
        <v/>
      </c>
    </row>
    <row r="1020" spans="59:66">
      <c r="BN1020" s="21" t="str">
        <f>IF(OR(Data!E1019="Identified",Data!E1019="Proposal",Data!E1019="Qualified",Data!E1019="Validated"),Data!J1019,"")</f>
        <v/>
      </c>
    </row>
  </sheetData>
  <mergeCells count="1">
    <mergeCell ref="BV4:BZ4"/>
  </mergeCells>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CFE466-DEDF-46F8-9041-85E4FEC10D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dashboard</vt:lpstr>
      <vt:lpstr>Data</vt:lpstr>
      <vt:lpstr>Support Sheet</vt:lpstr>
      <vt:lpstr>CLOS</vt:lpstr>
      <vt:lpstr>closed_DATE</vt:lpstr>
      <vt:lpstr>END_DATE</vt:lpstr>
      <vt:lpstr>SALES_STAGE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2022-08-27T09:15:12Z</dcterms:modified>
</cp:coreProperties>
</file>