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binson\Documents\GitHub\cloop\device\database\"/>
    </mc:Choice>
  </mc:AlternateContent>
  <bookViews>
    <workbookView xWindow="0" yWindow="0" windowWidth="26820" windowHeight="11550" activeTab="2"/>
  </bookViews>
  <sheets>
    <sheet name="iob_cosine_bolus" sheetId="4" r:id="rId1"/>
    <sheet name="Sheet1" sheetId="1" r:id="rId2"/>
    <sheet name="iob_cosine_square" sheetId="3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2" i="4"/>
  <c r="D49" i="4"/>
  <c r="F49" i="4" s="1"/>
  <c r="G49" i="4" s="1"/>
  <c r="C49" i="4"/>
  <c r="D48" i="4"/>
  <c r="F48" i="4" s="1"/>
  <c r="G48" i="4" s="1"/>
  <c r="C48" i="4"/>
  <c r="D47" i="4"/>
  <c r="F47" i="4" s="1"/>
  <c r="G47" i="4" s="1"/>
  <c r="C47" i="4"/>
  <c r="D46" i="4"/>
  <c r="F46" i="4" s="1"/>
  <c r="G46" i="4" s="1"/>
  <c r="C46" i="4"/>
  <c r="D45" i="4"/>
  <c r="F45" i="4" s="1"/>
  <c r="G45" i="4" s="1"/>
  <c r="H45" i="4" s="1"/>
  <c r="C45" i="4"/>
  <c r="D44" i="4"/>
  <c r="F44" i="4" s="1"/>
  <c r="G44" i="4" s="1"/>
  <c r="H44" i="4" s="1"/>
  <c r="C44" i="4"/>
  <c r="D43" i="4"/>
  <c r="F43" i="4" s="1"/>
  <c r="G43" i="4" s="1"/>
  <c r="H43" i="4" s="1"/>
  <c r="C43" i="4"/>
  <c r="D42" i="4"/>
  <c r="F42" i="4" s="1"/>
  <c r="G42" i="4" s="1"/>
  <c r="H42" i="4" s="1"/>
  <c r="C42" i="4"/>
  <c r="D41" i="4"/>
  <c r="F41" i="4" s="1"/>
  <c r="G41" i="4" s="1"/>
  <c r="H41" i="4" s="1"/>
  <c r="C41" i="4"/>
  <c r="D40" i="4"/>
  <c r="F40" i="4" s="1"/>
  <c r="G40" i="4" s="1"/>
  <c r="H40" i="4" s="1"/>
  <c r="C40" i="4"/>
  <c r="D39" i="4"/>
  <c r="F39" i="4" s="1"/>
  <c r="G39" i="4" s="1"/>
  <c r="H39" i="4" s="1"/>
  <c r="C39" i="4"/>
  <c r="D38" i="4"/>
  <c r="F38" i="4" s="1"/>
  <c r="G38" i="4" s="1"/>
  <c r="H38" i="4" s="1"/>
  <c r="C38" i="4"/>
  <c r="D37" i="4"/>
  <c r="F37" i="4" s="1"/>
  <c r="G37" i="4" s="1"/>
  <c r="H37" i="4" s="1"/>
  <c r="C37" i="4"/>
  <c r="D36" i="4"/>
  <c r="F36" i="4" s="1"/>
  <c r="G36" i="4" s="1"/>
  <c r="H36" i="4" s="1"/>
  <c r="C36" i="4"/>
  <c r="D35" i="4"/>
  <c r="F35" i="4" s="1"/>
  <c r="G35" i="4" s="1"/>
  <c r="H35" i="4" s="1"/>
  <c r="C35" i="4"/>
  <c r="D34" i="4"/>
  <c r="F34" i="4" s="1"/>
  <c r="G34" i="4" s="1"/>
  <c r="H34" i="4" s="1"/>
  <c r="C34" i="4"/>
  <c r="D33" i="4"/>
  <c r="F33" i="4" s="1"/>
  <c r="G33" i="4" s="1"/>
  <c r="H33" i="4" s="1"/>
  <c r="C33" i="4"/>
  <c r="D32" i="4"/>
  <c r="F32" i="4" s="1"/>
  <c r="G32" i="4" s="1"/>
  <c r="H32" i="4" s="1"/>
  <c r="C32" i="4"/>
  <c r="D31" i="4"/>
  <c r="F31" i="4" s="1"/>
  <c r="G31" i="4" s="1"/>
  <c r="H31" i="4" s="1"/>
  <c r="C31" i="4"/>
  <c r="D30" i="4"/>
  <c r="F30" i="4" s="1"/>
  <c r="G30" i="4" s="1"/>
  <c r="H30" i="4" s="1"/>
  <c r="C30" i="4"/>
  <c r="D29" i="4"/>
  <c r="F29" i="4" s="1"/>
  <c r="G29" i="4" s="1"/>
  <c r="H29" i="4" s="1"/>
  <c r="C29" i="4"/>
  <c r="D28" i="4"/>
  <c r="F28" i="4" s="1"/>
  <c r="G28" i="4" s="1"/>
  <c r="H28" i="4" s="1"/>
  <c r="C28" i="4"/>
  <c r="D27" i="4"/>
  <c r="F27" i="4" s="1"/>
  <c r="G27" i="4" s="1"/>
  <c r="H27" i="4" s="1"/>
  <c r="C27" i="4"/>
  <c r="D26" i="4"/>
  <c r="F26" i="4" s="1"/>
  <c r="G26" i="4" s="1"/>
  <c r="H26" i="4" s="1"/>
  <c r="C26" i="4"/>
  <c r="D25" i="4"/>
  <c r="F25" i="4" s="1"/>
  <c r="G25" i="4" s="1"/>
  <c r="H25" i="4" s="1"/>
  <c r="C25" i="4"/>
  <c r="D24" i="4"/>
  <c r="F24" i="4" s="1"/>
  <c r="G24" i="4" s="1"/>
  <c r="H24" i="4" s="1"/>
  <c r="C24" i="4"/>
  <c r="F23" i="4"/>
  <c r="G23" i="4" s="1"/>
  <c r="H23" i="4" s="1"/>
  <c r="D23" i="4"/>
  <c r="C23" i="4"/>
  <c r="D22" i="4"/>
  <c r="F22" i="4" s="1"/>
  <c r="G22" i="4" s="1"/>
  <c r="H22" i="4" s="1"/>
  <c r="C22" i="4"/>
  <c r="D21" i="4"/>
  <c r="F21" i="4" s="1"/>
  <c r="G21" i="4" s="1"/>
  <c r="H21" i="4" s="1"/>
  <c r="C21" i="4"/>
  <c r="D20" i="4"/>
  <c r="F20" i="4" s="1"/>
  <c r="G20" i="4" s="1"/>
  <c r="H20" i="4" s="1"/>
  <c r="C20" i="4"/>
  <c r="D19" i="4"/>
  <c r="F19" i="4" s="1"/>
  <c r="G19" i="4" s="1"/>
  <c r="H19" i="4" s="1"/>
  <c r="C19" i="4"/>
  <c r="D18" i="4"/>
  <c r="F18" i="4" s="1"/>
  <c r="G18" i="4" s="1"/>
  <c r="H18" i="4" s="1"/>
  <c r="C18" i="4"/>
  <c r="D17" i="4"/>
  <c r="F17" i="4" s="1"/>
  <c r="G17" i="4" s="1"/>
  <c r="H17" i="4" s="1"/>
  <c r="C17" i="4"/>
  <c r="D16" i="4"/>
  <c r="F16" i="4" s="1"/>
  <c r="G16" i="4" s="1"/>
  <c r="H16" i="4" s="1"/>
  <c r="C16" i="4"/>
  <c r="F15" i="4"/>
  <c r="G15" i="4" s="1"/>
  <c r="H15" i="4" s="1"/>
  <c r="D15" i="4"/>
  <c r="C15" i="4"/>
  <c r="D14" i="4"/>
  <c r="F14" i="4" s="1"/>
  <c r="G14" i="4" s="1"/>
  <c r="H14" i="4" s="1"/>
  <c r="C14" i="4"/>
  <c r="D13" i="4"/>
  <c r="F13" i="4" s="1"/>
  <c r="G13" i="4" s="1"/>
  <c r="H13" i="4" s="1"/>
  <c r="C13" i="4"/>
  <c r="D12" i="4"/>
  <c r="F12" i="4" s="1"/>
  <c r="G12" i="4" s="1"/>
  <c r="H12" i="4" s="1"/>
  <c r="C12" i="4"/>
  <c r="D11" i="4"/>
  <c r="F11" i="4" s="1"/>
  <c r="G11" i="4" s="1"/>
  <c r="H11" i="4" s="1"/>
  <c r="C11" i="4"/>
  <c r="D10" i="4"/>
  <c r="F10" i="4" s="1"/>
  <c r="G10" i="4" s="1"/>
  <c r="H10" i="4" s="1"/>
  <c r="C10" i="4"/>
  <c r="D9" i="4"/>
  <c r="F9" i="4" s="1"/>
  <c r="G9" i="4" s="1"/>
  <c r="H9" i="4" s="1"/>
  <c r="C9" i="4"/>
  <c r="D8" i="4"/>
  <c r="F8" i="4" s="1"/>
  <c r="G8" i="4" s="1"/>
  <c r="H8" i="4" s="1"/>
  <c r="C8" i="4"/>
  <c r="F7" i="4"/>
  <c r="G7" i="4" s="1"/>
  <c r="H7" i="4" s="1"/>
  <c r="D7" i="4"/>
  <c r="C7" i="4"/>
  <c r="D6" i="4"/>
  <c r="F6" i="4" s="1"/>
  <c r="G6" i="4" s="1"/>
  <c r="C6" i="4"/>
  <c r="D5" i="4"/>
  <c r="F5" i="4" s="1"/>
  <c r="G5" i="4" s="1"/>
  <c r="C5" i="4"/>
  <c r="D4" i="4"/>
  <c r="F4" i="4" s="1"/>
  <c r="G4" i="4" s="1"/>
  <c r="C4" i="4"/>
  <c r="D3" i="4"/>
  <c r="F3" i="4" s="1"/>
  <c r="G3" i="4" s="1"/>
  <c r="C3" i="4"/>
  <c r="F2" i="4"/>
  <c r="G2" i="4" s="1"/>
  <c r="D2" i="4"/>
  <c r="C2" i="4"/>
  <c r="G2" i="3" l="1"/>
  <c r="G3" i="3"/>
  <c r="G4" i="3"/>
  <c r="G5" i="3"/>
  <c r="G6" i="3"/>
  <c r="G7" i="3"/>
  <c r="G8" i="3"/>
  <c r="G9" i="3"/>
  <c r="G10" i="3"/>
  <c r="H10" i="3" s="1"/>
  <c r="G11" i="3"/>
  <c r="G12" i="3"/>
  <c r="H12" i="3" s="1"/>
  <c r="G13" i="3"/>
  <c r="H13" i="3" s="1"/>
  <c r="G14" i="3"/>
  <c r="G15" i="3"/>
  <c r="G16" i="3"/>
  <c r="G17" i="3"/>
  <c r="G18" i="3"/>
  <c r="G19" i="3"/>
  <c r="G20" i="3"/>
  <c r="H20" i="3" s="1"/>
  <c r="G21" i="3"/>
  <c r="H21" i="3" s="1"/>
  <c r="G22" i="3"/>
  <c r="G23" i="3"/>
  <c r="G24" i="3"/>
  <c r="G25" i="3"/>
  <c r="G26" i="3"/>
  <c r="G27" i="3"/>
  <c r="G28" i="3"/>
  <c r="H28" i="3" s="1"/>
  <c r="G29" i="3"/>
  <c r="G30" i="3"/>
  <c r="G31" i="3"/>
  <c r="G32" i="3"/>
  <c r="G33" i="3"/>
  <c r="G34" i="3"/>
  <c r="H34" i="3" s="1"/>
  <c r="G35" i="3"/>
  <c r="H35" i="3" s="1"/>
  <c r="G36" i="3"/>
  <c r="H36" i="3" s="1"/>
  <c r="G37" i="3"/>
  <c r="H37" i="3" s="1"/>
  <c r="G38" i="3"/>
  <c r="G39" i="3"/>
  <c r="G40" i="3"/>
  <c r="G41" i="3"/>
  <c r="G42" i="3"/>
  <c r="H42" i="3" s="1"/>
  <c r="G43" i="3"/>
  <c r="G44" i="3"/>
  <c r="G45" i="3"/>
  <c r="H45" i="3" s="1"/>
  <c r="G46" i="3"/>
  <c r="G47" i="3"/>
  <c r="G48" i="3"/>
  <c r="G49" i="3"/>
  <c r="H18" i="3"/>
  <c r="H26" i="3"/>
  <c r="H29" i="3"/>
  <c r="F3" i="3"/>
  <c r="F4" i="3"/>
  <c r="F5" i="3"/>
  <c r="F6" i="3"/>
  <c r="F7" i="3"/>
  <c r="H7" i="3" s="1"/>
  <c r="F8" i="3"/>
  <c r="H8" i="3" s="1"/>
  <c r="F9" i="3"/>
  <c r="F10" i="3"/>
  <c r="F11" i="3"/>
  <c r="F12" i="3"/>
  <c r="F13" i="3"/>
  <c r="F14" i="3"/>
  <c r="H14" i="3"/>
  <c r="F15" i="3"/>
  <c r="H15" i="3" s="1"/>
  <c r="F16" i="3"/>
  <c r="F17" i="3"/>
  <c r="F18" i="3"/>
  <c r="F19" i="3"/>
  <c r="H19" i="3"/>
  <c r="F20" i="3"/>
  <c r="F21" i="3"/>
  <c r="F22" i="3"/>
  <c r="H22" i="3"/>
  <c r="F23" i="3"/>
  <c r="H23" i="3" s="1"/>
  <c r="F24" i="3"/>
  <c r="H24" i="3" s="1"/>
  <c r="F25" i="3"/>
  <c r="F26" i="3"/>
  <c r="F27" i="3"/>
  <c r="H27" i="3"/>
  <c r="F28" i="3"/>
  <c r="F29" i="3"/>
  <c r="F30" i="3"/>
  <c r="H30" i="3"/>
  <c r="F31" i="3"/>
  <c r="H31" i="3" s="1"/>
  <c r="F32" i="3"/>
  <c r="H32" i="3" s="1"/>
  <c r="F33" i="3"/>
  <c r="H33" i="3" s="1"/>
  <c r="F34" i="3"/>
  <c r="F35" i="3"/>
  <c r="F36" i="3"/>
  <c r="F37" i="3"/>
  <c r="F38" i="3"/>
  <c r="H38" i="3"/>
  <c r="F39" i="3"/>
  <c r="F40" i="3"/>
  <c r="F41" i="3"/>
  <c r="F42" i="3"/>
  <c r="F43" i="3"/>
  <c r="H43" i="3"/>
  <c r="F44" i="3"/>
  <c r="H44" i="3"/>
  <c r="F45" i="3"/>
  <c r="F46" i="3"/>
  <c r="H46" i="3"/>
  <c r="F47" i="3"/>
  <c r="H47" i="3" s="1"/>
  <c r="F48" i="3"/>
  <c r="H48" i="3" s="1"/>
  <c r="F49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42" i="3"/>
  <c r="C43" i="3"/>
  <c r="C44" i="3"/>
  <c r="C45" i="3"/>
  <c r="C46" i="3"/>
  <c r="C47" i="3"/>
  <c r="C48" i="3"/>
  <c r="C49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3"/>
  <c r="H40" i="3" l="1"/>
  <c r="H17" i="3"/>
  <c r="H41" i="3"/>
  <c r="H16" i="3"/>
  <c r="H11" i="3"/>
  <c r="H39" i="3"/>
  <c r="H25" i="3"/>
  <c r="H9" i="3"/>
  <c r="B38" i="2"/>
  <c r="B39" i="2"/>
  <c r="B40" i="2"/>
  <c r="B41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3" i="1"/>
  <c r="E4" i="1"/>
  <c r="F4" i="1" s="1"/>
  <c r="E5" i="1"/>
  <c r="E6" i="1"/>
  <c r="F6" i="1" s="1"/>
  <c r="E7" i="1"/>
  <c r="E8" i="1"/>
  <c r="E9" i="1"/>
  <c r="E10" i="1"/>
  <c r="F10" i="1" s="1"/>
  <c r="E11" i="1"/>
  <c r="E12" i="1"/>
  <c r="F12" i="1" s="1"/>
  <c r="E13" i="1"/>
  <c r="E14" i="1"/>
  <c r="F14" i="1" s="1"/>
  <c r="E15" i="1"/>
  <c r="E16" i="1"/>
  <c r="E17" i="1"/>
  <c r="E18" i="1"/>
  <c r="F18" i="1" s="1"/>
  <c r="E19" i="1"/>
  <c r="E20" i="1"/>
  <c r="F20" i="1" s="1"/>
  <c r="E21" i="1"/>
  <c r="E22" i="1"/>
  <c r="F22" i="1" s="1"/>
  <c r="E23" i="1"/>
  <c r="E24" i="1"/>
  <c r="E25" i="1"/>
  <c r="E26" i="1"/>
  <c r="F26" i="1" s="1"/>
  <c r="E27" i="1"/>
  <c r="E28" i="1"/>
  <c r="F28" i="1" s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2" i="1"/>
  <c r="C34" i="1"/>
  <c r="D34" i="1" s="1"/>
  <c r="C35" i="1"/>
  <c r="D35" i="1"/>
  <c r="F35" i="1"/>
  <c r="C36" i="1"/>
  <c r="D36" i="1" s="1"/>
  <c r="C37" i="1"/>
  <c r="D37" i="1"/>
  <c r="F37" i="1"/>
  <c r="C38" i="1"/>
  <c r="D38" i="1" s="1"/>
  <c r="C39" i="1"/>
  <c r="D39" i="1"/>
  <c r="F39" i="1"/>
  <c r="C40" i="1"/>
  <c r="D40" i="1" s="1"/>
  <c r="C41" i="1"/>
  <c r="D41" i="1"/>
  <c r="F41" i="1"/>
  <c r="C3" i="1"/>
  <c r="D3" i="1" s="1"/>
  <c r="F3" i="1" s="1"/>
  <c r="C4" i="1"/>
  <c r="D4" i="1"/>
  <c r="C5" i="1"/>
  <c r="D5" i="1" s="1"/>
  <c r="C6" i="1"/>
  <c r="D6" i="1"/>
  <c r="C7" i="1"/>
  <c r="D7" i="1" s="1"/>
  <c r="F7" i="1" s="1"/>
  <c r="C8" i="1"/>
  <c r="D8" i="1"/>
  <c r="F8" i="1"/>
  <c r="C9" i="1"/>
  <c r="D9" i="1" s="1"/>
  <c r="F9" i="1" s="1"/>
  <c r="C10" i="1"/>
  <c r="D10" i="1"/>
  <c r="C11" i="1"/>
  <c r="D11" i="1" s="1"/>
  <c r="F11" i="1" s="1"/>
  <c r="C12" i="1"/>
  <c r="D12" i="1"/>
  <c r="C13" i="1"/>
  <c r="D13" i="1" s="1"/>
  <c r="C14" i="1"/>
  <c r="D14" i="1"/>
  <c r="C15" i="1"/>
  <c r="D15" i="1" s="1"/>
  <c r="F15" i="1" s="1"/>
  <c r="C16" i="1"/>
  <c r="D16" i="1"/>
  <c r="F16" i="1"/>
  <c r="C17" i="1"/>
  <c r="D17" i="1" s="1"/>
  <c r="F17" i="1" s="1"/>
  <c r="C18" i="1"/>
  <c r="D18" i="1"/>
  <c r="C19" i="1"/>
  <c r="D19" i="1" s="1"/>
  <c r="F19" i="1" s="1"/>
  <c r="C20" i="1"/>
  <c r="D20" i="1"/>
  <c r="C21" i="1"/>
  <c r="D21" i="1" s="1"/>
  <c r="C22" i="1"/>
  <c r="D22" i="1"/>
  <c r="C23" i="1"/>
  <c r="D23" i="1" s="1"/>
  <c r="F23" i="1" s="1"/>
  <c r="C24" i="1"/>
  <c r="D24" i="1"/>
  <c r="F24" i="1"/>
  <c r="C25" i="1"/>
  <c r="D25" i="1" s="1"/>
  <c r="F25" i="1" s="1"/>
  <c r="C26" i="1"/>
  <c r="D26" i="1"/>
  <c r="C27" i="1"/>
  <c r="D27" i="1" s="1"/>
  <c r="F27" i="1" s="1"/>
  <c r="C28" i="1"/>
  <c r="D28" i="1"/>
  <c r="C29" i="1"/>
  <c r="D29" i="1" s="1"/>
  <c r="C30" i="1"/>
  <c r="D30" i="1"/>
  <c r="C31" i="1"/>
  <c r="D31" i="1" s="1"/>
  <c r="F31" i="1" s="1"/>
  <c r="C32" i="1"/>
  <c r="D32" i="1"/>
  <c r="F32" i="1"/>
  <c r="C33" i="1"/>
  <c r="D33" i="1" s="1"/>
  <c r="F33" i="1" s="1"/>
  <c r="C2" i="1"/>
  <c r="D2" i="1" s="1"/>
  <c r="F29" i="1" l="1"/>
  <c r="F38" i="1"/>
  <c r="F34" i="1"/>
  <c r="F21" i="1"/>
  <c r="F13" i="1"/>
  <c r="F5" i="1"/>
  <c r="F40" i="1"/>
  <c r="F36" i="1"/>
  <c r="F2" i="1"/>
</calcChain>
</file>

<file path=xl/sharedStrings.xml><?xml version="1.0" encoding="utf-8"?>
<sst xmlns="http://schemas.openxmlformats.org/spreadsheetml/2006/main" count="113" uniqueCount="11">
  <si>
    <t>squared</t>
  </si>
  <si>
    <t>interval</t>
  </si>
  <si>
    <t>time (by hr)</t>
  </si>
  <si>
    <t>insert into iob_dist (iob_dist.interval, iob_dist_pct) values (0, 100);</t>
  </si>
  <si>
    <t>from medtronic</t>
  </si>
  <si>
    <t>f(x) = cos(x/1.3) +1</t>
  </si>
  <si>
    <t>type</t>
  </si>
  <si>
    <t>bolus</t>
  </si>
  <si>
    <t>insert into iob_dist (iob_dist.interval, iob_dist_pct, injection_type) values (0, 100, 'bolus');</t>
  </si>
  <si>
    <t>insert into iob_dist (iob_dist.interval, iob_dist_pct, injection_type) values (0, 100, 'square');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</si>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</sst>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iob_cosine_bolus!$D$2:$D$49</c:f>
              <c:numCache>
                <c:formatCode>0.00</c:formatCode>
                <c:ptCount val="4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</c:numCache>
            </c:numRef>
          </c:cat>
          <c:val>
            <c:numRef>
              <c:f>iob_cosine_bolus!$H$2:$H$49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99.826489335027986</c:v>
                </c:pt>
                <c:pt idx="7">
                  <c:v>99.30716157814625</c:v>
                </c:pt>
                <c:pt idx="8">
                  <c:v>98.445621085532224</c:v>
                </c:pt>
                <c:pt idx="9">
                  <c:v>97.247847315736877</c:v>
                </c:pt>
                <c:pt idx="10">
                  <c:v>95.722153329691523</c:v>
                </c:pt>
                <c:pt idx="11">
                  <c:v>93.879128094518634</c:v>
                </c:pt>
                <c:pt idx="12">
                  <c:v>91.731562991582848</c:v>
                </c:pt>
                <c:pt idx="13">
                  <c:v>89.294363038847393</c:v>
                </c:pt>
                <c:pt idx="14">
                  <c:v>86.584443443691043</c:v>
                </c:pt>
                <c:pt idx="15">
                  <c:v>83.620612204152849</c:v>
                </c:pt>
                <c:pt idx="16">
                  <c:v>80.423439573402248</c:v>
                </c:pt>
                <c:pt idx="17">
                  <c:v>77.015115293406993</c:v>
                </c:pt>
                <c:pt idx="18">
                  <c:v>73.419294588657522</c:v>
                </c:pt>
                <c:pt idx="19">
                  <c:v>69.660933988817888</c:v>
                </c:pt>
                <c:pt idx="20">
                  <c:v>65.766118119763433</c:v>
                </c:pt>
                <c:pt idx="21">
                  <c:v>61.761878665149474</c:v>
                </c:pt>
                <c:pt idx="22">
                  <c:v>57.676006754995079</c:v>
                </c:pt>
                <c:pt idx="23">
                  <c:v>53.536860083385143</c:v>
                </c:pt>
                <c:pt idx="24">
                  <c:v>49.373166093975954</c:v>
                </c:pt>
                <c:pt idx="25">
                  <c:v>45.213822599281229</c:v>
                </c:pt>
                <c:pt idx="26">
                  <c:v>41.087697217525395</c:v>
                </c:pt>
                <c:pt idx="27">
                  <c:v>37.023427019058332</c:v>
                </c:pt>
                <c:pt idx="28">
                  <c:v>33.049219772870543</c:v>
                </c:pt>
                <c:pt idx="29">
                  <c:v>29.192658172642883</c:v>
                </c:pt>
                <c:pt idx="30">
                  <c:v>25.480508401085821</c:v>
                </c:pt>
                <c:pt idx="31">
                  <c:v>21.93853436121293</c:v>
                </c:pt>
                <c:pt idx="32">
                  <c:v>18.591318863863044</c:v>
                </c:pt>
                <c:pt idx="33">
                  <c:v>15.462093012506179</c:v>
                </c:pt>
                <c:pt idx="34">
                  <c:v>12.572574969475014</c:v>
                </c:pt>
                <c:pt idx="35">
                  <c:v>9.9428192226533145</c:v>
                </c:pt>
                <c:pt idx="36">
                  <c:v>7.5910773987749032</c:v>
                </c:pt>
                <c:pt idx="37">
                  <c:v>5.5336715893479322</c:v>
                </c:pt>
                <c:pt idx="38">
                  <c:v>3.7848810683768219</c:v>
                </c:pt>
                <c:pt idx="39">
                  <c:v>2.3568431881092033</c:v>
                </c:pt>
                <c:pt idx="40">
                  <c:v>1.2594691406335012</c:v>
                </c:pt>
                <c:pt idx="41">
                  <c:v>0.50037516997772924</c:v>
                </c:pt>
                <c:pt idx="42">
                  <c:v>8.4829712126871515E-2</c:v>
                </c:pt>
                <c:pt idx="43">
                  <c:v>1.5716829829653944E-2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3168"/>
        <c:axId val="193712688"/>
      </c:lineChart>
      <c:catAx>
        <c:axId val="1937031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2688"/>
        <c:crosses val="autoZero"/>
        <c:auto val="1"/>
        <c:lblAlgn val="ctr"/>
        <c:lblOffset val="100"/>
        <c:noMultiLvlLbl val="0"/>
      </c:catAx>
      <c:valAx>
        <c:axId val="1937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31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Sheet1!$C$2:$C$41</c:f>
              <c:numCache>
                <c:formatCode>0.00</c:formatCode>
                <c:ptCount val="40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96.557918595679027</c:v>
                </c:pt>
                <c:pt idx="13">
                  <c:v>92.908179012345684</c:v>
                </c:pt>
                <c:pt idx="14">
                  <c:v>89.06640625</c:v>
                </c:pt>
                <c:pt idx="15">
                  <c:v>85.049382716049365</c:v>
                </c:pt>
                <c:pt idx="16">
                  <c:v>80.875048225308632</c:v>
                </c:pt>
                <c:pt idx="17">
                  <c:v>76.5625</c:v>
                </c:pt>
                <c:pt idx="18">
                  <c:v>72.131992669753089</c:v>
                </c:pt>
                <c:pt idx="19">
                  <c:v>67.604938271604922</c:v>
                </c:pt>
                <c:pt idx="20">
                  <c:v>63.00390625</c:v>
                </c:pt>
                <c:pt idx="21">
                  <c:v>58.352623456790127</c:v>
                </c:pt>
                <c:pt idx="22">
                  <c:v>53.675974151234563</c:v>
                </c:pt>
                <c:pt idx="23">
                  <c:v>49</c:v>
                </c:pt>
                <c:pt idx="24">
                  <c:v>44.351900077160487</c:v>
                </c:pt>
                <c:pt idx="25">
                  <c:v>39.760030864197539</c:v>
                </c:pt>
                <c:pt idx="26">
                  <c:v>35.25390625</c:v>
                </c:pt>
                <c:pt idx="27">
                  <c:v>30.864197530864185</c:v>
                </c:pt>
                <c:pt idx="28">
                  <c:v>26.622733410493836</c:v>
                </c:pt>
                <c:pt idx="29">
                  <c:v>22.5625</c:v>
                </c:pt>
                <c:pt idx="30">
                  <c:v>18.717640817901231</c:v>
                </c:pt>
                <c:pt idx="31">
                  <c:v>15.123456790123459</c:v>
                </c:pt>
                <c:pt idx="32">
                  <c:v>11.81640625</c:v>
                </c:pt>
                <c:pt idx="33">
                  <c:v>8.8341049382716008</c:v>
                </c:pt>
                <c:pt idx="34">
                  <c:v>6.2153260030864272</c:v>
                </c:pt>
                <c:pt idx="35">
                  <c:v>4</c:v>
                </c:pt>
                <c:pt idx="36">
                  <c:v>2.2292148919753081</c:v>
                </c:pt>
                <c:pt idx="37">
                  <c:v>0.94521604938271797</c:v>
                </c:pt>
                <c:pt idx="38">
                  <c:v>0.19140625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78192"/>
        <c:axId val="252678752"/>
      </c:lineChart>
      <c:catAx>
        <c:axId val="252678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8752"/>
        <c:crosses val="autoZero"/>
        <c:auto val="1"/>
        <c:lblAlgn val="ctr"/>
        <c:lblOffset val="100"/>
        <c:noMultiLvlLbl val="0"/>
      </c:catAx>
      <c:valAx>
        <c:axId val="2526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7819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iob_cosine_square!$D$2:$D$49</c:f>
              <c:numCache>
                <c:formatCode>0.00</c:formatCode>
                <c:ptCount val="4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  <c:pt idx="40">
                  <c:v>3.4166666666666665</c:v>
                </c:pt>
                <c:pt idx="41">
                  <c:v>3.5</c:v>
                </c:pt>
                <c:pt idx="42">
                  <c:v>3.5833333333333335</c:v>
                </c:pt>
                <c:pt idx="43">
                  <c:v>3.6666666666666665</c:v>
                </c:pt>
                <c:pt idx="44">
                  <c:v>3.75</c:v>
                </c:pt>
                <c:pt idx="45">
                  <c:v>3.8333333333333335</c:v>
                </c:pt>
                <c:pt idx="46">
                  <c:v>3.9166666666666665</c:v>
                </c:pt>
                <c:pt idx="47">
                  <c:v>4</c:v>
                </c:pt>
              </c:numCache>
            </c:numRef>
          </c:cat>
          <c:val>
            <c:numRef>
              <c:f>iob_cosine_square!$H$2:$H$49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99.856588351704147</c:v>
                </c:pt>
                <c:pt idx="7">
                  <c:v>99.427176082851233</c:v>
                </c:pt>
                <c:pt idx="8">
                  <c:v>98.714226502292263</c:v>
                </c:pt>
                <c:pt idx="9">
                  <c:v>97.721829421007243</c:v>
                </c:pt>
                <c:pt idx="10">
                  <c:v>96.455677691043789</c:v>
                </c:pt>
                <c:pt idx="11">
                  <c:v>94.923034548665399</c:v>
                </c:pt>
                <c:pt idx="12">
                  <c:v>93.132691949043945</c:v>
                </c:pt>
                <c:pt idx="13">
                  <c:v>91.094920131508502</c:v>
                </c:pt>
                <c:pt idx="14">
                  <c:v>88.821408704667206</c:v>
                </c:pt>
                <c:pt idx="15">
                  <c:v>86.325199589365766</c:v>
                </c:pt>
                <c:pt idx="16">
                  <c:v>83.620612204152835</c:v>
                </c:pt>
                <c:pt idx="17">
                  <c:v>80.723161322423366</c:v>
                </c:pt>
                <c:pt idx="18">
                  <c:v>77.649468072449565</c:v>
                </c:pt>
                <c:pt idx="19">
                  <c:v>74.41716459084482</c:v>
                </c:pt>
                <c:pt idx="20">
                  <c:v>71.0447928764127</c:v>
                </c:pt>
                <c:pt idx="21">
                  <c:v>67.55169842460252</c:v>
                </c:pt>
                <c:pt idx="22">
                  <c:v>63.957919252733774</c:v>
                </c:pt>
                <c:pt idx="23">
                  <c:v>60.28407095259243</c:v>
                </c:pt>
                <c:pt idx="24">
                  <c:v>56.551228429790953</c:v>
                </c:pt>
                <c:pt idx="25">
                  <c:v>52.780805008290343</c:v>
                </c:pt>
                <c:pt idx="26">
                  <c:v>48.994429593596585</c:v>
                </c:pt>
                <c:pt idx="27">
                  <c:v>45.213822599281215</c:v>
                </c:pt>
                <c:pt idx="28">
                  <c:v>41.460671348568809</c:v>
                </c:pt>
                <c:pt idx="29">
                  <c:v>37.756505665746054</c:v>
                </c:pt>
                <c:pt idx="30">
                  <c:v>34.12257437105837</c:v>
                </c:pt>
                <c:pt idx="31">
                  <c:v>30.57972338757633</c:v>
                </c:pt>
                <c:pt idx="32">
                  <c:v>27.14827615926826</c:v>
                </c:pt>
                <c:pt idx="33">
                  <c:v>23.84791706625624</c:v>
                </c:pt>
                <c:pt idx="34">
                  <c:v>20.697578506040159</c:v>
                </c:pt>
                <c:pt idx="35">
                  <c:v>17.715332288444426</c:v>
                </c:pt>
                <c:pt idx="36">
                  <c:v>14.918285967296608</c:v>
                </c:pt>
                <c:pt idx="37">
                  <c:v>12.322484703527786</c:v>
                </c:pt>
                <c:pt idx="38">
                  <c:v>9.9428192226533145</c:v>
                </c:pt>
                <c:pt idx="39">
                  <c:v>7.7929403946334403</c:v>
                </c:pt>
                <c:pt idx="40">
                  <c:v>5.8851809261226578</c:v>
                </c:pt>
                <c:pt idx="41">
                  <c:v>4.2304846143182084</c:v>
                </c:pt>
                <c:pt idx="42">
                  <c:v>2.838343568240298</c:v>
                </c:pt>
                <c:pt idx="43">
                  <c:v>1.716743757572059</c:v>
                </c:pt>
                <c:pt idx="44">
                  <c:v>0.87211920141653243</c:v>
                </c:pt>
                <c:pt idx="45">
                  <c:v>0.30931505976530271</c:v>
                </c:pt>
                <c:pt idx="46">
                  <c:v>3.1559839403255685E-2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80992"/>
        <c:axId val="252681552"/>
      </c:lineChart>
      <c:catAx>
        <c:axId val="2526809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81552"/>
        <c:crosses val="autoZero"/>
        <c:auto val="1"/>
        <c:lblAlgn val="ctr"/>
        <c:lblOffset val="100"/>
        <c:noMultiLvlLbl val="0"/>
      </c:catAx>
      <c:valAx>
        <c:axId val="2526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8099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55</xdr:row>
      <xdr:rowOff>161925</xdr:rowOff>
    </xdr:from>
    <xdr:to>
      <xdr:col>16</xdr:col>
      <xdr:colOff>447675</xdr:colOff>
      <xdr:row>70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43</xdr:row>
      <xdr:rowOff>180975</xdr:rowOff>
    </xdr:from>
    <xdr:to>
      <xdr:col>10</xdr:col>
      <xdr:colOff>323850</xdr:colOff>
      <xdr:row>58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55</xdr:row>
      <xdr:rowOff>161925</xdr:rowOff>
    </xdr:from>
    <xdr:to>
      <xdr:col>16</xdr:col>
      <xdr:colOff>447675</xdr:colOff>
      <xdr:row>70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45" sqref="I1:I45"/>
    </sheetView>
  </sheetViews>
  <sheetFormatPr defaultRowHeight="15" x14ac:dyDescent="0.25"/>
  <cols>
    <col min="4" max="4" width="12" style="1" bestFit="1" customWidth="1"/>
    <col min="7" max="7" width="9.140625" style="1"/>
  </cols>
  <sheetData>
    <row r="1" spans="1:9" x14ac:dyDescent="0.25">
      <c r="A1" t="s">
        <v>6</v>
      </c>
      <c r="B1" t="s">
        <v>5</v>
      </c>
      <c r="C1" t="s">
        <v>1</v>
      </c>
      <c r="D1" s="1" t="s">
        <v>2</v>
      </c>
      <c r="E1" t="s">
        <v>0</v>
      </c>
      <c r="F1">
        <v>-10</v>
      </c>
      <c r="I1" t="s">
        <v>8</v>
      </c>
    </row>
    <row r="2" spans="1:9" x14ac:dyDescent="0.25">
      <c r="A2" s="3" t="s">
        <v>7</v>
      </c>
      <c r="B2">
        <v>1</v>
      </c>
      <c r="C2">
        <f>B2*5</f>
        <v>5</v>
      </c>
      <c r="D2" s="1">
        <f>B2*5/60</f>
        <v>8.3333333333333329E-2</v>
      </c>
      <c r="E2">
        <v>1</v>
      </c>
      <c r="F2">
        <f>COS((D2-0.5)/E2)+1</f>
        <v>1.9144430665938303</v>
      </c>
      <c r="G2" s="1">
        <f>F2*100/2</f>
        <v>95.722153329691523</v>
      </c>
      <c r="H2">
        <v>100</v>
      </c>
      <c r="I2" t="str">
        <f>CONCATENATE("insert into iob_dist (iob_dist.interval, iob_dist_pct, injection_type) values (",C2,",",H2,",'",A2,"');")</f>
        <v>insert into iob_dist (iob_dist.interval, iob_dist_pct, injection_type) values (5,100,'bolus');</v>
      </c>
    </row>
    <row r="3" spans="1:9" x14ac:dyDescent="0.25">
      <c r="A3" s="3" t="s">
        <v>7</v>
      </c>
      <c r="B3">
        <v>2</v>
      </c>
      <c r="C3">
        <f t="shared" ref="C3:C49" si="0">B3*5</f>
        <v>10</v>
      </c>
      <c r="D3" s="1">
        <f t="shared" ref="D3:D49" si="1">B3*5/60</f>
        <v>0.16666666666666666</v>
      </c>
      <c r="E3">
        <v>1</v>
      </c>
      <c r="F3">
        <f t="shared" ref="F3:F49" si="2">COS((D3-0.5)/E3)+1</f>
        <v>1.9449569463147376</v>
      </c>
      <c r="G3" s="1">
        <f t="shared" ref="G3:G49" si="3">F3*100/2</f>
        <v>97.247847315736877</v>
      </c>
      <c r="H3">
        <v>100</v>
      </c>
      <c r="I3" t="str">
        <f t="shared" ref="I3:I49" si="4">CONCATENATE("insert into iob_dist (iob_dist.interval, iob_dist_pct, injection_type) values (",C3,",",H3,",'",A3,"');")</f>
        <v>insert into iob_dist (iob_dist.interval, iob_dist_pct, injection_type) values (10,100,'bolus');</v>
      </c>
    </row>
    <row r="4" spans="1:9" x14ac:dyDescent="0.25">
      <c r="A4" s="3" t="s">
        <v>7</v>
      </c>
      <c r="B4">
        <v>3</v>
      </c>
      <c r="C4">
        <f t="shared" si="0"/>
        <v>15</v>
      </c>
      <c r="D4" s="1">
        <f t="shared" si="1"/>
        <v>0.25</v>
      </c>
      <c r="E4">
        <v>1</v>
      </c>
      <c r="F4">
        <f t="shared" si="2"/>
        <v>1.9689124217106446</v>
      </c>
      <c r="G4" s="1">
        <f t="shared" si="3"/>
        <v>98.445621085532224</v>
      </c>
      <c r="H4">
        <v>100</v>
      </c>
      <c r="I4" t="str">
        <f t="shared" si="4"/>
        <v>insert into iob_dist (iob_dist.interval, iob_dist_pct, injection_type) values (15,100,'bolus');</v>
      </c>
    </row>
    <row r="5" spans="1:9" x14ac:dyDescent="0.25">
      <c r="A5" s="3" t="s">
        <v>7</v>
      </c>
      <c r="B5">
        <v>4</v>
      </c>
      <c r="C5">
        <f t="shared" si="0"/>
        <v>20</v>
      </c>
      <c r="D5" s="1">
        <f t="shared" si="1"/>
        <v>0.33333333333333331</v>
      </c>
      <c r="E5">
        <v>1</v>
      </c>
      <c r="F5">
        <f t="shared" si="2"/>
        <v>1.986143231562925</v>
      </c>
      <c r="G5" s="1">
        <f t="shared" si="3"/>
        <v>99.30716157814625</v>
      </c>
      <c r="H5">
        <v>100</v>
      </c>
      <c r="I5" t="str">
        <f t="shared" si="4"/>
        <v>insert into iob_dist (iob_dist.interval, iob_dist_pct, injection_type) values (20,100,'bolus');</v>
      </c>
    </row>
    <row r="6" spans="1:9" x14ac:dyDescent="0.25">
      <c r="A6" s="3" t="s">
        <v>7</v>
      </c>
      <c r="B6">
        <v>5</v>
      </c>
      <c r="C6">
        <f t="shared" si="0"/>
        <v>25</v>
      </c>
      <c r="D6" s="1">
        <f t="shared" si="1"/>
        <v>0.41666666666666669</v>
      </c>
      <c r="E6">
        <v>1</v>
      </c>
      <c r="F6">
        <f t="shared" si="2"/>
        <v>1.9965297867005596</v>
      </c>
      <c r="G6" s="1">
        <f t="shared" si="3"/>
        <v>99.826489335027986</v>
      </c>
      <c r="H6">
        <v>100</v>
      </c>
      <c r="I6" t="str">
        <f t="shared" si="4"/>
        <v>insert into iob_dist (iob_dist.interval, iob_dist_pct, injection_type) values (25,100,'bolus');</v>
      </c>
    </row>
    <row r="7" spans="1:9" x14ac:dyDescent="0.25">
      <c r="A7" s="3" t="s">
        <v>7</v>
      </c>
      <c r="B7">
        <v>6</v>
      </c>
      <c r="C7">
        <f t="shared" si="0"/>
        <v>30</v>
      </c>
      <c r="D7" s="1">
        <f t="shared" si="1"/>
        <v>0.5</v>
      </c>
      <c r="E7">
        <v>1</v>
      </c>
      <c r="F7">
        <f t="shared" si="2"/>
        <v>2</v>
      </c>
      <c r="G7" s="1">
        <f t="shared" si="3"/>
        <v>100</v>
      </c>
      <c r="H7">
        <f t="shared" ref="H7:H45" si="5">IF(G7&gt;100,100,G7)</f>
        <v>100</v>
      </c>
      <c r="I7" t="str">
        <f t="shared" si="4"/>
        <v>insert into iob_dist (iob_dist.interval, iob_dist_pct, injection_type) values (30,100,'bolus');</v>
      </c>
    </row>
    <row r="8" spans="1:9" x14ac:dyDescent="0.25">
      <c r="A8" s="3" t="s">
        <v>7</v>
      </c>
      <c r="B8">
        <v>7</v>
      </c>
      <c r="C8">
        <f t="shared" si="0"/>
        <v>35</v>
      </c>
      <c r="D8" s="1">
        <f t="shared" si="1"/>
        <v>0.58333333333333337</v>
      </c>
      <c r="E8">
        <v>1</v>
      </c>
      <c r="F8">
        <f t="shared" si="2"/>
        <v>1.9965297867005596</v>
      </c>
      <c r="G8" s="1">
        <f t="shared" si="3"/>
        <v>99.826489335027986</v>
      </c>
      <c r="H8">
        <f t="shared" si="5"/>
        <v>99.826489335027986</v>
      </c>
      <c r="I8" t="str">
        <f t="shared" si="4"/>
        <v>insert into iob_dist (iob_dist.interval, iob_dist_pct, injection_type) values (35,99.826489335028,'bolus');</v>
      </c>
    </row>
    <row r="9" spans="1:9" x14ac:dyDescent="0.25">
      <c r="A9" s="3" t="s">
        <v>7</v>
      </c>
      <c r="B9">
        <v>8</v>
      </c>
      <c r="C9">
        <f t="shared" si="0"/>
        <v>40</v>
      </c>
      <c r="D9" s="1">
        <f t="shared" si="1"/>
        <v>0.66666666666666663</v>
      </c>
      <c r="E9">
        <v>1</v>
      </c>
      <c r="F9">
        <f t="shared" si="2"/>
        <v>1.986143231562925</v>
      </c>
      <c r="G9" s="1">
        <f t="shared" si="3"/>
        <v>99.30716157814625</v>
      </c>
      <c r="H9">
        <f t="shared" si="5"/>
        <v>99.30716157814625</v>
      </c>
      <c r="I9" t="str">
        <f t="shared" si="4"/>
        <v>insert into iob_dist (iob_dist.interval, iob_dist_pct, injection_type) values (40,99.3071615781462,'bolus');</v>
      </c>
    </row>
    <row r="10" spans="1:9" x14ac:dyDescent="0.25">
      <c r="A10" s="3" t="s">
        <v>7</v>
      </c>
      <c r="B10">
        <v>9</v>
      </c>
      <c r="C10">
        <f t="shared" si="0"/>
        <v>45</v>
      </c>
      <c r="D10" s="1">
        <f t="shared" si="1"/>
        <v>0.75</v>
      </c>
      <c r="E10">
        <v>1</v>
      </c>
      <c r="F10">
        <f t="shared" si="2"/>
        <v>1.9689124217106446</v>
      </c>
      <c r="G10" s="1">
        <f t="shared" si="3"/>
        <v>98.445621085532224</v>
      </c>
      <c r="H10">
        <f t="shared" si="5"/>
        <v>98.445621085532224</v>
      </c>
      <c r="I10" t="str">
        <f t="shared" si="4"/>
        <v>insert into iob_dist (iob_dist.interval, iob_dist_pct, injection_type) values (45,98.4456210855322,'bolus');</v>
      </c>
    </row>
    <row r="11" spans="1:9" x14ac:dyDescent="0.25">
      <c r="A11" s="3" t="s">
        <v>7</v>
      </c>
      <c r="B11">
        <v>10</v>
      </c>
      <c r="C11">
        <f t="shared" si="0"/>
        <v>50</v>
      </c>
      <c r="D11" s="1">
        <f t="shared" si="1"/>
        <v>0.83333333333333337</v>
      </c>
      <c r="E11">
        <v>1</v>
      </c>
      <c r="F11">
        <f t="shared" si="2"/>
        <v>1.9449569463147376</v>
      </c>
      <c r="G11" s="1">
        <f t="shared" si="3"/>
        <v>97.247847315736877</v>
      </c>
      <c r="H11">
        <f t="shared" si="5"/>
        <v>97.247847315736877</v>
      </c>
      <c r="I11" t="str">
        <f t="shared" si="4"/>
        <v>insert into iob_dist (iob_dist.interval, iob_dist_pct, injection_type) values (50,97.2478473157369,'bolus');</v>
      </c>
    </row>
    <row r="12" spans="1:9" x14ac:dyDescent="0.25">
      <c r="A12" s="3" t="s">
        <v>7</v>
      </c>
      <c r="B12">
        <v>11</v>
      </c>
      <c r="C12">
        <f t="shared" si="0"/>
        <v>55</v>
      </c>
      <c r="D12" s="1">
        <f t="shared" si="1"/>
        <v>0.91666666666666663</v>
      </c>
      <c r="E12">
        <v>1</v>
      </c>
      <c r="F12">
        <f t="shared" si="2"/>
        <v>1.9144430665938303</v>
      </c>
      <c r="G12" s="1">
        <f t="shared" si="3"/>
        <v>95.722153329691523</v>
      </c>
      <c r="H12">
        <f t="shared" si="5"/>
        <v>95.722153329691523</v>
      </c>
      <c r="I12" t="str">
        <f t="shared" si="4"/>
        <v>insert into iob_dist (iob_dist.interval, iob_dist_pct, injection_type) values (55,95.7221533296915,'bolus');</v>
      </c>
    </row>
    <row r="13" spans="1:9" x14ac:dyDescent="0.25">
      <c r="A13" s="3" t="s">
        <v>7</v>
      </c>
      <c r="B13">
        <v>12</v>
      </c>
      <c r="C13">
        <f t="shared" si="0"/>
        <v>60</v>
      </c>
      <c r="D13" s="1">
        <f t="shared" si="1"/>
        <v>1</v>
      </c>
      <c r="E13">
        <v>1</v>
      </c>
      <c r="F13">
        <f t="shared" si="2"/>
        <v>1.8775825618903728</v>
      </c>
      <c r="G13" s="1">
        <f t="shared" si="3"/>
        <v>93.879128094518634</v>
      </c>
      <c r="H13">
        <f t="shared" si="5"/>
        <v>93.879128094518634</v>
      </c>
      <c r="I13" t="str">
        <f t="shared" si="4"/>
        <v>insert into iob_dist (iob_dist.interval, iob_dist_pct, injection_type) values (60,93.8791280945186,'bolus');</v>
      </c>
    </row>
    <row r="14" spans="1:9" x14ac:dyDescent="0.25">
      <c r="A14" s="3" t="s">
        <v>7</v>
      </c>
      <c r="B14">
        <v>13</v>
      </c>
      <c r="C14">
        <f t="shared" si="0"/>
        <v>65</v>
      </c>
      <c r="D14" s="1">
        <f t="shared" si="1"/>
        <v>1.0833333333333333</v>
      </c>
      <c r="E14">
        <v>1</v>
      </c>
      <c r="F14">
        <f t="shared" si="2"/>
        <v>1.834631259831657</v>
      </c>
      <c r="G14" s="1">
        <f t="shared" si="3"/>
        <v>91.731562991582848</v>
      </c>
      <c r="H14">
        <f t="shared" si="5"/>
        <v>91.731562991582848</v>
      </c>
      <c r="I14" t="str">
        <f t="shared" si="4"/>
        <v>insert into iob_dist (iob_dist.interval, iob_dist_pct, injection_type) values (65,91.7315629915828,'bolus');</v>
      </c>
    </row>
    <row r="15" spans="1:9" x14ac:dyDescent="0.25">
      <c r="A15" s="3" t="s">
        <v>7</v>
      </c>
      <c r="B15">
        <v>14</v>
      </c>
      <c r="C15">
        <f t="shared" si="0"/>
        <v>70</v>
      </c>
      <c r="D15" s="1">
        <f t="shared" si="1"/>
        <v>1.1666666666666667</v>
      </c>
      <c r="E15">
        <v>1</v>
      </c>
      <c r="F15">
        <f t="shared" si="2"/>
        <v>1.7858872607769478</v>
      </c>
      <c r="G15" s="1">
        <f t="shared" si="3"/>
        <v>89.294363038847393</v>
      </c>
      <c r="H15">
        <f t="shared" si="5"/>
        <v>89.294363038847393</v>
      </c>
      <c r="I15" t="str">
        <f t="shared" si="4"/>
        <v>insert into iob_dist (iob_dist.interval, iob_dist_pct, injection_type) values (70,89.2943630388474,'bolus');</v>
      </c>
    </row>
    <row r="16" spans="1:9" x14ac:dyDescent="0.25">
      <c r="A16" s="3" t="s">
        <v>7</v>
      </c>
      <c r="B16">
        <v>15</v>
      </c>
      <c r="C16">
        <f t="shared" si="0"/>
        <v>75</v>
      </c>
      <c r="D16" s="1">
        <f t="shared" si="1"/>
        <v>1.25</v>
      </c>
      <c r="E16">
        <v>1</v>
      </c>
      <c r="F16">
        <f t="shared" si="2"/>
        <v>1.731688868873821</v>
      </c>
      <c r="G16" s="1">
        <f t="shared" si="3"/>
        <v>86.584443443691043</v>
      </c>
      <c r="H16">
        <f t="shared" si="5"/>
        <v>86.584443443691043</v>
      </c>
      <c r="I16" t="str">
        <f t="shared" si="4"/>
        <v>insert into iob_dist (iob_dist.interval, iob_dist_pct, injection_type) values (75,86.584443443691,'bolus');</v>
      </c>
    </row>
    <row r="17" spans="1:9" x14ac:dyDescent="0.25">
      <c r="A17" s="3" t="s">
        <v>7</v>
      </c>
      <c r="B17">
        <v>16</v>
      </c>
      <c r="C17">
        <f t="shared" si="0"/>
        <v>80</v>
      </c>
      <c r="D17" s="1">
        <f t="shared" si="1"/>
        <v>1.3333333333333333</v>
      </c>
      <c r="E17">
        <v>1</v>
      </c>
      <c r="F17">
        <f t="shared" si="2"/>
        <v>1.6724122440830569</v>
      </c>
      <c r="G17" s="1">
        <f t="shared" si="3"/>
        <v>83.620612204152849</v>
      </c>
      <c r="H17">
        <f t="shared" si="5"/>
        <v>83.620612204152849</v>
      </c>
      <c r="I17" t="str">
        <f t="shared" si="4"/>
        <v>insert into iob_dist (iob_dist.interval, iob_dist_pct, injection_type) values (80,83.6206122041528,'bolus');</v>
      </c>
    </row>
    <row r="18" spans="1:9" x14ac:dyDescent="0.25">
      <c r="A18" s="3" t="s">
        <v>7</v>
      </c>
      <c r="B18">
        <v>17</v>
      </c>
      <c r="C18">
        <f t="shared" si="0"/>
        <v>85</v>
      </c>
      <c r="D18" s="1">
        <f t="shared" si="1"/>
        <v>1.4166666666666667</v>
      </c>
      <c r="E18">
        <v>1</v>
      </c>
      <c r="F18">
        <f t="shared" si="2"/>
        <v>1.6084687914680451</v>
      </c>
      <c r="G18" s="1">
        <f t="shared" si="3"/>
        <v>80.423439573402248</v>
      </c>
      <c r="H18">
        <f t="shared" si="5"/>
        <v>80.423439573402248</v>
      </c>
      <c r="I18" t="str">
        <f t="shared" si="4"/>
        <v>insert into iob_dist (iob_dist.interval, iob_dist_pct, injection_type) values (85,80.4234395734022,'bolus');</v>
      </c>
    </row>
    <row r="19" spans="1:9" x14ac:dyDescent="0.25">
      <c r="A19" s="3" t="s">
        <v>7</v>
      </c>
      <c r="B19">
        <v>18</v>
      </c>
      <c r="C19">
        <f t="shared" si="0"/>
        <v>90</v>
      </c>
      <c r="D19" s="1">
        <f t="shared" si="1"/>
        <v>1.5</v>
      </c>
      <c r="E19">
        <v>1</v>
      </c>
      <c r="F19">
        <f t="shared" si="2"/>
        <v>1.5403023058681398</v>
      </c>
      <c r="G19" s="1">
        <f t="shared" si="3"/>
        <v>77.015115293406993</v>
      </c>
      <c r="H19">
        <f t="shared" si="5"/>
        <v>77.015115293406993</v>
      </c>
      <c r="I19" t="str">
        <f t="shared" si="4"/>
        <v>insert into iob_dist (iob_dist.interval, iob_dist_pct, injection_type) values (90,77.015115293407,'bolus');</v>
      </c>
    </row>
    <row r="20" spans="1:9" x14ac:dyDescent="0.25">
      <c r="A20" s="3" t="s">
        <v>7</v>
      </c>
      <c r="B20">
        <v>19</v>
      </c>
      <c r="C20">
        <f t="shared" si="0"/>
        <v>95</v>
      </c>
      <c r="D20" s="1">
        <f t="shared" si="1"/>
        <v>1.5833333333333333</v>
      </c>
      <c r="E20">
        <v>1</v>
      </c>
      <c r="F20">
        <f t="shared" si="2"/>
        <v>1.4683858917731505</v>
      </c>
      <c r="G20" s="1">
        <f t="shared" si="3"/>
        <v>73.419294588657522</v>
      </c>
      <c r="H20">
        <f t="shared" si="5"/>
        <v>73.419294588657522</v>
      </c>
      <c r="I20" t="str">
        <f t="shared" si="4"/>
        <v>insert into iob_dist (iob_dist.interval, iob_dist_pct, injection_type) values (95,73.4192945886575,'bolus');</v>
      </c>
    </row>
    <row r="21" spans="1:9" x14ac:dyDescent="0.25">
      <c r="A21" s="3" t="s">
        <v>7</v>
      </c>
      <c r="B21">
        <v>20</v>
      </c>
      <c r="C21">
        <f t="shared" si="0"/>
        <v>100</v>
      </c>
      <c r="D21" s="1">
        <f t="shared" si="1"/>
        <v>1.6666666666666667</v>
      </c>
      <c r="E21">
        <v>1</v>
      </c>
      <c r="F21">
        <f t="shared" si="2"/>
        <v>1.3932186797763577</v>
      </c>
      <c r="G21" s="1">
        <f t="shared" si="3"/>
        <v>69.660933988817888</v>
      </c>
      <c r="H21">
        <f t="shared" si="5"/>
        <v>69.660933988817888</v>
      </c>
      <c r="I21" t="str">
        <f t="shared" si="4"/>
        <v>insert into iob_dist (iob_dist.interval, iob_dist_pct, injection_type) values (100,69.6609339888179,'bolus');</v>
      </c>
    </row>
    <row r="22" spans="1:9" x14ac:dyDescent="0.25">
      <c r="A22" s="3" t="s">
        <v>7</v>
      </c>
      <c r="B22">
        <v>21</v>
      </c>
      <c r="C22">
        <f t="shared" si="0"/>
        <v>105</v>
      </c>
      <c r="D22" s="1">
        <f t="shared" si="1"/>
        <v>1.75</v>
      </c>
      <c r="E22">
        <v>1</v>
      </c>
      <c r="F22">
        <f t="shared" si="2"/>
        <v>1.3153223623952686</v>
      </c>
      <c r="G22" s="1">
        <f t="shared" si="3"/>
        <v>65.766118119763433</v>
      </c>
      <c r="H22">
        <f t="shared" si="5"/>
        <v>65.766118119763433</v>
      </c>
      <c r="I22" t="str">
        <f t="shared" si="4"/>
        <v>insert into iob_dist (iob_dist.interval, iob_dist_pct, injection_type) values (105,65.7661181197634,'bolus');</v>
      </c>
    </row>
    <row r="23" spans="1:9" x14ac:dyDescent="0.25">
      <c r="A23" s="3" t="s">
        <v>7</v>
      </c>
      <c r="B23">
        <v>22</v>
      </c>
      <c r="C23">
        <f t="shared" si="0"/>
        <v>110</v>
      </c>
      <c r="D23" s="1">
        <f t="shared" si="1"/>
        <v>1.8333333333333333</v>
      </c>
      <c r="E23">
        <v>1</v>
      </c>
      <c r="F23">
        <f t="shared" si="2"/>
        <v>1.2352375733029894</v>
      </c>
      <c r="G23" s="1">
        <f t="shared" si="3"/>
        <v>61.761878665149474</v>
      </c>
      <c r="H23">
        <f t="shared" si="5"/>
        <v>61.761878665149474</v>
      </c>
      <c r="I23" t="str">
        <f t="shared" si="4"/>
        <v>insert into iob_dist (iob_dist.interval, iob_dist_pct, injection_type) values (110,61.7618786651495,'bolus');</v>
      </c>
    </row>
    <row r="24" spans="1:9" x14ac:dyDescent="0.25">
      <c r="A24" s="3" t="s">
        <v>7</v>
      </c>
      <c r="B24">
        <v>23</v>
      </c>
      <c r="C24">
        <f t="shared" si="0"/>
        <v>115</v>
      </c>
      <c r="D24" s="1">
        <f t="shared" si="1"/>
        <v>1.9166666666666667</v>
      </c>
      <c r="E24">
        <v>1</v>
      </c>
      <c r="F24">
        <f t="shared" si="2"/>
        <v>1.1535201350999016</v>
      </c>
      <c r="G24" s="1">
        <f t="shared" si="3"/>
        <v>57.676006754995079</v>
      </c>
      <c r="H24">
        <f t="shared" si="5"/>
        <v>57.676006754995079</v>
      </c>
      <c r="I24" t="str">
        <f t="shared" si="4"/>
        <v>insert into iob_dist (iob_dist.interval, iob_dist_pct, injection_type) values (115,57.6760067549951,'bolus');</v>
      </c>
    </row>
    <row r="25" spans="1:9" x14ac:dyDescent="0.25">
      <c r="A25" s="3" t="s">
        <v>7</v>
      </c>
      <c r="B25">
        <v>24</v>
      </c>
      <c r="C25">
        <f t="shared" si="0"/>
        <v>120</v>
      </c>
      <c r="D25" s="1">
        <f t="shared" si="1"/>
        <v>2</v>
      </c>
      <c r="E25">
        <v>1</v>
      </c>
      <c r="F25">
        <f t="shared" si="2"/>
        <v>1.0707372016677028</v>
      </c>
      <c r="G25" s="1">
        <f t="shared" si="3"/>
        <v>53.536860083385143</v>
      </c>
      <c r="H25">
        <f t="shared" si="5"/>
        <v>53.536860083385143</v>
      </c>
      <c r="I25" t="str">
        <f t="shared" si="4"/>
        <v>insert into iob_dist (iob_dist.interval, iob_dist_pct, injection_type) values (120,53.5368600833851,'bolus');</v>
      </c>
    </row>
    <row r="26" spans="1:9" x14ac:dyDescent="0.25">
      <c r="A26" s="3" t="s">
        <v>7</v>
      </c>
      <c r="B26">
        <v>25</v>
      </c>
      <c r="C26">
        <f t="shared" si="0"/>
        <v>125</v>
      </c>
      <c r="D26" s="1">
        <f t="shared" si="1"/>
        <v>2.0833333333333335</v>
      </c>
      <c r="E26">
        <v>1</v>
      </c>
      <c r="F26">
        <f t="shared" si="2"/>
        <v>0.98746332187951902</v>
      </c>
      <c r="G26" s="1">
        <f t="shared" si="3"/>
        <v>49.373166093975954</v>
      </c>
      <c r="H26">
        <f t="shared" si="5"/>
        <v>49.373166093975954</v>
      </c>
      <c r="I26" t="str">
        <f t="shared" si="4"/>
        <v>insert into iob_dist (iob_dist.interval, iob_dist_pct, injection_type) values (125,49.373166093976,'bolus');</v>
      </c>
    </row>
    <row r="27" spans="1:9" x14ac:dyDescent="0.25">
      <c r="A27" s="3" t="s">
        <v>7</v>
      </c>
      <c r="B27">
        <v>26</v>
      </c>
      <c r="C27">
        <f t="shared" si="0"/>
        <v>130</v>
      </c>
      <c r="D27" s="1">
        <f t="shared" si="1"/>
        <v>2.1666666666666665</v>
      </c>
      <c r="E27">
        <v>1</v>
      </c>
      <c r="F27">
        <f t="shared" si="2"/>
        <v>0.90427645198562456</v>
      </c>
      <c r="G27" s="1">
        <f t="shared" si="3"/>
        <v>45.213822599281229</v>
      </c>
      <c r="H27">
        <f t="shared" si="5"/>
        <v>45.213822599281229</v>
      </c>
      <c r="I27" t="str">
        <f t="shared" si="4"/>
        <v>insert into iob_dist (iob_dist.interval, iob_dist_pct, injection_type) values (130,45.2138225992812,'bolus');</v>
      </c>
    </row>
    <row r="28" spans="1:9" x14ac:dyDescent="0.25">
      <c r="A28" s="3" t="s">
        <v>7</v>
      </c>
      <c r="B28">
        <v>27</v>
      </c>
      <c r="C28">
        <f t="shared" si="0"/>
        <v>135</v>
      </c>
      <c r="D28" s="1">
        <f t="shared" si="1"/>
        <v>2.25</v>
      </c>
      <c r="E28">
        <v>1</v>
      </c>
      <c r="F28">
        <f t="shared" si="2"/>
        <v>0.82175394435050797</v>
      </c>
      <c r="G28" s="1">
        <f t="shared" si="3"/>
        <v>41.087697217525395</v>
      </c>
      <c r="H28">
        <f t="shared" si="5"/>
        <v>41.087697217525395</v>
      </c>
      <c r="I28" t="str">
        <f t="shared" si="4"/>
        <v>insert into iob_dist (iob_dist.interval, iob_dist_pct, injection_type) values (135,41.0876972175254,'bolus');</v>
      </c>
    </row>
    <row r="29" spans="1:9" x14ac:dyDescent="0.25">
      <c r="A29" s="3" t="s">
        <v>7</v>
      </c>
      <c r="B29">
        <v>28</v>
      </c>
      <c r="C29">
        <f t="shared" si="0"/>
        <v>140</v>
      </c>
      <c r="D29" s="1">
        <f t="shared" si="1"/>
        <v>2.3333333333333335</v>
      </c>
      <c r="E29">
        <v>1</v>
      </c>
      <c r="F29">
        <f t="shared" si="2"/>
        <v>0.74046854038116661</v>
      </c>
      <c r="G29" s="1">
        <f t="shared" si="3"/>
        <v>37.023427019058332</v>
      </c>
      <c r="H29">
        <f t="shared" si="5"/>
        <v>37.023427019058332</v>
      </c>
      <c r="I29" t="str">
        <f t="shared" si="4"/>
        <v>insert into iob_dist (iob_dist.interval, iob_dist_pct, injection_type) values (140,37.0234270190583,'bolus');</v>
      </c>
    </row>
    <row r="30" spans="1:9" x14ac:dyDescent="0.25">
      <c r="A30" s="3" t="s">
        <v>7</v>
      </c>
      <c r="B30">
        <v>29</v>
      </c>
      <c r="C30">
        <f t="shared" si="0"/>
        <v>145</v>
      </c>
      <c r="D30" s="1">
        <f t="shared" si="1"/>
        <v>2.4166666666666665</v>
      </c>
      <c r="E30">
        <v>1</v>
      </c>
      <c r="F30">
        <f t="shared" si="2"/>
        <v>0.66098439545741083</v>
      </c>
      <c r="G30" s="1">
        <f t="shared" si="3"/>
        <v>33.049219772870543</v>
      </c>
      <c r="H30">
        <f t="shared" si="5"/>
        <v>33.049219772870543</v>
      </c>
      <c r="I30" t="str">
        <f t="shared" si="4"/>
        <v>insert into iob_dist (iob_dist.interval, iob_dist_pct, injection_type) values (145,33.0492197728705,'bolus');</v>
      </c>
    </row>
    <row r="31" spans="1:9" x14ac:dyDescent="0.25">
      <c r="A31" s="3" t="s">
        <v>7</v>
      </c>
      <c r="B31">
        <v>30</v>
      </c>
      <c r="C31">
        <f t="shared" si="0"/>
        <v>150</v>
      </c>
      <c r="D31" s="1">
        <f t="shared" si="1"/>
        <v>2.5</v>
      </c>
      <c r="E31">
        <v>1</v>
      </c>
      <c r="F31">
        <f t="shared" si="2"/>
        <v>0.58385316345285765</v>
      </c>
      <c r="G31" s="1">
        <f t="shared" si="3"/>
        <v>29.192658172642883</v>
      </c>
      <c r="H31">
        <f t="shared" si="5"/>
        <v>29.192658172642883</v>
      </c>
      <c r="I31" t="str">
        <f t="shared" si="4"/>
        <v>insert into iob_dist (iob_dist.interval, iob_dist_pct, injection_type) values (150,29.1926581726429,'bolus');</v>
      </c>
    </row>
    <row r="32" spans="1:9" x14ac:dyDescent="0.25">
      <c r="A32" s="3" t="s">
        <v>7</v>
      </c>
      <c r="B32">
        <v>31</v>
      </c>
      <c r="C32">
        <f t="shared" si="0"/>
        <v>155</v>
      </c>
      <c r="D32" s="1">
        <f t="shared" si="1"/>
        <v>2.5833333333333335</v>
      </c>
      <c r="E32">
        <v>1</v>
      </c>
      <c r="F32">
        <f t="shared" si="2"/>
        <v>0.50961016802171644</v>
      </c>
      <c r="G32" s="1">
        <f t="shared" si="3"/>
        <v>25.480508401085821</v>
      </c>
      <c r="H32">
        <f t="shared" si="5"/>
        <v>25.480508401085821</v>
      </c>
      <c r="I32" t="str">
        <f t="shared" si="4"/>
        <v>insert into iob_dist (iob_dist.interval, iob_dist_pct, injection_type) values (155,25.4805084010858,'bolus');</v>
      </c>
    </row>
    <row r="33" spans="1:9" x14ac:dyDescent="0.25">
      <c r="A33" s="3" t="s">
        <v>7</v>
      </c>
      <c r="B33">
        <v>32</v>
      </c>
      <c r="C33">
        <f t="shared" si="0"/>
        <v>160</v>
      </c>
      <c r="D33" s="1">
        <f t="shared" si="1"/>
        <v>2.6666666666666665</v>
      </c>
      <c r="E33">
        <v>1</v>
      </c>
      <c r="F33">
        <f t="shared" si="2"/>
        <v>0.4387706872242586</v>
      </c>
      <c r="G33" s="1">
        <f t="shared" si="3"/>
        <v>21.93853436121293</v>
      </c>
      <c r="H33">
        <f t="shared" si="5"/>
        <v>21.93853436121293</v>
      </c>
      <c r="I33" t="str">
        <f t="shared" si="4"/>
        <v>insert into iob_dist (iob_dist.interval, iob_dist_pct, injection_type) values (160,21.9385343612129,'bolus');</v>
      </c>
    </row>
    <row r="34" spans="1:9" x14ac:dyDescent="0.25">
      <c r="A34" s="3" t="s">
        <v>7</v>
      </c>
      <c r="B34">
        <v>33</v>
      </c>
      <c r="C34">
        <f t="shared" si="0"/>
        <v>165</v>
      </c>
      <c r="D34" s="1">
        <f t="shared" si="1"/>
        <v>2.75</v>
      </c>
      <c r="E34">
        <v>1</v>
      </c>
      <c r="F34">
        <f t="shared" si="2"/>
        <v>0.37182637727726087</v>
      </c>
      <c r="G34" s="1">
        <f t="shared" si="3"/>
        <v>18.591318863863044</v>
      </c>
      <c r="H34">
        <f t="shared" si="5"/>
        <v>18.591318863863044</v>
      </c>
      <c r="I34" t="str">
        <f t="shared" si="4"/>
        <v>insert into iob_dist (iob_dist.interval, iob_dist_pct, injection_type) values (165,18.591318863863,'bolus');</v>
      </c>
    </row>
    <row r="35" spans="1:9" x14ac:dyDescent="0.25">
      <c r="A35" s="3" t="s">
        <v>7</v>
      </c>
      <c r="B35">
        <v>34</v>
      </c>
      <c r="C35">
        <f t="shared" si="0"/>
        <v>170</v>
      </c>
      <c r="D35" s="1">
        <f t="shared" si="1"/>
        <v>2.8333333333333335</v>
      </c>
      <c r="E35">
        <v>1</v>
      </c>
      <c r="F35">
        <f t="shared" si="2"/>
        <v>0.30924186025012357</v>
      </c>
      <c r="G35" s="1">
        <f t="shared" si="3"/>
        <v>15.462093012506179</v>
      </c>
      <c r="H35">
        <f t="shared" si="5"/>
        <v>15.462093012506179</v>
      </c>
      <c r="I35" t="str">
        <f t="shared" si="4"/>
        <v>insert into iob_dist (iob_dist.interval, iob_dist_pct, injection_type) values (170,15.4620930125062,'bolus');</v>
      </c>
    </row>
    <row r="36" spans="1:9" x14ac:dyDescent="0.25">
      <c r="A36" s="3" t="s">
        <v>7</v>
      </c>
      <c r="B36">
        <v>35</v>
      </c>
      <c r="C36">
        <f t="shared" si="0"/>
        <v>175</v>
      </c>
      <c r="D36" s="1">
        <f t="shared" si="1"/>
        <v>2.9166666666666665</v>
      </c>
      <c r="E36">
        <v>1</v>
      </c>
      <c r="F36">
        <f t="shared" si="2"/>
        <v>0.25145149938950029</v>
      </c>
      <c r="G36" s="1">
        <f t="shared" si="3"/>
        <v>12.572574969475014</v>
      </c>
      <c r="H36">
        <f t="shared" si="5"/>
        <v>12.572574969475014</v>
      </c>
      <c r="I36" t="str">
        <f t="shared" si="4"/>
        <v>insert into iob_dist (iob_dist.interval, iob_dist_pct, injection_type) values (175,12.572574969475,'bolus');</v>
      </c>
    </row>
    <row r="37" spans="1:9" x14ac:dyDescent="0.25">
      <c r="A37" s="3" t="s">
        <v>7</v>
      </c>
      <c r="B37">
        <v>36</v>
      </c>
      <c r="C37">
        <f t="shared" si="0"/>
        <v>180</v>
      </c>
      <c r="D37" s="1">
        <f t="shared" si="1"/>
        <v>3</v>
      </c>
      <c r="E37">
        <v>1</v>
      </c>
      <c r="F37">
        <f t="shared" si="2"/>
        <v>0.1988563844530663</v>
      </c>
      <c r="G37" s="1">
        <f t="shared" si="3"/>
        <v>9.9428192226533145</v>
      </c>
      <c r="H37">
        <f t="shared" si="5"/>
        <v>9.9428192226533145</v>
      </c>
      <c r="I37" t="str">
        <f t="shared" si="4"/>
        <v>insert into iob_dist (iob_dist.interval, iob_dist_pct, injection_type) values (180,9.94281922265331,'bolus');</v>
      </c>
    </row>
    <row r="38" spans="1:9" x14ac:dyDescent="0.25">
      <c r="A38" s="3" t="s">
        <v>7</v>
      </c>
      <c r="B38">
        <v>37</v>
      </c>
      <c r="C38">
        <f t="shared" si="0"/>
        <v>185</v>
      </c>
      <c r="D38" s="1">
        <f t="shared" si="1"/>
        <v>3.0833333333333335</v>
      </c>
      <c r="E38">
        <v>1</v>
      </c>
      <c r="F38">
        <f t="shared" si="2"/>
        <v>0.15182154797549807</v>
      </c>
      <c r="G38" s="1">
        <f t="shared" si="3"/>
        <v>7.5910773987749032</v>
      </c>
      <c r="H38">
        <f t="shared" si="5"/>
        <v>7.5910773987749032</v>
      </c>
      <c r="I38" t="str">
        <f t="shared" si="4"/>
        <v>insert into iob_dist (iob_dist.interval, iob_dist_pct, injection_type) values (185,7.5910773987749,'bolus');</v>
      </c>
    </row>
    <row r="39" spans="1:9" x14ac:dyDescent="0.25">
      <c r="A39" s="3" t="s">
        <v>7</v>
      </c>
      <c r="B39">
        <v>38</v>
      </c>
      <c r="C39">
        <f t="shared" si="0"/>
        <v>190</v>
      </c>
      <c r="D39" s="1">
        <f t="shared" si="1"/>
        <v>3.1666666666666665</v>
      </c>
      <c r="E39">
        <v>1</v>
      </c>
      <c r="F39">
        <f t="shared" si="2"/>
        <v>0.11067343178695865</v>
      </c>
      <c r="G39" s="1">
        <f t="shared" si="3"/>
        <v>5.5336715893479322</v>
      </c>
      <c r="H39">
        <f t="shared" si="5"/>
        <v>5.5336715893479322</v>
      </c>
      <c r="I39" t="str">
        <f t="shared" si="4"/>
        <v>insert into iob_dist (iob_dist.interval, iob_dist_pct, injection_type) values (190,5.53367158934793,'bolus');</v>
      </c>
    </row>
    <row r="40" spans="1:9" x14ac:dyDescent="0.25">
      <c r="A40" s="3" t="s">
        <v>7</v>
      </c>
      <c r="B40">
        <v>39</v>
      </c>
      <c r="C40">
        <f t="shared" si="0"/>
        <v>195</v>
      </c>
      <c r="D40" s="1">
        <f t="shared" si="1"/>
        <v>3.25</v>
      </c>
      <c r="E40">
        <v>1</v>
      </c>
      <c r="F40">
        <f t="shared" si="2"/>
        <v>7.5697621367536438E-2</v>
      </c>
      <c r="G40" s="1">
        <f t="shared" si="3"/>
        <v>3.7848810683768219</v>
      </c>
      <c r="H40">
        <f t="shared" si="5"/>
        <v>3.7848810683768219</v>
      </c>
      <c r="I40" t="str">
        <f t="shared" si="4"/>
        <v>insert into iob_dist (iob_dist.interval, iob_dist_pct, injection_type) values (195,3.78488106837682,'bolus');</v>
      </c>
    </row>
    <row r="41" spans="1:9" x14ac:dyDescent="0.25">
      <c r="A41" s="3" t="s">
        <v>7</v>
      </c>
      <c r="B41">
        <v>40</v>
      </c>
      <c r="C41">
        <f t="shared" si="0"/>
        <v>200</v>
      </c>
      <c r="D41" s="1">
        <f t="shared" si="1"/>
        <v>3.3333333333333335</v>
      </c>
      <c r="E41">
        <v>1</v>
      </c>
      <c r="F41">
        <f t="shared" si="2"/>
        <v>4.7136863762184067E-2</v>
      </c>
      <c r="G41" s="1">
        <f t="shared" si="3"/>
        <v>2.3568431881092033</v>
      </c>
      <c r="H41">
        <f t="shared" si="5"/>
        <v>2.3568431881092033</v>
      </c>
      <c r="I41" t="str">
        <f t="shared" si="4"/>
        <v>insert into iob_dist (iob_dist.interval, iob_dist_pct, injection_type) values (200,2.3568431881092,'bolus');</v>
      </c>
    </row>
    <row r="42" spans="1:9" x14ac:dyDescent="0.25">
      <c r="A42" s="3" t="s">
        <v>7</v>
      </c>
      <c r="B42">
        <v>41</v>
      </c>
      <c r="C42">
        <f t="shared" si="0"/>
        <v>205</v>
      </c>
      <c r="D42" s="1">
        <f t="shared" si="1"/>
        <v>3.4166666666666665</v>
      </c>
      <c r="E42">
        <v>1</v>
      </c>
      <c r="F42">
        <f t="shared" si="2"/>
        <v>2.5189382812670025E-2</v>
      </c>
      <c r="G42" s="1">
        <f t="shared" si="3"/>
        <v>1.2594691406335012</v>
      </c>
      <c r="H42">
        <f t="shared" si="5"/>
        <v>1.2594691406335012</v>
      </c>
      <c r="I42" t="str">
        <f t="shared" si="4"/>
        <v>insert into iob_dist (iob_dist.interval, iob_dist_pct, injection_type) values (205,1.2594691406335,'bolus');</v>
      </c>
    </row>
    <row r="43" spans="1:9" x14ac:dyDescent="0.25">
      <c r="A43" s="3" t="s">
        <v>7</v>
      </c>
      <c r="B43">
        <v>42</v>
      </c>
      <c r="C43">
        <f t="shared" si="0"/>
        <v>210</v>
      </c>
      <c r="D43" s="1">
        <f t="shared" si="1"/>
        <v>3.5</v>
      </c>
      <c r="E43">
        <v>1</v>
      </c>
      <c r="F43">
        <f t="shared" si="2"/>
        <v>1.0007503399554585E-2</v>
      </c>
      <c r="G43" s="1">
        <f t="shared" si="3"/>
        <v>0.50037516997772924</v>
      </c>
      <c r="H43">
        <f t="shared" si="5"/>
        <v>0.50037516997772924</v>
      </c>
      <c r="I43" t="str">
        <f t="shared" si="4"/>
        <v>insert into iob_dist (iob_dist.interval, iob_dist_pct, injection_type) values (210,0.500375169977729,'bolus');</v>
      </c>
    </row>
    <row r="44" spans="1:9" x14ac:dyDescent="0.25">
      <c r="A44" s="3" t="s">
        <v>7</v>
      </c>
      <c r="B44">
        <v>43</v>
      </c>
      <c r="C44">
        <f t="shared" si="0"/>
        <v>215</v>
      </c>
      <c r="D44" s="1">
        <f t="shared" si="1"/>
        <v>3.5833333333333335</v>
      </c>
      <c r="E44">
        <v>1</v>
      </c>
      <c r="F44">
        <f t="shared" si="2"/>
        <v>1.6965942425374303E-3</v>
      </c>
      <c r="G44" s="1">
        <f t="shared" si="3"/>
        <v>8.4829712126871515E-2</v>
      </c>
      <c r="H44">
        <f t="shared" si="5"/>
        <v>8.4829712126871515E-2</v>
      </c>
      <c r="I44" t="str">
        <f t="shared" si="4"/>
        <v>insert into iob_dist (iob_dist.interval, iob_dist_pct, injection_type) values (215,0.0848297121268715,'bolus');</v>
      </c>
    </row>
    <row r="45" spans="1:9" x14ac:dyDescent="0.25">
      <c r="A45" s="3" t="s">
        <v>7</v>
      </c>
      <c r="B45">
        <v>44</v>
      </c>
      <c r="C45">
        <f t="shared" si="0"/>
        <v>220</v>
      </c>
      <c r="D45" s="1">
        <f t="shared" si="1"/>
        <v>3.6666666666666665</v>
      </c>
      <c r="E45">
        <v>1</v>
      </c>
      <c r="F45">
        <f t="shared" si="2"/>
        <v>3.1433659659307889E-4</v>
      </c>
      <c r="G45" s="1">
        <f t="shared" si="3"/>
        <v>1.5716829829653944E-2</v>
      </c>
      <c r="H45">
        <f t="shared" si="5"/>
        <v>1.5716829829653944E-2</v>
      </c>
      <c r="I45" t="str">
        <f t="shared" si="4"/>
        <v>insert into iob_dist (iob_dist.interval, iob_dist_pct, injection_type) values (220,0.0157168298296539,'bolus');</v>
      </c>
    </row>
    <row r="46" spans="1:9" x14ac:dyDescent="0.25">
      <c r="A46" s="3" t="s">
        <v>7</v>
      </c>
      <c r="B46">
        <v>45</v>
      </c>
      <c r="C46">
        <f t="shared" si="0"/>
        <v>225</v>
      </c>
      <c r="D46" s="1">
        <f t="shared" si="1"/>
        <v>3.75</v>
      </c>
      <c r="E46">
        <v>1</v>
      </c>
      <c r="F46">
        <f t="shared" si="2"/>
        <v>5.870323919453746E-3</v>
      </c>
      <c r="G46" s="1">
        <f t="shared" si="3"/>
        <v>0.2935161959726873</v>
      </c>
      <c r="H46">
        <v>0</v>
      </c>
      <c r="I46" t="str">
        <f t="shared" si="4"/>
        <v>insert into iob_dist (iob_dist.interval, iob_dist_pct, injection_type) values (225,0,'bolus');</v>
      </c>
    </row>
    <row r="47" spans="1:9" x14ac:dyDescent="0.25">
      <c r="A47" s="3" t="s">
        <v>7</v>
      </c>
      <c r="B47">
        <v>46</v>
      </c>
      <c r="C47">
        <f t="shared" si="0"/>
        <v>230</v>
      </c>
      <c r="D47" s="1">
        <f t="shared" si="1"/>
        <v>3.8333333333333335</v>
      </c>
      <c r="E47">
        <v>1</v>
      </c>
      <c r="F47">
        <f t="shared" si="2"/>
        <v>1.8325995288920982E-2</v>
      </c>
      <c r="G47" s="1">
        <f t="shared" si="3"/>
        <v>0.9162997644460491</v>
      </c>
      <c r="H47">
        <v>0</v>
      </c>
      <c r="I47" t="str">
        <f t="shared" si="4"/>
        <v>insert into iob_dist (iob_dist.interval, iob_dist_pct, injection_type) values (230,0,'bolus');</v>
      </c>
    </row>
    <row r="48" spans="1:9" x14ac:dyDescent="0.25">
      <c r="A48" s="3" t="s">
        <v>7</v>
      </c>
      <c r="B48">
        <v>47</v>
      </c>
      <c r="C48">
        <f t="shared" si="0"/>
        <v>235</v>
      </c>
      <c r="D48" s="1">
        <f t="shared" si="1"/>
        <v>3.9166666666666665</v>
      </c>
      <c r="E48">
        <v>1</v>
      </c>
      <c r="F48">
        <f t="shared" si="2"/>
        <v>3.759490303211499E-2</v>
      </c>
      <c r="G48" s="1">
        <f t="shared" si="3"/>
        <v>1.8797451516057495</v>
      </c>
      <c r="H48">
        <v>0</v>
      </c>
      <c r="I48" t="str">
        <f t="shared" si="4"/>
        <v>insert into iob_dist (iob_dist.interval, iob_dist_pct, injection_type) values (235,0,'bolus');</v>
      </c>
    </row>
    <row r="49" spans="1:9" x14ac:dyDescent="0.25">
      <c r="A49" s="3" t="s">
        <v>7</v>
      </c>
      <c r="B49">
        <v>48</v>
      </c>
      <c r="C49">
        <f t="shared" si="0"/>
        <v>240</v>
      </c>
      <c r="D49" s="1">
        <f t="shared" si="1"/>
        <v>4</v>
      </c>
      <c r="E49">
        <v>1</v>
      </c>
      <c r="F49">
        <f t="shared" si="2"/>
        <v>6.3543312709203659E-2</v>
      </c>
      <c r="G49" s="1">
        <f t="shared" si="3"/>
        <v>3.1771656354601827</v>
      </c>
      <c r="H49">
        <v>0</v>
      </c>
      <c r="I49" t="str">
        <f t="shared" si="4"/>
        <v>insert into iob_dist (iob_dist.interval, iob_dist_pct, injection_type) values (240,0,'bolus');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25" workbookViewId="0">
      <selection activeCell="V48" sqref="V48"/>
    </sheetView>
  </sheetViews>
  <sheetFormatPr defaultRowHeight="15" x14ac:dyDescent="0.25"/>
  <cols>
    <col min="3" max="3" width="12" style="1" bestFit="1" customWidth="1"/>
    <col min="6" max="6" width="9.140625" style="1"/>
  </cols>
  <sheetData>
    <row r="1" spans="1:8" x14ac:dyDescent="0.25">
      <c r="B1" t="s">
        <v>1</v>
      </c>
      <c r="C1" s="1" t="s">
        <v>2</v>
      </c>
      <c r="D1" t="s">
        <v>0</v>
      </c>
      <c r="E1">
        <v>-10</v>
      </c>
      <c r="H1" t="s">
        <v>3</v>
      </c>
    </row>
    <row r="2" spans="1:8" x14ac:dyDescent="0.25">
      <c r="A2">
        <v>1</v>
      </c>
      <c r="B2">
        <f>A2*5</f>
        <v>5</v>
      </c>
      <c r="C2" s="1">
        <f>A2*5/60</f>
        <v>8.3333333333333329E-2</v>
      </c>
      <c r="D2">
        <f>C2*C2</f>
        <v>6.9444444444444441E-3</v>
      </c>
      <c r="E2">
        <f>11-D2</f>
        <v>10.993055555555555</v>
      </c>
      <c r="F2" s="1">
        <f>E2*E2</f>
        <v>120.84727044753086</v>
      </c>
      <c r="G2">
        <f>IF(F2&gt;100,100,F2)</f>
        <v>100</v>
      </c>
      <c r="H2" t="str">
        <f>CONCATENATE("insert into iob_dist (iob_dist.interval, iob_dist_pct) values (",B2,",",G2,");")</f>
        <v>insert into iob_dist (iob_dist.interval, iob_dist_pct) values (5,100);</v>
      </c>
    </row>
    <row r="3" spans="1:8" x14ac:dyDescent="0.25">
      <c r="A3">
        <v>2</v>
      </c>
      <c r="B3">
        <f t="shared" ref="B3:B41" si="0">A3*5</f>
        <v>10</v>
      </c>
      <c r="C3" s="1">
        <f t="shared" ref="C3:C41" si="1">A3*5/60</f>
        <v>0.16666666666666666</v>
      </c>
      <c r="D3">
        <f t="shared" ref="D3:D41" si="2">C3*C3</f>
        <v>2.7777777777777776E-2</v>
      </c>
      <c r="E3">
        <f t="shared" ref="E3:E41" si="3">11-D3</f>
        <v>10.972222222222221</v>
      </c>
      <c r="F3" s="1">
        <f t="shared" ref="F3:F41" si="4">E3*E3</f>
        <v>120.38966049382714</v>
      </c>
      <c r="G3">
        <f t="shared" ref="G3:G41" si="5">IF(F3&gt;100,100,F3)</f>
        <v>100</v>
      </c>
      <c r="H3" t="str">
        <f t="shared" ref="H3:H41" si="6">CONCATENATE("insert into iob_dist (iob_dist.interval, iob_dist_pct) values (",B3,",",G3,");")</f>
        <v>insert into iob_dist (iob_dist.interval, iob_dist_pct) values (10,100);</v>
      </c>
    </row>
    <row r="4" spans="1:8" x14ac:dyDescent="0.25">
      <c r="A4">
        <v>3</v>
      </c>
      <c r="B4">
        <f t="shared" si="0"/>
        <v>15</v>
      </c>
      <c r="C4" s="1">
        <f t="shared" si="1"/>
        <v>0.25</v>
      </c>
      <c r="D4">
        <f t="shared" si="2"/>
        <v>6.25E-2</v>
      </c>
      <c r="E4">
        <f t="shared" si="3"/>
        <v>10.9375</v>
      </c>
      <c r="F4" s="1">
        <f t="shared" si="4"/>
        <v>119.62890625</v>
      </c>
      <c r="G4">
        <f t="shared" si="5"/>
        <v>100</v>
      </c>
      <c r="H4" t="str">
        <f t="shared" si="6"/>
        <v>insert into iob_dist (iob_dist.interval, iob_dist_pct) values (15,100);</v>
      </c>
    </row>
    <row r="5" spans="1:8" x14ac:dyDescent="0.25">
      <c r="A5">
        <v>4</v>
      </c>
      <c r="B5">
        <f t="shared" si="0"/>
        <v>20</v>
      </c>
      <c r="C5" s="1">
        <f t="shared" si="1"/>
        <v>0.33333333333333331</v>
      </c>
      <c r="D5">
        <f t="shared" si="2"/>
        <v>0.1111111111111111</v>
      </c>
      <c r="E5">
        <f t="shared" si="3"/>
        <v>10.888888888888889</v>
      </c>
      <c r="F5" s="1">
        <f t="shared" si="4"/>
        <v>118.56790123456791</v>
      </c>
      <c r="G5">
        <f t="shared" si="5"/>
        <v>100</v>
      </c>
      <c r="H5" t="str">
        <f t="shared" si="6"/>
        <v>insert into iob_dist (iob_dist.interval, iob_dist_pct) values (20,100);</v>
      </c>
    </row>
    <row r="6" spans="1:8" x14ac:dyDescent="0.25">
      <c r="A6">
        <v>5</v>
      </c>
      <c r="B6">
        <f t="shared" si="0"/>
        <v>25</v>
      </c>
      <c r="C6" s="1">
        <f t="shared" si="1"/>
        <v>0.41666666666666669</v>
      </c>
      <c r="D6">
        <f t="shared" si="2"/>
        <v>0.17361111111111113</v>
      </c>
      <c r="E6">
        <f t="shared" si="3"/>
        <v>10.826388888888889</v>
      </c>
      <c r="F6" s="1">
        <f t="shared" si="4"/>
        <v>117.2106963734568</v>
      </c>
      <c r="G6">
        <f t="shared" si="5"/>
        <v>100</v>
      </c>
      <c r="H6" t="str">
        <f t="shared" si="6"/>
        <v>insert into iob_dist (iob_dist.interval, iob_dist_pct) values (25,100);</v>
      </c>
    </row>
    <row r="7" spans="1:8" x14ac:dyDescent="0.25">
      <c r="A7">
        <v>6</v>
      </c>
      <c r="B7">
        <f t="shared" si="0"/>
        <v>30</v>
      </c>
      <c r="C7" s="1">
        <f t="shared" si="1"/>
        <v>0.5</v>
      </c>
      <c r="D7">
        <f t="shared" si="2"/>
        <v>0.25</v>
      </c>
      <c r="E7">
        <f t="shared" si="3"/>
        <v>10.75</v>
      </c>
      <c r="F7" s="1">
        <f t="shared" si="4"/>
        <v>115.5625</v>
      </c>
      <c r="G7">
        <f t="shared" si="5"/>
        <v>100</v>
      </c>
      <c r="H7" t="str">
        <f t="shared" si="6"/>
        <v>insert into iob_dist (iob_dist.interval, iob_dist_pct) values (30,100);</v>
      </c>
    </row>
    <row r="8" spans="1:8" x14ac:dyDescent="0.25">
      <c r="A8">
        <v>7</v>
      </c>
      <c r="B8">
        <f t="shared" si="0"/>
        <v>35</v>
      </c>
      <c r="C8" s="1">
        <f t="shared" si="1"/>
        <v>0.58333333333333337</v>
      </c>
      <c r="D8">
        <f t="shared" si="2"/>
        <v>0.34027777777777785</v>
      </c>
      <c r="E8">
        <f t="shared" si="3"/>
        <v>10.659722222222221</v>
      </c>
      <c r="F8" s="1">
        <f t="shared" si="4"/>
        <v>113.62967785493825</v>
      </c>
      <c r="G8">
        <f t="shared" si="5"/>
        <v>100</v>
      </c>
      <c r="H8" t="str">
        <f t="shared" si="6"/>
        <v>insert into iob_dist (iob_dist.interval, iob_dist_pct) values (35,100);</v>
      </c>
    </row>
    <row r="9" spans="1:8" x14ac:dyDescent="0.25">
      <c r="A9">
        <v>8</v>
      </c>
      <c r="B9">
        <f t="shared" si="0"/>
        <v>40</v>
      </c>
      <c r="C9" s="1">
        <f t="shared" si="1"/>
        <v>0.66666666666666663</v>
      </c>
      <c r="D9">
        <f t="shared" si="2"/>
        <v>0.44444444444444442</v>
      </c>
      <c r="E9">
        <f t="shared" si="3"/>
        <v>10.555555555555555</v>
      </c>
      <c r="F9" s="1">
        <f t="shared" si="4"/>
        <v>111.41975308641975</v>
      </c>
      <c r="G9">
        <f t="shared" si="5"/>
        <v>100</v>
      </c>
      <c r="H9" t="str">
        <f t="shared" si="6"/>
        <v>insert into iob_dist (iob_dist.interval, iob_dist_pct) values (40,100);</v>
      </c>
    </row>
    <row r="10" spans="1:8" x14ac:dyDescent="0.25">
      <c r="A10">
        <v>9</v>
      </c>
      <c r="B10">
        <f t="shared" si="0"/>
        <v>45</v>
      </c>
      <c r="C10" s="1">
        <f t="shared" si="1"/>
        <v>0.75</v>
      </c>
      <c r="D10">
        <f t="shared" si="2"/>
        <v>0.5625</v>
      </c>
      <c r="E10">
        <f t="shared" si="3"/>
        <v>10.4375</v>
      </c>
      <c r="F10" s="1">
        <f t="shared" si="4"/>
        <v>108.94140625</v>
      </c>
      <c r="G10">
        <f t="shared" si="5"/>
        <v>100</v>
      </c>
      <c r="H10" t="str">
        <f t="shared" si="6"/>
        <v>insert into iob_dist (iob_dist.interval, iob_dist_pct) values (45,100);</v>
      </c>
    </row>
    <row r="11" spans="1:8" x14ac:dyDescent="0.25">
      <c r="A11">
        <v>10</v>
      </c>
      <c r="B11">
        <f t="shared" si="0"/>
        <v>50</v>
      </c>
      <c r="C11" s="1">
        <f t="shared" si="1"/>
        <v>0.83333333333333337</v>
      </c>
      <c r="D11">
        <f t="shared" si="2"/>
        <v>0.69444444444444453</v>
      </c>
      <c r="E11">
        <f t="shared" si="3"/>
        <v>10.305555555555555</v>
      </c>
      <c r="F11" s="1">
        <f t="shared" si="4"/>
        <v>106.20447530864197</v>
      </c>
      <c r="G11">
        <f t="shared" si="5"/>
        <v>100</v>
      </c>
      <c r="H11" t="str">
        <f t="shared" si="6"/>
        <v>insert into iob_dist (iob_dist.interval, iob_dist_pct) values (50,100);</v>
      </c>
    </row>
    <row r="12" spans="1:8" x14ac:dyDescent="0.25">
      <c r="A12">
        <v>11</v>
      </c>
      <c r="B12">
        <f t="shared" si="0"/>
        <v>55</v>
      </c>
      <c r="C12" s="1">
        <f t="shared" si="1"/>
        <v>0.91666666666666663</v>
      </c>
      <c r="D12">
        <f t="shared" si="2"/>
        <v>0.84027777777777768</v>
      </c>
      <c r="E12">
        <f t="shared" si="3"/>
        <v>10.159722222222221</v>
      </c>
      <c r="F12" s="1">
        <f t="shared" si="4"/>
        <v>103.21995563271604</v>
      </c>
      <c r="G12">
        <f t="shared" si="5"/>
        <v>100</v>
      </c>
      <c r="H12" t="str">
        <f t="shared" si="6"/>
        <v>insert into iob_dist (iob_dist.interval, iob_dist_pct) values (55,100);</v>
      </c>
    </row>
    <row r="13" spans="1:8" x14ac:dyDescent="0.25">
      <c r="A13">
        <v>12</v>
      </c>
      <c r="B13">
        <f t="shared" si="0"/>
        <v>60</v>
      </c>
      <c r="C13" s="1">
        <f t="shared" si="1"/>
        <v>1</v>
      </c>
      <c r="D13">
        <f t="shared" si="2"/>
        <v>1</v>
      </c>
      <c r="E13">
        <f t="shared" si="3"/>
        <v>10</v>
      </c>
      <c r="F13" s="1">
        <f t="shared" si="4"/>
        <v>100</v>
      </c>
      <c r="G13">
        <f t="shared" si="5"/>
        <v>100</v>
      </c>
      <c r="H13" t="str">
        <f t="shared" si="6"/>
        <v>insert into iob_dist (iob_dist.interval, iob_dist_pct) values (60,100);</v>
      </c>
    </row>
    <row r="14" spans="1:8" x14ac:dyDescent="0.25">
      <c r="A14">
        <v>13</v>
      </c>
      <c r="B14">
        <f t="shared" si="0"/>
        <v>65</v>
      </c>
      <c r="C14" s="1">
        <f t="shared" si="1"/>
        <v>1.0833333333333333</v>
      </c>
      <c r="D14">
        <f t="shared" si="2"/>
        <v>1.1736111111111109</v>
      </c>
      <c r="E14">
        <f t="shared" si="3"/>
        <v>9.8263888888888893</v>
      </c>
      <c r="F14" s="1">
        <f t="shared" si="4"/>
        <v>96.557918595679027</v>
      </c>
      <c r="G14">
        <f t="shared" si="5"/>
        <v>96.557918595679027</v>
      </c>
      <c r="H14" t="str">
        <f t="shared" si="6"/>
        <v>insert into iob_dist (iob_dist.interval, iob_dist_pct) values (65,96.557918595679);</v>
      </c>
    </row>
    <row r="15" spans="1:8" x14ac:dyDescent="0.25">
      <c r="A15">
        <v>14</v>
      </c>
      <c r="B15">
        <f t="shared" si="0"/>
        <v>70</v>
      </c>
      <c r="C15" s="1">
        <f t="shared" si="1"/>
        <v>1.1666666666666667</v>
      </c>
      <c r="D15">
        <f t="shared" si="2"/>
        <v>1.3611111111111114</v>
      </c>
      <c r="E15">
        <f t="shared" si="3"/>
        <v>9.6388888888888893</v>
      </c>
      <c r="F15" s="1">
        <f t="shared" si="4"/>
        <v>92.908179012345684</v>
      </c>
      <c r="G15">
        <f t="shared" si="5"/>
        <v>92.908179012345684</v>
      </c>
      <c r="H15" t="str">
        <f t="shared" si="6"/>
        <v>insert into iob_dist (iob_dist.interval, iob_dist_pct) values (70,92.9081790123457);</v>
      </c>
    </row>
    <row r="16" spans="1:8" x14ac:dyDescent="0.25">
      <c r="A16">
        <v>15</v>
      </c>
      <c r="B16">
        <f t="shared" si="0"/>
        <v>75</v>
      </c>
      <c r="C16" s="1">
        <f t="shared" si="1"/>
        <v>1.25</v>
      </c>
      <c r="D16">
        <f t="shared" si="2"/>
        <v>1.5625</v>
      </c>
      <c r="E16">
        <f t="shared" si="3"/>
        <v>9.4375</v>
      </c>
      <c r="F16" s="1">
        <f t="shared" si="4"/>
        <v>89.06640625</v>
      </c>
      <c r="G16">
        <f t="shared" si="5"/>
        <v>89.06640625</v>
      </c>
      <c r="H16" t="str">
        <f t="shared" si="6"/>
        <v>insert into iob_dist (iob_dist.interval, iob_dist_pct) values (75,89.06640625);</v>
      </c>
    </row>
    <row r="17" spans="1:8" x14ac:dyDescent="0.25">
      <c r="A17">
        <v>16</v>
      </c>
      <c r="B17">
        <f t="shared" si="0"/>
        <v>80</v>
      </c>
      <c r="C17" s="1">
        <f t="shared" si="1"/>
        <v>1.3333333333333333</v>
      </c>
      <c r="D17">
        <f t="shared" si="2"/>
        <v>1.7777777777777777</v>
      </c>
      <c r="E17">
        <f t="shared" si="3"/>
        <v>9.2222222222222214</v>
      </c>
      <c r="F17" s="1">
        <f t="shared" si="4"/>
        <v>85.049382716049365</v>
      </c>
      <c r="G17">
        <f t="shared" si="5"/>
        <v>85.049382716049365</v>
      </c>
      <c r="H17" t="str">
        <f t="shared" si="6"/>
        <v>insert into iob_dist (iob_dist.interval, iob_dist_pct) values (80,85.0493827160494);</v>
      </c>
    </row>
    <row r="18" spans="1:8" x14ac:dyDescent="0.25">
      <c r="A18">
        <v>17</v>
      </c>
      <c r="B18">
        <f t="shared" si="0"/>
        <v>85</v>
      </c>
      <c r="C18" s="1">
        <f t="shared" si="1"/>
        <v>1.4166666666666667</v>
      </c>
      <c r="D18">
        <f t="shared" si="2"/>
        <v>2.0069444444444446</v>
      </c>
      <c r="E18">
        <f t="shared" si="3"/>
        <v>8.9930555555555554</v>
      </c>
      <c r="F18" s="1">
        <f t="shared" si="4"/>
        <v>80.875048225308632</v>
      </c>
      <c r="G18">
        <f t="shared" si="5"/>
        <v>80.875048225308632</v>
      </c>
      <c r="H18" t="str">
        <f t="shared" si="6"/>
        <v>insert into iob_dist (iob_dist.interval, iob_dist_pct) values (85,80.8750482253086);</v>
      </c>
    </row>
    <row r="19" spans="1:8" x14ac:dyDescent="0.25">
      <c r="A19">
        <v>18</v>
      </c>
      <c r="B19">
        <f t="shared" si="0"/>
        <v>90</v>
      </c>
      <c r="C19" s="1">
        <f t="shared" si="1"/>
        <v>1.5</v>
      </c>
      <c r="D19">
        <f t="shared" si="2"/>
        <v>2.25</v>
      </c>
      <c r="E19">
        <f t="shared" si="3"/>
        <v>8.75</v>
      </c>
      <c r="F19" s="1">
        <f t="shared" si="4"/>
        <v>76.5625</v>
      </c>
      <c r="G19">
        <f t="shared" si="5"/>
        <v>76.5625</v>
      </c>
      <c r="H19" t="str">
        <f t="shared" si="6"/>
        <v>insert into iob_dist (iob_dist.interval, iob_dist_pct) values (90,76.5625);</v>
      </c>
    </row>
    <row r="20" spans="1:8" x14ac:dyDescent="0.25">
      <c r="A20">
        <v>19</v>
      </c>
      <c r="B20">
        <f t="shared" si="0"/>
        <v>95</v>
      </c>
      <c r="C20" s="1">
        <f t="shared" si="1"/>
        <v>1.5833333333333333</v>
      </c>
      <c r="D20">
        <f t="shared" si="2"/>
        <v>2.5069444444444442</v>
      </c>
      <c r="E20">
        <f t="shared" si="3"/>
        <v>8.4930555555555554</v>
      </c>
      <c r="F20" s="1">
        <f t="shared" si="4"/>
        <v>72.131992669753089</v>
      </c>
      <c r="G20">
        <f t="shared" si="5"/>
        <v>72.131992669753089</v>
      </c>
      <c r="H20" t="str">
        <f t="shared" si="6"/>
        <v>insert into iob_dist (iob_dist.interval, iob_dist_pct) values (95,72.1319926697531);</v>
      </c>
    </row>
    <row r="21" spans="1:8" x14ac:dyDescent="0.25">
      <c r="A21">
        <v>20</v>
      </c>
      <c r="B21">
        <f t="shared" si="0"/>
        <v>100</v>
      </c>
      <c r="C21" s="1">
        <f t="shared" si="1"/>
        <v>1.6666666666666667</v>
      </c>
      <c r="D21">
        <f t="shared" si="2"/>
        <v>2.7777777777777781</v>
      </c>
      <c r="E21">
        <f t="shared" si="3"/>
        <v>8.2222222222222214</v>
      </c>
      <c r="F21" s="1">
        <f t="shared" si="4"/>
        <v>67.604938271604922</v>
      </c>
      <c r="G21">
        <f t="shared" si="5"/>
        <v>67.604938271604922</v>
      </c>
      <c r="H21" t="str">
        <f t="shared" si="6"/>
        <v>insert into iob_dist (iob_dist.interval, iob_dist_pct) values (100,67.6049382716049);</v>
      </c>
    </row>
    <row r="22" spans="1:8" x14ac:dyDescent="0.25">
      <c r="A22">
        <v>21</v>
      </c>
      <c r="B22">
        <f t="shared" si="0"/>
        <v>105</v>
      </c>
      <c r="C22" s="1">
        <f t="shared" si="1"/>
        <v>1.75</v>
      </c>
      <c r="D22">
        <f t="shared" si="2"/>
        <v>3.0625</v>
      </c>
      <c r="E22">
        <f t="shared" si="3"/>
        <v>7.9375</v>
      </c>
      <c r="F22" s="1">
        <f t="shared" si="4"/>
        <v>63.00390625</v>
      </c>
      <c r="G22">
        <f t="shared" si="5"/>
        <v>63.00390625</v>
      </c>
      <c r="H22" t="str">
        <f t="shared" si="6"/>
        <v>insert into iob_dist (iob_dist.interval, iob_dist_pct) values (105,63.00390625);</v>
      </c>
    </row>
    <row r="23" spans="1:8" x14ac:dyDescent="0.25">
      <c r="A23">
        <v>22</v>
      </c>
      <c r="B23">
        <f t="shared" si="0"/>
        <v>110</v>
      </c>
      <c r="C23" s="1">
        <f t="shared" si="1"/>
        <v>1.8333333333333333</v>
      </c>
      <c r="D23">
        <f t="shared" si="2"/>
        <v>3.3611111111111107</v>
      </c>
      <c r="E23">
        <f t="shared" si="3"/>
        <v>7.6388888888888893</v>
      </c>
      <c r="F23" s="1">
        <f t="shared" si="4"/>
        <v>58.352623456790127</v>
      </c>
      <c r="G23">
        <f t="shared" si="5"/>
        <v>58.352623456790127</v>
      </c>
      <c r="H23" t="str">
        <f t="shared" si="6"/>
        <v>insert into iob_dist (iob_dist.interval, iob_dist_pct) values (110,58.3526234567901);</v>
      </c>
    </row>
    <row r="24" spans="1:8" x14ac:dyDescent="0.25">
      <c r="A24">
        <v>23</v>
      </c>
      <c r="B24">
        <f t="shared" si="0"/>
        <v>115</v>
      </c>
      <c r="C24" s="1">
        <f t="shared" si="1"/>
        <v>1.9166666666666667</v>
      </c>
      <c r="D24">
        <f t="shared" si="2"/>
        <v>3.6736111111111116</v>
      </c>
      <c r="E24">
        <f t="shared" si="3"/>
        <v>7.3263888888888884</v>
      </c>
      <c r="F24" s="1">
        <f t="shared" si="4"/>
        <v>53.675974151234563</v>
      </c>
      <c r="G24">
        <f t="shared" si="5"/>
        <v>53.675974151234563</v>
      </c>
      <c r="H24" t="str">
        <f t="shared" si="6"/>
        <v>insert into iob_dist (iob_dist.interval, iob_dist_pct) values (115,53.6759741512346);</v>
      </c>
    </row>
    <row r="25" spans="1:8" x14ac:dyDescent="0.25">
      <c r="A25">
        <v>24</v>
      </c>
      <c r="B25">
        <f t="shared" si="0"/>
        <v>120</v>
      </c>
      <c r="C25" s="1">
        <f t="shared" si="1"/>
        <v>2</v>
      </c>
      <c r="D25">
        <f t="shared" si="2"/>
        <v>4</v>
      </c>
      <c r="E25">
        <f t="shared" si="3"/>
        <v>7</v>
      </c>
      <c r="F25" s="1">
        <f t="shared" si="4"/>
        <v>49</v>
      </c>
      <c r="G25">
        <f t="shared" si="5"/>
        <v>49</v>
      </c>
      <c r="H25" t="str">
        <f t="shared" si="6"/>
        <v>insert into iob_dist (iob_dist.interval, iob_dist_pct) values (120,49);</v>
      </c>
    </row>
    <row r="26" spans="1:8" x14ac:dyDescent="0.25">
      <c r="A26">
        <v>25</v>
      </c>
      <c r="B26">
        <f t="shared" si="0"/>
        <v>125</v>
      </c>
      <c r="C26" s="1">
        <f t="shared" si="1"/>
        <v>2.0833333333333335</v>
      </c>
      <c r="D26">
        <f t="shared" si="2"/>
        <v>4.3402777777777786</v>
      </c>
      <c r="E26">
        <f t="shared" si="3"/>
        <v>6.6597222222222214</v>
      </c>
      <c r="F26" s="1">
        <f t="shared" si="4"/>
        <v>44.351900077160487</v>
      </c>
      <c r="G26">
        <f t="shared" si="5"/>
        <v>44.351900077160487</v>
      </c>
      <c r="H26" t="str">
        <f t="shared" si="6"/>
        <v>insert into iob_dist (iob_dist.interval, iob_dist_pct) values (125,44.3519000771605);</v>
      </c>
    </row>
    <row r="27" spans="1:8" x14ac:dyDescent="0.25">
      <c r="A27">
        <v>26</v>
      </c>
      <c r="B27">
        <f t="shared" si="0"/>
        <v>130</v>
      </c>
      <c r="C27" s="1">
        <f t="shared" si="1"/>
        <v>2.1666666666666665</v>
      </c>
      <c r="D27">
        <f t="shared" si="2"/>
        <v>4.6944444444444438</v>
      </c>
      <c r="E27">
        <f t="shared" si="3"/>
        <v>6.3055555555555562</v>
      </c>
      <c r="F27" s="1">
        <f t="shared" si="4"/>
        <v>39.760030864197539</v>
      </c>
      <c r="G27">
        <f t="shared" si="5"/>
        <v>39.760030864197539</v>
      </c>
      <c r="H27" t="str">
        <f t="shared" si="6"/>
        <v>insert into iob_dist (iob_dist.interval, iob_dist_pct) values (130,39.7600308641975);</v>
      </c>
    </row>
    <row r="28" spans="1:8" x14ac:dyDescent="0.25">
      <c r="A28">
        <v>27</v>
      </c>
      <c r="B28">
        <f t="shared" si="0"/>
        <v>135</v>
      </c>
      <c r="C28" s="1">
        <f t="shared" si="1"/>
        <v>2.25</v>
      </c>
      <c r="D28">
        <f t="shared" si="2"/>
        <v>5.0625</v>
      </c>
      <c r="E28">
        <f t="shared" si="3"/>
        <v>5.9375</v>
      </c>
      <c r="F28" s="1">
        <f t="shared" si="4"/>
        <v>35.25390625</v>
      </c>
      <c r="G28">
        <f t="shared" si="5"/>
        <v>35.25390625</v>
      </c>
      <c r="H28" t="str">
        <f t="shared" si="6"/>
        <v>insert into iob_dist (iob_dist.interval, iob_dist_pct) values (135,35.25390625);</v>
      </c>
    </row>
    <row r="29" spans="1:8" x14ac:dyDescent="0.25">
      <c r="A29">
        <v>28</v>
      </c>
      <c r="B29">
        <f t="shared" si="0"/>
        <v>140</v>
      </c>
      <c r="C29" s="1">
        <f t="shared" si="1"/>
        <v>2.3333333333333335</v>
      </c>
      <c r="D29">
        <f t="shared" si="2"/>
        <v>5.4444444444444455</v>
      </c>
      <c r="E29">
        <f t="shared" si="3"/>
        <v>5.5555555555555545</v>
      </c>
      <c r="F29" s="1">
        <f t="shared" si="4"/>
        <v>30.864197530864185</v>
      </c>
      <c r="G29">
        <f t="shared" si="5"/>
        <v>30.864197530864185</v>
      </c>
      <c r="H29" t="str">
        <f t="shared" si="6"/>
        <v>insert into iob_dist (iob_dist.interval, iob_dist_pct) values (140,30.8641975308642);</v>
      </c>
    </row>
    <row r="30" spans="1:8" x14ac:dyDescent="0.25">
      <c r="A30">
        <v>29</v>
      </c>
      <c r="B30">
        <f t="shared" si="0"/>
        <v>145</v>
      </c>
      <c r="C30" s="1">
        <f t="shared" si="1"/>
        <v>2.4166666666666665</v>
      </c>
      <c r="D30">
        <f t="shared" si="2"/>
        <v>5.8402777777777768</v>
      </c>
      <c r="E30">
        <f t="shared" si="3"/>
        <v>5.1597222222222232</v>
      </c>
      <c r="F30" s="1">
        <f t="shared" si="4"/>
        <v>26.622733410493836</v>
      </c>
      <c r="G30">
        <f t="shared" si="5"/>
        <v>26.622733410493836</v>
      </c>
      <c r="H30" t="str">
        <f t="shared" si="6"/>
        <v>insert into iob_dist (iob_dist.interval, iob_dist_pct) values (145,26.6227334104938);</v>
      </c>
    </row>
    <row r="31" spans="1:8" x14ac:dyDescent="0.25">
      <c r="A31">
        <v>30</v>
      </c>
      <c r="B31">
        <f t="shared" si="0"/>
        <v>150</v>
      </c>
      <c r="C31" s="1">
        <f t="shared" si="1"/>
        <v>2.5</v>
      </c>
      <c r="D31">
        <f t="shared" si="2"/>
        <v>6.25</v>
      </c>
      <c r="E31">
        <f t="shared" si="3"/>
        <v>4.75</v>
      </c>
      <c r="F31" s="1">
        <f t="shared" si="4"/>
        <v>22.5625</v>
      </c>
      <c r="G31">
        <f t="shared" si="5"/>
        <v>22.5625</v>
      </c>
      <c r="H31" t="str">
        <f t="shared" si="6"/>
        <v>insert into iob_dist (iob_dist.interval, iob_dist_pct) values (150,22.5625);</v>
      </c>
    </row>
    <row r="32" spans="1:8" x14ac:dyDescent="0.25">
      <c r="A32">
        <v>31</v>
      </c>
      <c r="B32">
        <f t="shared" si="0"/>
        <v>155</v>
      </c>
      <c r="C32" s="1">
        <f t="shared" si="1"/>
        <v>2.5833333333333335</v>
      </c>
      <c r="D32">
        <f t="shared" si="2"/>
        <v>6.6736111111111116</v>
      </c>
      <c r="E32">
        <f t="shared" si="3"/>
        <v>4.3263888888888884</v>
      </c>
      <c r="F32" s="1">
        <f t="shared" si="4"/>
        <v>18.717640817901231</v>
      </c>
      <c r="G32">
        <f t="shared" si="5"/>
        <v>18.717640817901231</v>
      </c>
      <c r="H32" t="str">
        <f t="shared" si="6"/>
        <v>insert into iob_dist (iob_dist.interval, iob_dist_pct) values (155,18.7176408179012);</v>
      </c>
    </row>
    <row r="33" spans="1:8" x14ac:dyDescent="0.25">
      <c r="A33">
        <v>32</v>
      </c>
      <c r="B33">
        <f t="shared" si="0"/>
        <v>160</v>
      </c>
      <c r="C33" s="1">
        <f t="shared" si="1"/>
        <v>2.6666666666666665</v>
      </c>
      <c r="D33">
        <f t="shared" si="2"/>
        <v>7.1111111111111107</v>
      </c>
      <c r="E33">
        <f t="shared" si="3"/>
        <v>3.8888888888888893</v>
      </c>
      <c r="F33" s="1">
        <f t="shared" si="4"/>
        <v>15.123456790123459</v>
      </c>
      <c r="G33">
        <f t="shared" si="5"/>
        <v>15.123456790123459</v>
      </c>
      <c r="H33" t="str">
        <f t="shared" si="6"/>
        <v>insert into iob_dist (iob_dist.interval, iob_dist_pct) values (160,15.1234567901235);</v>
      </c>
    </row>
    <row r="34" spans="1:8" x14ac:dyDescent="0.25">
      <c r="A34">
        <v>33</v>
      </c>
      <c r="B34">
        <f t="shared" si="0"/>
        <v>165</v>
      </c>
      <c r="C34" s="1">
        <f t="shared" si="1"/>
        <v>2.75</v>
      </c>
      <c r="D34">
        <f t="shared" si="2"/>
        <v>7.5625</v>
      </c>
      <c r="E34">
        <f t="shared" si="3"/>
        <v>3.4375</v>
      </c>
      <c r="F34" s="1">
        <f t="shared" si="4"/>
        <v>11.81640625</v>
      </c>
      <c r="G34">
        <f t="shared" si="5"/>
        <v>11.81640625</v>
      </c>
      <c r="H34" t="str">
        <f t="shared" si="6"/>
        <v>insert into iob_dist (iob_dist.interval, iob_dist_pct) values (165,11.81640625);</v>
      </c>
    </row>
    <row r="35" spans="1:8" x14ac:dyDescent="0.25">
      <c r="A35">
        <v>34</v>
      </c>
      <c r="B35">
        <f t="shared" si="0"/>
        <v>170</v>
      </c>
      <c r="C35" s="1">
        <f t="shared" si="1"/>
        <v>2.8333333333333335</v>
      </c>
      <c r="D35">
        <f t="shared" si="2"/>
        <v>8.0277777777777786</v>
      </c>
      <c r="E35">
        <f t="shared" si="3"/>
        <v>2.9722222222222214</v>
      </c>
      <c r="F35" s="1">
        <f t="shared" si="4"/>
        <v>8.8341049382716008</v>
      </c>
      <c r="G35">
        <f t="shared" si="5"/>
        <v>8.8341049382716008</v>
      </c>
      <c r="H35" t="str">
        <f t="shared" si="6"/>
        <v>insert into iob_dist (iob_dist.interval, iob_dist_pct) values (170,8.8341049382716);</v>
      </c>
    </row>
    <row r="36" spans="1:8" x14ac:dyDescent="0.25">
      <c r="A36">
        <v>35</v>
      </c>
      <c r="B36">
        <f t="shared" si="0"/>
        <v>175</v>
      </c>
      <c r="C36" s="1">
        <f t="shared" si="1"/>
        <v>2.9166666666666665</v>
      </c>
      <c r="D36">
        <f t="shared" si="2"/>
        <v>8.5069444444444429</v>
      </c>
      <c r="E36">
        <f t="shared" si="3"/>
        <v>2.4930555555555571</v>
      </c>
      <c r="F36" s="1">
        <f t="shared" si="4"/>
        <v>6.2153260030864272</v>
      </c>
      <c r="G36">
        <f t="shared" si="5"/>
        <v>6.2153260030864272</v>
      </c>
      <c r="H36" t="str">
        <f t="shared" si="6"/>
        <v>insert into iob_dist (iob_dist.interval, iob_dist_pct) values (175,6.21532600308643);</v>
      </c>
    </row>
    <row r="37" spans="1:8" x14ac:dyDescent="0.25">
      <c r="A37">
        <v>36</v>
      </c>
      <c r="B37">
        <f t="shared" si="0"/>
        <v>180</v>
      </c>
      <c r="C37" s="1">
        <f t="shared" si="1"/>
        <v>3</v>
      </c>
      <c r="D37">
        <f t="shared" si="2"/>
        <v>9</v>
      </c>
      <c r="E37">
        <f t="shared" si="3"/>
        <v>2</v>
      </c>
      <c r="F37" s="1">
        <f t="shared" si="4"/>
        <v>4</v>
      </c>
      <c r="G37">
        <f t="shared" si="5"/>
        <v>4</v>
      </c>
      <c r="H37" t="str">
        <f t="shared" si="6"/>
        <v>insert into iob_dist (iob_dist.interval, iob_dist_pct) values (180,4);</v>
      </c>
    </row>
    <row r="38" spans="1:8" x14ac:dyDescent="0.25">
      <c r="A38">
        <v>37</v>
      </c>
      <c r="B38">
        <f t="shared" si="0"/>
        <v>185</v>
      </c>
      <c r="C38" s="1">
        <f t="shared" si="1"/>
        <v>3.0833333333333335</v>
      </c>
      <c r="D38">
        <f t="shared" si="2"/>
        <v>9.5069444444444446</v>
      </c>
      <c r="E38">
        <f t="shared" si="3"/>
        <v>1.4930555555555554</v>
      </c>
      <c r="F38" s="1">
        <f t="shared" si="4"/>
        <v>2.2292148919753081</v>
      </c>
      <c r="G38">
        <f t="shared" si="5"/>
        <v>2.2292148919753081</v>
      </c>
      <c r="H38" t="str">
        <f t="shared" si="6"/>
        <v>insert into iob_dist (iob_dist.interval, iob_dist_pct) values (185,2.22921489197531);</v>
      </c>
    </row>
    <row r="39" spans="1:8" x14ac:dyDescent="0.25">
      <c r="A39">
        <v>38</v>
      </c>
      <c r="B39">
        <f t="shared" si="0"/>
        <v>190</v>
      </c>
      <c r="C39" s="1">
        <f t="shared" si="1"/>
        <v>3.1666666666666665</v>
      </c>
      <c r="D39">
        <f t="shared" si="2"/>
        <v>10.027777777777777</v>
      </c>
      <c r="E39">
        <f t="shared" si="3"/>
        <v>0.97222222222222321</v>
      </c>
      <c r="F39" s="1">
        <f t="shared" si="4"/>
        <v>0.94521604938271797</v>
      </c>
      <c r="G39">
        <f t="shared" si="5"/>
        <v>0.94521604938271797</v>
      </c>
      <c r="H39" t="str">
        <f t="shared" si="6"/>
        <v>insert into iob_dist (iob_dist.interval, iob_dist_pct) values (190,0.945216049382718);</v>
      </c>
    </row>
    <row r="40" spans="1:8" x14ac:dyDescent="0.25">
      <c r="A40">
        <v>39</v>
      </c>
      <c r="B40">
        <f t="shared" si="0"/>
        <v>195</v>
      </c>
      <c r="C40" s="1">
        <f t="shared" si="1"/>
        <v>3.25</v>
      </c>
      <c r="D40">
        <f t="shared" si="2"/>
        <v>10.5625</v>
      </c>
      <c r="E40">
        <f t="shared" si="3"/>
        <v>0.4375</v>
      </c>
      <c r="F40" s="1">
        <f t="shared" si="4"/>
        <v>0.19140625</v>
      </c>
      <c r="G40">
        <f t="shared" si="5"/>
        <v>0.19140625</v>
      </c>
      <c r="H40" t="str">
        <f t="shared" si="6"/>
        <v>insert into iob_dist (iob_dist.interval, iob_dist_pct) values (195,0.19140625);</v>
      </c>
    </row>
    <row r="41" spans="1:8" x14ac:dyDescent="0.25">
      <c r="A41">
        <v>40</v>
      </c>
      <c r="B41">
        <f t="shared" si="0"/>
        <v>200</v>
      </c>
      <c r="C41" s="1">
        <f t="shared" si="1"/>
        <v>3.3333333333333335</v>
      </c>
      <c r="D41">
        <f t="shared" si="2"/>
        <v>11.111111111111112</v>
      </c>
      <c r="E41">
        <f t="shared" si="3"/>
        <v>-0.11111111111111249</v>
      </c>
      <c r="F41" s="1">
        <f t="shared" si="4"/>
        <v>1.2345679012345985E-2</v>
      </c>
      <c r="G41">
        <f t="shared" si="5"/>
        <v>1.2345679012345985E-2</v>
      </c>
      <c r="H41" t="str">
        <f t="shared" si="6"/>
        <v>insert into iob_dist (iob_dist.interval, iob_dist_pct) values (200,0.012345679012346);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48" sqref="I1:I48"/>
    </sheetView>
  </sheetViews>
  <sheetFormatPr defaultRowHeight="15" x14ac:dyDescent="0.25"/>
  <cols>
    <col min="4" max="4" width="12" style="1" bestFit="1" customWidth="1"/>
    <col min="7" max="7" width="9.140625" style="1"/>
  </cols>
  <sheetData>
    <row r="1" spans="1:9" x14ac:dyDescent="0.25">
      <c r="A1" t="s">
        <v>6</v>
      </c>
      <c r="B1" t="s">
        <v>5</v>
      </c>
      <c r="C1" t="s">
        <v>1</v>
      </c>
      <c r="D1" s="1" t="s">
        <v>2</v>
      </c>
      <c r="E1" t="s">
        <v>0</v>
      </c>
      <c r="F1">
        <v>-10</v>
      </c>
      <c r="I1" t="s">
        <v>9</v>
      </c>
    </row>
    <row r="2" spans="1:9" x14ac:dyDescent="0.25">
      <c r="A2" t="s">
        <v>10</v>
      </c>
      <c r="B2">
        <v>1</v>
      </c>
      <c r="C2">
        <f>B2*5</f>
        <v>5</v>
      </c>
      <c r="D2" s="1">
        <f>B2*5/60</f>
        <v>8.3333333333333329E-2</v>
      </c>
      <c r="E2">
        <v>1.1000000000000001</v>
      </c>
      <c r="F2">
        <f>COS((D2-0.5)/E2)+1</f>
        <v>1.9291135538208759</v>
      </c>
      <c r="G2" s="1">
        <f>F2*100/2</f>
        <v>96.455677691043789</v>
      </c>
      <c r="H2">
        <v>100</v>
      </c>
      <c r="I2" t="str">
        <f>CONCATENATE("insert into iob_dist (iob_dist.interval, iob_dist_pct, injection_type) values (",C2,",",H2,",'",A2,"');")</f>
        <v>insert into iob_dist (iob_dist.interval, iob_dist_pct, injection_type) values (5,100,'square');</v>
      </c>
    </row>
    <row r="3" spans="1:9" x14ac:dyDescent="0.25">
      <c r="A3" t="s">
        <v>10</v>
      </c>
      <c r="B3">
        <v>2</v>
      </c>
      <c r="C3">
        <f t="shared" ref="C3:C49" si="0">B3*5</f>
        <v>10</v>
      </c>
      <c r="D3" s="1">
        <f t="shared" ref="D3:D49" si="1">B3*5/60</f>
        <v>0.16666666666666666</v>
      </c>
      <c r="E3">
        <v>1.1000000000000001</v>
      </c>
      <c r="F3">
        <f t="shared" ref="F3:F49" si="2">COS((D3-0.5)/E3)+1</f>
        <v>1.9544365884201449</v>
      </c>
      <c r="G3" s="1">
        <f t="shared" ref="G3:G49" si="3">F3*100/2</f>
        <v>97.721829421007243</v>
      </c>
      <c r="H3">
        <v>100</v>
      </c>
      <c r="I3" t="str">
        <f t="shared" ref="I3:I49" si="4">CONCATENATE("insert into iob_dist (iob_dist.interval, iob_dist_pct, injection_type) values (",C3,",",H3,",'",A3,"');")</f>
        <v>insert into iob_dist (iob_dist.interval, iob_dist_pct, injection_type) values (10,100,'square');</v>
      </c>
    </row>
    <row r="4" spans="1:9" x14ac:dyDescent="0.25">
      <c r="A4" t="s">
        <v>10</v>
      </c>
      <c r="B4">
        <v>3</v>
      </c>
      <c r="C4">
        <f t="shared" si="0"/>
        <v>15</v>
      </c>
      <c r="D4" s="1">
        <f t="shared" si="1"/>
        <v>0.25</v>
      </c>
      <c r="E4">
        <v>1.1000000000000001</v>
      </c>
      <c r="F4">
        <f t="shared" si="2"/>
        <v>1.9742845300458454</v>
      </c>
      <c r="G4" s="1">
        <f t="shared" si="3"/>
        <v>98.714226502292263</v>
      </c>
      <c r="H4">
        <v>100</v>
      </c>
      <c r="I4" t="str">
        <f t="shared" si="4"/>
        <v>insert into iob_dist (iob_dist.interval, iob_dist_pct, injection_type) values (15,100,'square');</v>
      </c>
    </row>
    <row r="5" spans="1:9" x14ac:dyDescent="0.25">
      <c r="A5" t="s">
        <v>10</v>
      </c>
      <c r="B5">
        <v>4</v>
      </c>
      <c r="C5">
        <f t="shared" si="0"/>
        <v>20</v>
      </c>
      <c r="D5" s="1">
        <f t="shared" si="1"/>
        <v>0.33333333333333331</v>
      </c>
      <c r="E5">
        <v>1.1000000000000001</v>
      </c>
      <c r="F5">
        <f t="shared" si="2"/>
        <v>1.9885435216570246</v>
      </c>
      <c r="G5" s="1">
        <f t="shared" si="3"/>
        <v>99.427176082851233</v>
      </c>
      <c r="H5">
        <v>100</v>
      </c>
      <c r="I5" t="str">
        <f t="shared" si="4"/>
        <v>insert into iob_dist (iob_dist.interval, iob_dist_pct, injection_type) values (20,100,'square');</v>
      </c>
    </row>
    <row r="6" spans="1:9" x14ac:dyDescent="0.25">
      <c r="A6" t="s">
        <v>10</v>
      </c>
      <c r="B6">
        <v>5</v>
      </c>
      <c r="C6">
        <f t="shared" si="0"/>
        <v>25</v>
      </c>
      <c r="D6" s="1">
        <f t="shared" si="1"/>
        <v>0.41666666666666669</v>
      </c>
      <c r="E6">
        <v>1.1000000000000001</v>
      </c>
      <c r="F6">
        <f t="shared" si="2"/>
        <v>1.9971317670340829</v>
      </c>
      <c r="G6" s="1">
        <f t="shared" si="3"/>
        <v>99.856588351704147</v>
      </c>
      <c r="H6">
        <v>100</v>
      </c>
      <c r="I6" t="str">
        <f t="shared" si="4"/>
        <v>insert into iob_dist (iob_dist.interval, iob_dist_pct, injection_type) values (25,100,'square');</v>
      </c>
    </row>
    <row r="7" spans="1:9" x14ac:dyDescent="0.25">
      <c r="A7" t="s">
        <v>10</v>
      </c>
      <c r="B7">
        <v>6</v>
      </c>
      <c r="C7">
        <f t="shared" si="0"/>
        <v>30</v>
      </c>
      <c r="D7" s="1">
        <f t="shared" si="1"/>
        <v>0.5</v>
      </c>
      <c r="E7">
        <v>1.1000000000000001</v>
      </c>
      <c r="F7">
        <f t="shared" si="2"/>
        <v>2</v>
      </c>
      <c r="G7" s="1">
        <f t="shared" si="3"/>
        <v>100</v>
      </c>
      <c r="H7">
        <f t="shared" ref="H7:H48" si="5">IF(G7&gt;100,100,G7)</f>
        <v>100</v>
      </c>
      <c r="I7" t="str">
        <f t="shared" si="4"/>
        <v>insert into iob_dist (iob_dist.interval, iob_dist_pct, injection_type) values (30,100,'square');</v>
      </c>
    </row>
    <row r="8" spans="1:9" x14ac:dyDescent="0.25">
      <c r="A8" t="s">
        <v>10</v>
      </c>
      <c r="B8">
        <v>7</v>
      </c>
      <c r="C8">
        <f t="shared" si="0"/>
        <v>35</v>
      </c>
      <c r="D8" s="1">
        <f t="shared" si="1"/>
        <v>0.58333333333333337</v>
      </c>
      <c r="E8">
        <v>1.1000000000000001</v>
      </c>
      <c r="F8">
        <f t="shared" si="2"/>
        <v>1.9971317670340829</v>
      </c>
      <c r="G8" s="1">
        <f t="shared" si="3"/>
        <v>99.856588351704147</v>
      </c>
      <c r="H8">
        <f t="shared" si="5"/>
        <v>99.856588351704147</v>
      </c>
      <c r="I8" t="str">
        <f t="shared" si="4"/>
        <v>insert into iob_dist (iob_dist.interval, iob_dist_pct, injection_type) values (35,99.8565883517041,'square');</v>
      </c>
    </row>
    <row r="9" spans="1:9" x14ac:dyDescent="0.25">
      <c r="A9" t="s">
        <v>10</v>
      </c>
      <c r="B9">
        <v>8</v>
      </c>
      <c r="C9">
        <f t="shared" si="0"/>
        <v>40</v>
      </c>
      <c r="D9" s="1">
        <f t="shared" si="1"/>
        <v>0.66666666666666663</v>
      </c>
      <c r="E9">
        <v>1.1000000000000001</v>
      </c>
      <c r="F9">
        <f t="shared" si="2"/>
        <v>1.9885435216570246</v>
      </c>
      <c r="G9" s="1">
        <f t="shared" si="3"/>
        <v>99.427176082851233</v>
      </c>
      <c r="H9">
        <f t="shared" si="5"/>
        <v>99.427176082851233</v>
      </c>
      <c r="I9" t="str">
        <f t="shared" si="4"/>
        <v>insert into iob_dist (iob_dist.interval, iob_dist_pct, injection_type) values (40,99.4271760828512,'square');</v>
      </c>
    </row>
    <row r="10" spans="1:9" x14ac:dyDescent="0.25">
      <c r="A10" t="s">
        <v>10</v>
      </c>
      <c r="B10">
        <v>9</v>
      </c>
      <c r="C10">
        <f t="shared" si="0"/>
        <v>45</v>
      </c>
      <c r="D10" s="1">
        <f t="shared" si="1"/>
        <v>0.75</v>
      </c>
      <c r="E10">
        <v>1.1000000000000001</v>
      </c>
      <c r="F10">
        <f t="shared" si="2"/>
        <v>1.9742845300458454</v>
      </c>
      <c r="G10" s="1">
        <f t="shared" si="3"/>
        <v>98.714226502292263</v>
      </c>
      <c r="H10">
        <f t="shared" si="5"/>
        <v>98.714226502292263</v>
      </c>
      <c r="I10" t="str">
        <f t="shared" si="4"/>
        <v>insert into iob_dist (iob_dist.interval, iob_dist_pct, injection_type) values (45,98.7142265022923,'square');</v>
      </c>
    </row>
    <row r="11" spans="1:9" x14ac:dyDescent="0.25">
      <c r="A11" t="s">
        <v>10</v>
      </c>
      <c r="B11">
        <v>10</v>
      </c>
      <c r="C11">
        <f t="shared" si="0"/>
        <v>50</v>
      </c>
      <c r="D11" s="1">
        <f t="shared" si="1"/>
        <v>0.83333333333333337</v>
      </c>
      <c r="E11">
        <v>1.1000000000000001</v>
      </c>
      <c r="F11">
        <f t="shared" si="2"/>
        <v>1.9544365884201449</v>
      </c>
      <c r="G11" s="1">
        <f t="shared" si="3"/>
        <v>97.721829421007243</v>
      </c>
      <c r="H11">
        <f t="shared" si="5"/>
        <v>97.721829421007243</v>
      </c>
      <c r="I11" t="str">
        <f t="shared" si="4"/>
        <v>insert into iob_dist (iob_dist.interval, iob_dist_pct, injection_type) values (50,97.7218294210072,'square');</v>
      </c>
    </row>
    <row r="12" spans="1:9" x14ac:dyDescent="0.25">
      <c r="A12" t="s">
        <v>10</v>
      </c>
      <c r="B12">
        <v>11</v>
      </c>
      <c r="C12">
        <f t="shared" si="0"/>
        <v>55</v>
      </c>
      <c r="D12" s="1">
        <f t="shared" si="1"/>
        <v>0.91666666666666663</v>
      </c>
      <c r="E12">
        <v>1.1000000000000001</v>
      </c>
      <c r="F12">
        <f t="shared" si="2"/>
        <v>1.9291135538208759</v>
      </c>
      <c r="G12" s="1">
        <f t="shared" si="3"/>
        <v>96.455677691043789</v>
      </c>
      <c r="H12">
        <f t="shared" si="5"/>
        <v>96.455677691043789</v>
      </c>
      <c r="I12" t="str">
        <f t="shared" si="4"/>
        <v>insert into iob_dist (iob_dist.interval, iob_dist_pct, injection_type) values (55,96.4556776910438,'square');</v>
      </c>
    </row>
    <row r="13" spans="1:9" x14ac:dyDescent="0.25">
      <c r="A13" t="s">
        <v>10</v>
      </c>
      <c r="B13">
        <v>12</v>
      </c>
      <c r="C13">
        <f t="shared" si="0"/>
        <v>60</v>
      </c>
      <c r="D13" s="1">
        <f t="shared" si="1"/>
        <v>1</v>
      </c>
      <c r="E13">
        <v>1.1000000000000001</v>
      </c>
      <c r="F13">
        <f t="shared" si="2"/>
        <v>1.8984606909733079</v>
      </c>
      <c r="G13" s="1">
        <f t="shared" si="3"/>
        <v>94.923034548665399</v>
      </c>
      <c r="H13">
        <f t="shared" si="5"/>
        <v>94.923034548665399</v>
      </c>
      <c r="I13" t="str">
        <f t="shared" si="4"/>
        <v>insert into iob_dist (iob_dist.interval, iob_dist_pct, injection_type) values (60,94.9230345486654,'square');</v>
      </c>
    </row>
    <row r="14" spans="1:9" x14ac:dyDescent="0.25">
      <c r="A14" t="s">
        <v>10</v>
      </c>
      <c r="B14">
        <v>13</v>
      </c>
      <c r="C14">
        <f t="shared" si="0"/>
        <v>65</v>
      </c>
      <c r="D14" s="1">
        <f t="shared" si="1"/>
        <v>1.0833333333333333</v>
      </c>
      <c r="E14">
        <v>1.1000000000000001</v>
      </c>
      <c r="F14">
        <f t="shared" si="2"/>
        <v>1.8626538389808789</v>
      </c>
      <c r="G14" s="1">
        <f t="shared" si="3"/>
        <v>93.132691949043945</v>
      </c>
      <c r="H14">
        <f t="shared" si="5"/>
        <v>93.132691949043945</v>
      </c>
      <c r="I14" t="str">
        <f t="shared" si="4"/>
        <v>insert into iob_dist (iob_dist.interval, iob_dist_pct, injection_type) values (65,93.1326919490439,'square');</v>
      </c>
    </row>
    <row r="15" spans="1:9" x14ac:dyDescent="0.25">
      <c r="A15" t="s">
        <v>10</v>
      </c>
      <c r="B15">
        <v>14</v>
      </c>
      <c r="C15">
        <f t="shared" si="0"/>
        <v>70</v>
      </c>
      <c r="D15" s="1">
        <f t="shared" si="1"/>
        <v>1.1666666666666667</v>
      </c>
      <c r="E15">
        <v>1.1000000000000001</v>
      </c>
      <c r="F15">
        <f t="shared" si="2"/>
        <v>1.8218984026301701</v>
      </c>
      <c r="G15" s="1">
        <f t="shared" si="3"/>
        <v>91.094920131508502</v>
      </c>
      <c r="H15">
        <f t="shared" si="5"/>
        <v>91.094920131508502</v>
      </c>
      <c r="I15" t="str">
        <f t="shared" si="4"/>
        <v>insert into iob_dist (iob_dist.interval, iob_dist_pct, injection_type) values (70,91.0949201315085,'square');</v>
      </c>
    </row>
    <row r="16" spans="1:9" x14ac:dyDescent="0.25">
      <c r="A16" t="s">
        <v>10</v>
      </c>
      <c r="B16">
        <v>15</v>
      </c>
      <c r="C16">
        <f t="shared" si="0"/>
        <v>75</v>
      </c>
      <c r="D16" s="1">
        <f t="shared" si="1"/>
        <v>1.25</v>
      </c>
      <c r="E16">
        <v>1.1000000000000001</v>
      </c>
      <c r="F16">
        <f t="shared" si="2"/>
        <v>1.7764281740933441</v>
      </c>
      <c r="G16" s="1">
        <f t="shared" si="3"/>
        <v>88.821408704667206</v>
      </c>
      <c r="H16">
        <f t="shared" si="5"/>
        <v>88.821408704667206</v>
      </c>
      <c r="I16" t="str">
        <f t="shared" si="4"/>
        <v>insert into iob_dist (iob_dist.interval, iob_dist_pct, injection_type) values (75,88.8214087046672,'square');</v>
      </c>
    </row>
    <row r="17" spans="1:9" x14ac:dyDescent="0.25">
      <c r="A17" t="s">
        <v>10</v>
      </c>
      <c r="B17">
        <v>16</v>
      </c>
      <c r="C17">
        <f t="shared" si="0"/>
        <v>80</v>
      </c>
      <c r="D17" s="1">
        <f t="shared" si="1"/>
        <v>1.3333333333333333</v>
      </c>
      <c r="E17">
        <v>1.1000000000000001</v>
      </c>
      <c r="F17">
        <f t="shared" si="2"/>
        <v>1.7265039917873153</v>
      </c>
      <c r="G17" s="1">
        <f t="shared" si="3"/>
        <v>86.325199589365766</v>
      </c>
      <c r="H17">
        <f t="shared" si="5"/>
        <v>86.325199589365766</v>
      </c>
      <c r="I17" t="str">
        <f t="shared" si="4"/>
        <v>insert into iob_dist (iob_dist.interval, iob_dist_pct, injection_type) values (80,86.3251995893658,'square');</v>
      </c>
    </row>
    <row r="18" spans="1:9" x14ac:dyDescent="0.25">
      <c r="A18" t="s">
        <v>10</v>
      </c>
      <c r="B18">
        <v>17</v>
      </c>
      <c r="C18">
        <f t="shared" si="0"/>
        <v>85</v>
      </c>
      <c r="D18" s="1">
        <f t="shared" si="1"/>
        <v>1.4166666666666667</v>
      </c>
      <c r="E18">
        <v>1.1000000000000001</v>
      </c>
      <c r="F18">
        <f t="shared" si="2"/>
        <v>1.6724122440830567</v>
      </c>
      <c r="G18" s="1">
        <f t="shared" si="3"/>
        <v>83.620612204152835</v>
      </c>
      <c r="H18">
        <f t="shared" si="5"/>
        <v>83.620612204152835</v>
      </c>
      <c r="I18" t="str">
        <f t="shared" si="4"/>
        <v>insert into iob_dist (iob_dist.interval, iob_dist_pct, injection_type) values (85,83.6206122041528,'square');</v>
      </c>
    </row>
    <row r="19" spans="1:9" x14ac:dyDescent="0.25">
      <c r="A19" t="s">
        <v>10</v>
      </c>
      <c r="B19">
        <v>18</v>
      </c>
      <c r="C19">
        <f t="shared" si="0"/>
        <v>90</v>
      </c>
      <c r="D19" s="1">
        <f t="shared" si="1"/>
        <v>1.5</v>
      </c>
      <c r="E19">
        <v>1.1000000000000001</v>
      </c>
      <c r="F19">
        <f t="shared" si="2"/>
        <v>1.6144632264484673</v>
      </c>
      <c r="G19" s="1">
        <f t="shared" si="3"/>
        <v>80.723161322423366</v>
      </c>
      <c r="H19">
        <f t="shared" si="5"/>
        <v>80.723161322423366</v>
      </c>
      <c r="I19" t="str">
        <f t="shared" si="4"/>
        <v>insert into iob_dist (iob_dist.interval, iob_dist_pct, injection_type) values (90,80.7231613224234,'square');</v>
      </c>
    </row>
    <row r="20" spans="1:9" x14ac:dyDescent="0.25">
      <c r="A20" t="s">
        <v>10</v>
      </c>
      <c r="B20">
        <v>19</v>
      </c>
      <c r="C20">
        <f t="shared" si="0"/>
        <v>95</v>
      </c>
      <c r="D20" s="1">
        <f t="shared" si="1"/>
        <v>1.5833333333333333</v>
      </c>
      <c r="E20">
        <v>1.1000000000000001</v>
      </c>
      <c r="F20">
        <f t="shared" si="2"/>
        <v>1.5529893614489914</v>
      </c>
      <c r="G20" s="1">
        <f t="shared" si="3"/>
        <v>77.649468072449565</v>
      </c>
      <c r="H20">
        <f t="shared" si="5"/>
        <v>77.649468072449565</v>
      </c>
      <c r="I20" t="str">
        <f t="shared" si="4"/>
        <v>insert into iob_dist (iob_dist.interval, iob_dist_pct, injection_type) values (95,77.6494680724496,'square');</v>
      </c>
    </row>
    <row r="21" spans="1:9" x14ac:dyDescent="0.25">
      <c r="A21" t="s">
        <v>10</v>
      </c>
      <c r="B21">
        <v>20</v>
      </c>
      <c r="C21">
        <f t="shared" si="0"/>
        <v>100</v>
      </c>
      <c r="D21" s="1">
        <f t="shared" si="1"/>
        <v>1.6666666666666667</v>
      </c>
      <c r="E21">
        <v>1.1000000000000001</v>
      </c>
      <c r="F21">
        <f t="shared" si="2"/>
        <v>1.4883432918168964</v>
      </c>
      <c r="G21" s="1">
        <f t="shared" si="3"/>
        <v>74.41716459084482</v>
      </c>
      <c r="H21">
        <f t="shared" si="5"/>
        <v>74.41716459084482</v>
      </c>
      <c r="I21" t="str">
        <f t="shared" si="4"/>
        <v>insert into iob_dist (iob_dist.interval, iob_dist_pct, injection_type) values (100,74.4171645908448,'square');</v>
      </c>
    </row>
    <row r="22" spans="1:9" x14ac:dyDescent="0.25">
      <c r="A22" t="s">
        <v>10</v>
      </c>
      <c r="B22">
        <v>21</v>
      </c>
      <c r="C22">
        <f t="shared" si="0"/>
        <v>105</v>
      </c>
      <c r="D22" s="1">
        <f t="shared" si="1"/>
        <v>1.75</v>
      </c>
      <c r="E22">
        <v>1.1000000000000001</v>
      </c>
      <c r="F22">
        <f t="shared" si="2"/>
        <v>1.420895857528254</v>
      </c>
      <c r="G22" s="1">
        <f t="shared" si="3"/>
        <v>71.0447928764127</v>
      </c>
      <c r="H22">
        <f t="shared" si="5"/>
        <v>71.0447928764127</v>
      </c>
      <c r="I22" t="str">
        <f t="shared" si="4"/>
        <v>insert into iob_dist (iob_dist.interval, iob_dist_pct, injection_type) values (105,71.0447928764127,'square');</v>
      </c>
    </row>
    <row r="23" spans="1:9" x14ac:dyDescent="0.25">
      <c r="A23" t="s">
        <v>10</v>
      </c>
      <c r="B23">
        <v>22</v>
      </c>
      <c r="C23">
        <f t="shared" si="0"/>
        <v>110</v>
      </c>
      <c r="D23" s="1">
        <f t="shared" si="1"/>
        <v>1.8333333333333333</v>
      </c>
      <c r="E23">
        <v>1.1000000000000001</v>
      </c>
      <c r="F23">
        <f t="shared" si="2"/>
        <v>1.3510339684920505</v>
      </c>
      <c r="G23" s="1">
        <f t="shared" si="3"/>
        <v>67.55169842460252</v>
      </c>
      <c r="H23">
        <f t="shared" si="5"/>
        <v>67.55169842460252</v>
      </c>
      <c r="I23" t="str">
        <f t="shared" si="4"/>
        <v>insert into iob_dist (iob_dist.interval, iob_dist_pct, injection_type) values (110,67.5516984246025,'square');</v>
      </c>
    </row>
    <row r="24" spans="1:9" x14ac:dyDescent="0.25">
      <c r="A24" t="s">
        <v>10</v>
      </c>
      <c r="B24">
        <v>23</v>
      </c>
      <c r="C24">
        <f t="shared" si="0"/>
        <v>115</v>
      </c>
      <c r="D24" s="1">
        <f t="shared" si="1"/>
        <v>1.9166666666666667</v>
      </c>
      <c r="E24">
        <v>1.1000000000000001</v>
      </c>
      <c r="F24">
        <f t="shared" si="2"/>
        <v>1.2791583850546755</v>
      </c>
      <c r="G24" s="1">
        <f t="shared" si="3"/>
        <v>63.957919252733774</v>
      </c>
      <c r="H24">
        <f t="shared" si="5"/>
        <v>63.957919252733774</v>
      </c>
      <c r="I24" t="str">
        <f t="shared" si="4"/>
        <v>insert into iob_dist (iob_dist.interval, iob_dist_pct, injection_type) values (115,63.9579192527338,'square');</v>
      </c>
    </row>
    <row r="25" spans="1:9" x14ac:dyDescent="0.25">
      <c r="A25" t="s">
        <v>10</v>
      </c>
      <c r="B25">
        <v>24</v>
      </c>
      <c r="C25">
        <f t="shared" si="0"/>
        <v>120</v>
      </c>
      <c r="D25" s="1">
        <f t="shared" si="1"/>
        <v>2</v>
      </c>
      <c r="E25">
        <v>1.1000000000000001</v>
      </c>
      <c r="F25">
        <f t="shared" si="2"/>
        <v>1.2056814190518486</v>
      </c>
      <c r="G25" s="1">
        <f t="shared" si="3"/>
        <v>60.28407095259243</v>
      </c>
      <c r="H25">
        <f t="shared" si="5"/>
        <v>60.28407095259243</v>
      </c>
      <c r="I25" t="str">
        <f t="shared" si="4"/>
        <v>insert into iob_dist (iob_dist.interval, iob_dist_pct, injection_type) values (120,60.2840709525924,'square');</v>
      </c>
    </row>
    <row r="26" spans="1:9" x14ac:dyDescent="0.25">
      <c r="A26" t="s">
        <v>10</v>
      </c>
      <c r="B26">
        <v>25</v>
      </c>
      <c r="C26">
        <f t="shared" si="0"/>
        <v>125</v>
      </c>
      <c r="D26" s="1">
        <f t="shared" si="1"/>
        <v>2.0833333333333335</v>
      </c>
      <c r="E26">
        <v>1.1000000000000001</v>
      </c>
      <c r="F26">
        <f t="shared" si="2"/>
        <v>1.1310245685958191</v>
      </c>
      <c r="G26" s="1">
        <f t="shared" si="3"/>
        <v>56.551228429790953</v>
      </c>
      <c r="H26">
        <f t="shared" si="5"/>
        <v>56.551228429790953</v>
      </c>
      <c r="I26" t="str">
        <f t="shared" si="4"/>
        <v>insert into iob_dist (iob_dist.interval, iob_dist_pct, injection_type) values (125,56.551228429791,'square');</v>
      </c>
    </row>
    <row r="27" spans="1:9" x14ac:dyDescent="0.25">
      <c r="A27" t="s">
        <v>10</v>
      </c>
      <c r="B27">
        <v>26</v>
      </c>
      <c r="C27">
        <f t="shared" si="0"/>
        <v>130</v>
      </c>
      <c r="D27" s="1">
        <f t="shared" si="1"/>
        <v>2.1666666666666665</v>
      </c>
      <c r="E27">
        <v>1.1000000000000001</v>
      </c>
      <c r="F27">
        <f t="shared" si="2"/>
        <v>1.0556161001658069</v>
      </c>
      <c r="G27" s="1">
        <f t="shared" si="3"/>
        <v>52.780805008290343</v>
      </c>
      <c r="H27">
        <f t="shared" si="5"/>
        <v>52.780805008290343</v>
      </c>
      <c r="I27" t="str">
        <f t="shared" si="4"/>
        <v>insert into iob_dist (iob_dist.interval, iob_dist_pct, injection_type) values (130,52.7808050082903,'square');</v>
      </c>
    </row>
    <row r="28" spans="1:9" x14ac:dyDescent="0.25">
      <c r="A28" t="s">
        <v>10</v>
      </c>
      <c r="B28">
        <v>27</v>
      </c>
      <c r="C28">
        <f t="shared" si="0"/>
        <v>135</v>
      </c>
      <c r="D28" s="1">
        <f t="shared" si="1"/>
        <v>2.25</v>
      </c>
      <c r="E28">
        <v>1.1000000000000001</v>
      </c>
      <c r="F28">
        <f t="shared" si="2"/>
        <v>0.97988859187193167</v>
      </c>
      <c r="G28" s="1">
        <f t="shared" si="3"/>
        <v>48.994429593596585</v>
      </c>
      <c r="H28">
        <f t="shared" si="5"/>
        <v>48.994429593596585</v>
      </c>
      <c r="I28" t="str">
        <f t="shared" si="4"/>
        <v>insert into iob_dist (iob_dist.interval, iob_dist_pct, injection_type) values (135,48.9944295935966,'square');</v>
      </c>
    </row>
    <row r="29" spans="1:9" x14ac:dyDescent="0.25">
      <c r="A29" t="s">
        <v>10</v>
      </c>
      <c r="B29">
        <v>28</v>
      </c>
      <c r="C29">
        <f t="shared" si="0"/>
        <v>140</v>
      </c>
      <c r="D29" s="1">
        <f t="shared" si="1"/>
        <v>2.3333333333333335</v>
      </c>
      <c r="E29">
        <v>1.1000000000000001</v>
      </c>
      <c r="F29">
        <f t="shared" si="2"/>
        <v>0.90427645198562434</v>
      </c>
      <c r="G29" s="1">
        <f t="shared" si="3"/>
        <v>45.213822599281215</v>
      </c>
      <c r="H29">
        <f t="shared" si="5"/>
        <v>45.213822599281215</v>
      </c>
      <c r="I29" t="str">
        <f t="shared" si="4"/>
        <v>insert into iob_dist (iob_dist.interval, iob_dist_pct, injection_type) values (140,45.2138225992812,'square');</v>
      </c>
    </row>
    <row r="30" spans="1:9" x14ac:dyDescent="0.25">
      <c r="A30" t="s">
        <v>10</v>
      </c>
      <c r="B30">
        <v>29</v>
      </c>
      <c r="C30">
        <f t="shared" si="0"/>
        <v>145</v>
      </c>
      <c r="D30" s="1">
        <f t="shared" si="1"/>
        <v>2.4166666666666665</v>
      </c>
      <c r="E30">
        <v>1.1000000000000001</v>
      </c>
      <c r="F30">
        <f t="shared" si="2"/>
        <v>0.82921342697137623</v>
      </c>
      <c r="G30" s="1">
        <f t="shared" si="3"/>
        <v>41.460671348568809</v>
      </c>
      <c r="H30">
        <f t="shared" si="5"/>
        <v>41.460671348568809</v>
      </c>
      <c r="I30" t="str">
        <f t="shared" si="4"/>
        <v>insert into iob_dist (iob_dist.interval, iob_dist_pct, injection_type) values (145,41.4606713485688,'square');</v>
      </c>
    </row>
    <row r="31" spans="1:9" x14ac:dyDescent="0.25">
      <c r="A31" t="s">
        <v>10</v>
      </c>
      <c r="B31">
        <v>30</v>
      </c>
      <c r="C31">
        <f t="shared" si="0"/>
        <v>150</v>
      </c>
      <c r="D31" s="1">
        <f t="shared" si="1"/>
        <v>2.5</v>
      </c>
      <c r="E31">
        <v>1.1000000000000001</v>
      </c>
      <c r="F31">
        <f t="shared" si="2"/>
        <v>0.75513011331492108</v>
      </c>
      <c r="G31" s="1">
        <f t="shared" si="3"/>
        <v>37.756505665746054</v>
      </c>
      <c r="H31">
        <f t="shared" si="5"/>
        <v>37.756505665746054</v>
      </c>
      <c r="I31" t="str">
        <f t="shared" si="4"/>
        <v>insert into iob_dist (iob_dist.interval, iob_dist_pct, injection_type) values (150,37.7565056657461,'square');</v>
      </c>
    </row>
    <row r="32" spans="1:9" x14ac:dyDescent="0.25">
      <c r="A32" t="s">
        <v>10</v>
      </c>
      <c r="B32">
        <v>31</v>
      </c>
      <c r="C32">
        <f t="shared" si="0"/>
        <v>155</v>
      </c>
      <c r="D32" s="1">
        <f t="shared" si="1"/>
        <v>2.5833333333333335</v>
      </c>
      <c r="E32">
        <v>1.1000000000000001</v>
      </c>
      <c r="F32">
        <f t="shared" si="2"/>
        <v>0.68245148742116735</v>
      </c>
      <c r="G32" s="1">
        <f t="shared" si="3"/>
        <v>34.12257437105837</v>
      </c>
      <c r="H32">
        <f t="shared" si="5"/>
        <v>34.12257437105837</v>
      </c>
      <c r="I32" t="str">
        <f t="shared" si="4"/>
        <v>insert into iob_dist (iob_dist.interval, iob_dist_pct, injection_type) values (155,34.1225743710584,'square');</v>
      </c>
    </row>
    <row r="33" spans="1:9" x14ac:dyDescent="0.25">
      <c r="A33" t="s">
        <v>10</v>
      </c>
      <c r="B33">
        <v>32</v>
      </c>
      <c r="C33">
        <f t="shared" si="0"/>
        <v>160</v>
      </c>
      <c r="D33" s="1">
        <f t="shared" si="1"/>
        <v>2.6666666666666665</v>
      </c>
      <c r="E33">
        <v>1.1000000000000001</v>
      </c>
      <c r="F33">
        <f t="shared" si="2"/>
        <v>0.61159446775152659</v>
      </c>
      <c r="G33" s="1">
        <f t="shared" si="3"/>
        <v>30.57972338757633</v>
      </c>
      <c r="H33">
        <f t="shared" si="5"/>
        <v>30.57972338757633</v>
      </c>
      <c r="I33" t="str">
        <f t="shared" si="4"/>
        <v>insert into iob_dist (iob_dist.interval, iob_dist_pct, injection_type) values (160,30.5797233875763,'square');</v>
      </c>
    </row>
    <row r="34" spans="1:9" x14ac:dyDescent="0.25">
      <c r="A34" t="s">
        <v>10</v>
      </c>
      <c r="B34">
        <v>33</v>
      </c>
      <c r="C34">
        <f t="shared" si="0"/>
        <v>165</v>
      </c>
      <c r="D34" s="1">
        <f t="shared" si="1"/>
        <v>2.75</v>
      </c>
      <c r="E34">
        <v>1.1000000000000001</v>
      </c>
      <c r="F34">
        <f t="shared" si="2"/>
        <v>0.54296552318536517</v>
      </c>
      <c r="G34" s="1">
        <f t="shared" si="3"/>
        <v>27.14827615926826</v>
      </c>
      <c r="H34">
        <f t="shared" si="5"/>
        <v>27.14827615926826</v>
      </c>
      <c r="I34" t="str">
        <f t="shared" si="4"/>
        <v>insert into iob_dist (iob_dist.interval, iob_dist_pct, injection_type) values (165,27.1482761592683,'square');</v>
      </c>
    </row>
    <row r="35" spans="1:9" x14ac:dyDescent="0.25">
      <c r="A35" t="s">
        <v>10</v>
      </c>
      <c r="B35">
        <v>34</v>
      </c>
      <c r="C35">
        <f t="shared" si="0"/>
        <v>170</v>
      </c>
      <c r="D35" s="1">
        <f t="shared" si="1"/>
        <v>2.8333333333333335</v>
      </c>
      <c r="E35">
        <v>1.1000000000000001</v>
      </c>
      <c r="F35">
        <f t="shared" si="2"/>
        <v>0.47695834132512482</v>
      </c>
      <c r="G35" s="1">
        <f t="shared" si="3"/>
        <v>23.84791706625624</v>
      </c>
      <c r="H35">
        <f t="shared" si="5"/>
        <v>23.84791706625624</v>
      </c>
      <c r="I35" t="str">
        <f t="shared" si="4"/>
        <v>insert into iob_dist (iob_dist.interval, iob_dist_pct, injection_type) values (170,23.8479170662562,'square');</v>
      </c>
    </row>
    <row r="36" spans="1:9" x14ac:dyDescent="0.25">
      <c r="A36" t="s">
        <v>10</v>
      </c>
      <c r="B36">
        <v>35</v>
      </c>
      <c r="C36">
        <f t="shared" si="0"/>
        <v>175</v>
      </c>
      <c r="D36" s="1">
        <f t="shared" si="1"/>
        <v>2.9166666666666665</v>
      </c>
      <c r="E36">
        <v>1.1000000000000001</v>
      </c>
      <c r="F36">
        <f t="shared" si="2"/>
        <v>0.41395157012080319</v>
      </c>
      <c r="G36" s="1">
        <f t="shared" si="3"/>
        <v>20.697578506040159</v>
      </c>
      <c r="H36">
        <f t="shared" si="5"/>
        <v>20.697578506040159</v>
      </c>
      <c r="I36" t="str">
        <f t="shared" si="4"/>
        <v>insert into iob_dist (iob_dist.interval, iob_dist_pct, injection_type) values (175,20.6975785060402,'square');</v>
      </c>
    </row>
    <row r="37" spans="1:9" x14ac:dyDescent="0.25">
      <c r="A37" t="s">
        <v>10</v>
      </c>
      <c r="B37">
        <v>36</v>
      </c>
      <c r="C37">
        <f t="shared" si="0"/>
        <v>180</v>
      </c>
      <c r="D37" s="1">
        <f t="shared" si="1"/>
        <v>3</v>
      </c>
      <c r="E37">
        <v>1.1000000000000001</v>
      </c>
      <c r="F37">
        <f t="shared" si="2"/>
        <v>0.35430664576888848</v>
      </c>
      <c r="G37" s="1">
        <f t="shared" si="3"/>
        <v>17.715332288444426</v>
      </c>
      <c r="H37">
        <f t="shared" si="5"/>
        <v>17.715332288444426</v>
      </c>
      <c r="I37" t="str">
        <f t="shared" si="4"/>
        <v>insert into iob_dist (iob_dist.interval, iob_dist_pct, injection_type) values (180,17.7153322884444,'square');</v>
      </c>
    </row>
    <row r="38" spans="1:9" x14ac:dyDescent="0.25">
      <c r="A38" t="s">
        <v>10</v>
      </c>
      <c r="B38">
        <v>37</v>
      </c>
      <c r="C38">
        <f t="shared" si="0"/>
        <v>185</v>
      </c>
      <c r="D38" s="1">
        <f t="shared" si="1"/>
        <v>3.0833333333333335</v>
      </c>
      <c r="E38">
        <v>1.1000000000000001</v>
      </c>
      <c r="F38">
        <f t="shared" si="2"/>
        <v>0.29836571934593215</v>
      </c>
      <c r="G38" s="1">
        <f t="shared" si="3"/>
        <v>14.918285967296608</v>
      </c>
      <c r="H38">
        <f t="shared" si="5"/>
        <v>14.918285967296608</v>
      </c>
      <c r="I38" t="str">
        <f t="shared" si="4"/>
        <v>insert into iob_dist (iob_dist.interval, iob_dist_pct, injection_type) values (185,14.9182859672966,'square');</v>
      </c>
    </row>
    <row r="39" spans="1:9" x14ac:dyDescent="0.25">
      <c r="A39" t="s">
        <v>10</v>
      </c>
      <c r="B39">
        <v>38</v>
      </c>
      <c r="C39">
        <f t="shared" si="0"/>
        <v>190</v>
      </c>
      <c r="D39" s="1">
        <f t="shared" si="1"/>
        <v>3.1666666666666665</v>
      </c>
      <c r="E39">
        <v>1.1000000000000001</v>
      </c>
      <c r="F39">
        <f t="shared" si="2"/>
        <v>0.24644969407055572</v>
      </c>
      <c r="G39" s="1">
        <f t="shared" si="3"/>
        <v>12.322484703527786</v>
      </c>
      <c r="H39">
        <f t="shared" si="5"/>
        <v>12.322484703527786</v>
      </c>
      <c r="I39" t="str">
        <f t="shared" si="4"/>
        <v>insert into iob_dist (iob_dist.interval, iob_dist_pct, injection_type) values (190,12.3224847035278,'square');</v>
      </c>
    </row>
    <row r="40" spans="1:9" x14ac:dyDescent="0.25">
      <c r="A40" t="s">
        <v>10</v>
      </c>
      <c r="B40">
        <v>39</v>
      </c>
      <c r="C40">
        <f t="shared" si="0"/>
        <v>195</v>
      </c>
      <c r="D40" s="1">
        <f t="shared" si="1"/>
        <v>3.25</v>
      </c>
      <c r="E40">
        <v>1.1000000000000001</v>
      </c>
      <c r="F40">
        <f t="shared" si="2"/>
        <v>0.1988563844530663</v>
      </c>
      <c r="G40" s="1">
        <f t="shared" si="3"/>
        <v>9.9428192226533145</v>
      </c>
      <c r="H40">
        <f t="shared" si="5"/>
        <v>9.9428192226533145</v>
      </c>
      <c r="I40" t="str">
        <f t="shared" si="4"/>
        <v>insert into iob_dist (iob_dist.interval, iob_dist_pct, injection_type) values (195,9.94281922265331,'square');</v>
      </c>
    </row>
    <row r="41" spans="1:9" x14ac:dyDescent="0.25">
      <c r="A41" t="s">
        <v>10</v>
      </c>
      <c r="B41">
        <v>40</v>
      </c>
      <c r="C41">
        <f t="shared" si="0"/>
        <v>200</v>
      </c>
      <c r="D41" s="1">
        <f t="shared" si="1"/>
        <v>3.3333333333333335</v>
      </c>
      <c r="E41">
        <v>1.1000000000000001</v>
      </c>
      <c r="F41">
        <f t="shared" si="2"/>
        <v>0.15585880789266882</v>
      </c>
      <c r="G41" s="1">
        <f t="shared" si="3"/>
        <v>7.7929403946334403</v>
      </c>
      <c r="H41">
        <f t="shared" si="5"/>
        <v>7.7929403946334403</v>
      </c>
      <c r="I41" t="str">
        <f t="shared" si="4"/>
        <v>insert into iob_dist (iob_dist.interval, iob_dist_pct, injection_type) values (200,7.79294039463344,'square');</v>
      </c>
    </row>
    <row r="42" spans="1:9" x14ac:dyDescent="0.25">
      <c r="A42" t="s">
        <v>10</v>
      </c>
      <c r="B42">
        <v>41</v>
      </c>
      <c r="C42">
        <f t="shared" si="0"/>
        <v>205</v>
      </c>
      <c r="D42" s="1">
        <f t="shared" si="1"/>
        <v>3.4166666666666665</v>
      </c>
      <c r="E42">
        <v>1.1000000000000001</v>
      </c>
      <c r="F42">
        <f t="shared" si="2"/>
        <v>0.11770361852245315</v>
      </c>
      <c r="G42" s="1">
        <f t="shared" si="3"/>
        <v>5.8851809261226578</v>
      </c>
      <c r="H42">
        <f t="shared" si="5"/>
        <v>5.8851809261226578</v>
      </c>
      <c r="I42" t="str">
        <f t="shared" si="4"/>
        <v>insert into iob_dist (iob_dist.interval, iob_dist_pct, injection_type) values (205,5.88518092612266,'square');</v>
      </c>
    </row>
    <row r="43" spans="1:9" x14ac:dyDescent="0.25">
      <c r="A43" t="s">
        <v>10</v>
      </c>
      <c r="B43">
        <v>42</v>
      </c>
      <c r="C43">
        <f t="shared" si="0"/>
        <v>210</v>
      </c>
      <c r="D43" s="1">
        <f t="shared" si="1"/>
        <v>3.5</v>
      </c>
      <c r="E43">
        <v>1.1000000000000001</v>
      </c>
      <c r="F43">
        <f t="shared" si="2"/>
        <v>8.4609692286364169E-2</v>
      </c>
      <c r="G43" s="1">
        <f t="shared" si="3"/>
        <v>4.2304846143182084</v>
      </c>
      <c r="H43">
        <f t="shared" si="5"/>
        <v>4.2304846143182084</v>
      </c>
      <c r="I43" t="str">
        <f t="shared" si="4"/>
        <v>insert into iob_dist (iob_dist.interval, iob_dist_pct, injection_type) values (210,4.23048461431821,'square');</v>
      </c>
    </row>
    <row r="44" spans="1:9" x14ac:dyDescent="0.25">
      <c r="A44" t="s">
        <v>10</v>
      </c>
      <c r="B44">
        <v>43</v>
      </c>
      <c r="C44">
        <f t="shared" si="0"/>
        <v>215</v>
      </c>
      <c r="D44" s="1">
        <f t="shared" si="1"/>
        <v>3.5833333333333335</v>
      </c>
      <c r="E44">
        <v>1.1000000000000001</v>
      </c>
      <c r="F44">
        <f t="shared" si="2"/>
        <v>5.676687136480596E-2</v>
      </c>
      <c r="G44" s="1">
        <f t="shared" si="3"/>
        <v>2.838343568240298</v>
      </c>
      <c r="H44">
        <f t="shared" si="5"/>
        <v>2.838343568240298</v>
      </c>
      <c r="I44" t="str">
        <f t="shared" si="4"/>
        <v>insert into iob_dist (iob_dist.interval, iob_dist_pct, injection_type) values (215,2.8383435682403,'square');</v>
      </c>
    </row>
    <row r="45" spans="1:9" x14ac:dyDescent="0.25">
      <c r="A45" t="s">
        <v>10</v>
      </c>
      <c r="B45">
        <v>44</v>
      </c>
      <c r="C45">
        <f t="shared" si="0"/>
        <v>220</v>
      </c>
      <c r="D45" s="1">
        <f t="shared" si="1"/>
        <v>3.6666666666666665</v>
      </c>
      <c r="E45">
        <v>1.1000000000000001</v>
      </c>
      <c r="F45">
        <f t="shared" si="2"/>
        <v>3.433487515144118E-2</v>
      </c>
      <c r="G45" s="1">
        <f t="shared" si="3"/>
        <v>1.716743757572059</v>
      </c>
      <c r="H45">
        <f t="shared" si="5"/>
        <v>1.716743757572059</v>
      </c>
      <c r="I45" t="str">
        <f t="shared" si="4"/>
        <v>insert into iob_dist (iob_dist.interval, iob_dist_pct, injection_type) values (220,1.71674375757206,'square');</v>
      </c>
    </row>
    <row r="46" spans="1:9" x14ac:dyDescent="0.25">
      <c r="A46" t="s">
        <v>10</v>
      </c>
      <c r="B46">
        <v>45</v>
      </c>
      <c r="C46">
        <f t="shared" si="0"/>
        <v>225</v>
      </c>
      <c r="D46" s="1">
        <f t="shared" si="1"/>
        <v>3.75</v>
      </c>
      <c r="E46">
        <v>1.1000000000000001</v>
      </c>
      <c r="F46">
        <f t="shared" si="2"/>
        <v>1.7442384028330649E-2</v>
      </c>
      <c r="G46" s="1">
        <f t="shared" si="3"/>
        <v>0.87211920141653243</v>
      </c>
      <c r="H46">
        <f t="shared" si="5"/>
        <v>0.87211920141653243</v>
      </c>
      <c r="I46" t="str">
        <f t="shared" si="4"/>
        <v>insert into iob_dist (iob_dist.interval, iob_dist_pct, injection_type) values (225,0.872119201416532,'square');</v>
      </c>
    </row>
    <row r="47" spans="1:9" x14ac:dyDescent="0.25">
      <c r="A47" t="s">
        <v>10</v>
      </c>
      <c r="B47">
        <v>46</v>
      </c>
      <c r="C47">
        <f t="shared" si="0"/>
        <v>230</v>
      </c>
      <c r="D47" s="1">
        <f t="shared" si="1"/>
        <v>3.8333333333333335</v>
      </c>
      <c r="E47">
        <v>1.1000000000000001</v>
      </c>
      <c r="F47">
        <f t="shared" si="2"/>
        <v>6.1863011953060543E-3</v>
      </c>
      <c r="G47" s="1">
        <f t="shared" si="3"/>
        <v>0.30931505976530271</v>
      </c>
      <c r="H47">
        <f t="shared" si="5"/>
        <v>0.30931505976530271</v>
      </c>
      <c r="I47" t="str">
        <f t="shared" si="4"/>
        <v>insert into iob_dist (iob_dist.interval, iob_dist_pct, injection_type) values (230,0.309315059765303,'square');</v>
      </c>
    </row>
    <row r="48" spans="1:9" x14ac:dyDescent="0.25">
      <c r="A48" t="s">
        <v>10</v>
      </c>
      <c r="B48">
        <v>47</v>
      </c>
      <c r="C48">
        <f t="shared" si="0"/>
        <v>235</v>
      </c>
      <c r="D48" s="1">
        <f t="shared" si="1"/>
        <v>3.9166666666666665</v>
      </c>
      <c r="E48">
        <v>1.1000000000000001</v>
      </c>
      <c r="F48">
        <f t="shared" si="2"/>
        <v>6.311967880651137E-4</v>
      </c>
      <c r="G48" s="1">
        <f t="shared" si="3"/>
        <v>3.1559839403255685E-2</v>
      </c>
      <c r="H48">
        <f t="shared" si="5"/>
        <v>3.1559839403255685E-2</v>
      </c>
      <c r="I48" t="str">
        <f t="shared" si="4"/>
        <v>insert into iob_dist (iob_dist.interval, iob_dist_pct, injection_type) values (235,0.0315598394032557,'square');</v>
      </c>
    </row>
    <row r="49" spans="1:9" x14ac:dyDescent="0.25">
      <c r="A49" t="s">
        <v>10</v>
      </c>
      <c r="B49">
        <v>48</v>
      </c>
      <c r="C49">
        <f t="shared" si="0"/>
        <v>240</v>
      </c>
      <c r="D49" s="1">
        <f t="shared" si="1"/>
        <v>4</v>
      </c>
      <c r="E49">
        <v>1.1000000000000001</v>
      </c>
      <c r="F49">
        <f t="shared" si="2"/>
        <v>8.0893747378740777E-4</v>
      </c>
      <c r="G49" s="1">
        <f t="shared" si="3"/>
        <v>4.0446873689370388E-2</v>
      </c>
      <c r="H49">
        <v>0</v>
      </c>
      <c r="I49" t="str">
        <f t="shared" si="4"/>
        <v>insert into iob_dist (iob_dist.interval, iob_dist_pct, injection_type) values (240,0,'square');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s="2">
        <v>0.46527777777777773</v>
      </c>
      <c r="B2">
        <v>0</v>
      </c>
      <c r="C2">
        <v>100</v>
      </c>
    </row>
    <row r="3" spans="1:3" x14ac:dyDescent="0.25">
      <c r="A3" s="2"/>
      <c r="B3">
        <f>B2+5</f>
        <v>5</v>
      </c>
      <c r="C3">
        <v>100</v>
      </c>
    </row>
    <row r="4" spans="1:3" x14ac:dyDescent="0.25">
      <c r="A4" s="2"/>
      <c r="B4">
        <f t="shared" ref="B4:B61" si="0">B3+5</f>
        <v>10</v>
      </c>
    </row>
    <row r="5" spans="1:3" x14ac:dyDescent="0.25">
      <c r="A5" s="2"/>
      <c r="B5">
        <f t="shared" si="0"/>
        <v>15</v>
      </c>
    </row>
    <row r="6" spans="1:3" x14ac:dyDescent="0.25">
      <c r="A6" s="2"/>
      <c r="B6">
        <f t="shared" si="0"/>
        <v>20</v>
      </c>
    </row>
    <row r="7" spans="1:3" x14ac:dyDescent="0.25">
      <c r="A7" s="2"/>
      <c r="B7">
        <f t="shared" si="0"/>
        <v>25</v>
      </c>
    </row>
    <row r="8" spans="1:3" x14ac:dyDescent="0.25">
      <c r="A8" s="2"/>
      <c r="B8">
        <f t="shared" si="0"/>
        <v>30</v>
      </c>
    </row>
    <row r="9" spans="1:3" x14ac:dyDescent="0.25">
      <c r="A9" s="2"/>
      <c r="B9">
        <f t="shared" si="0"/>
        <v>35</v>
      </c>
    </row>
    <row r="10" spans="1:3" x14ac:dyDescent="0.25">
      <c r="A10" s="2"/>
      <c r="B10">
        <f t="shared" si="0"/>
        <v>40</v>
      </c>
    </row>
    <row r="11" spans="1:3" x14ac:dyDescent="0.25">
      <c r="A11" s="2"/>
      <c r="B11">
        <f t="shared" si="0"/>
        <v>45</v>
      </c>
    </row>
    <row r="12" spans="1:3" x14ac:dyDescent="0.25">
      <c r="A12" s="2"/>
      <c r="B12">
        <f t="shared" si="0"/>
        <v>50</v>
      </c>
    </row>
    <row r="13" spans="1:3" x14ac:dyDescent="0.25">
      <c r="A13" s="2"/>
      <c r="B13">
        <f t="shared" si="0"/>
        <v>55</v>
      </c>
    </row>
    <row r="14" spans="1:3" x14ac:dyDescent="0.25">
      <c r="A14" s="2">
        <v>0.50694444444444442</v>
      </c>
      <c r="B14">
        <f t="shared" si="0"/>
        <v>60</v>
      </c>
    </row>
    <row r="15" spans="1:3" x14ac:dyDescent="0.25">
      <c r="A15" s="2"/>
      <c r="B15">
        <f t="shared" si="0"/>
        <v>65</v>
      </c>
    </row>
    <row r="16" spans="1:3" x14ac:dyDescent="0.25">
      <c r="A16" s="2"/>
      <c r="B16">
        <f t="shared" si="0"/>
        <v>70</v>
      </c>
    </row>
    <row r="17" spans="1:2" x14ac:dyDescent="0.25">
      <c r="A17" s="2"/>
      <c r="B17">
        <f t="shared" si="0"/>
        <v>75</v>
      </c>
    </row>
    <row r="18" spans="1:2" x14ac:dyDescent="0.25">
      <c r="A18" s="2"/>
      <c r="B18">
        <f t="shared" si="0"/>
        <v>80</v>
      </c>
    </row>
    <row r="19" spans="1:2" x14ac:dyDescent="0.25">
      <c r="A19" s="2"/>
      <c r="B19">
        <f t="shared" si="0"/>
        <v>85</v>
      </c>
    </row>
    <row r="20" spans="1:2" x14ac:dyDescent="0.25">
      <c r="A20" s="2"/>
      <c r="B20">
        <f t="shared" si="0"/>
        <v>90</v>
      </c>
    </row>
    <row r="21" spans="1:2" x14ac:dyDescent="0.25">
      <c r="A21" s="2"/>
      <c r="B21">
        <f t="shared" si="0"/>
        <v>95</v>
      </c>
    </row>
    <row r="22" spans="1:2" x14ac:dyDescent="0.25">
      <c r="A22" s="2"/>
      <c r="B22">
        <f t="shared" si="0"/>
        <v>100</v>
      </c>
    </row>
    <row r="23" spans="1:2" x14ac:dyDescent="0.25">
      <c r="A23" s="2"/>
      <c r="B23">
        <f t="shared" si="0"/>
        <v>105</v>
      </c>
    </row>
    <row r="24" spans="1:2" x14ac:dyDescent="0.25">
      <c r="A24" s="2"/>
      <c r="B24">
        <f t="shared" si="0"/>
        <v>110</v>
      </c>
    </row>
    <row r="25" spans="1:2" x14ac:dyDescent="0.25">
      <c r="A25" s="2"/>
      <c r="B25">
        <f t="shared" si="0"/>
        <v>115</v>
      </c>
    </row>
    <row r="26" spans="1:2" x14ac:dyDescent="0.25">
      <c r="A26" s="2">
        <v>4.8611111111111112E-2</v>
      </c>
      <c r="B26">
        <f t="shared" si="0"/>
        <v>120</v>
      </c>
    </row>
    <row r="27" spans="1:2" x14ac:dyDescent="0.25">
      <c r="A27" s="2"/>
      <c r="B27">
        <f t="shared" si="0"/>
        <v>125</v>
      </c>
    </row>
    <row r="28" spans="1:2" x14ac:dyDescent="0.25">
      <c r="A28" s="2"/>
      <c r="B28">
        <f t="shared" si="0"/>
        <v>130</v>
      </c>
    </row>
    <row r="29" spans="1:2" x14ac:dyDescent="0.25">
      <c r="A29" s="2"/>
      <c r="B29">
        <f t="shared" si="0"/>
        <v>135</v>
      </c>
    </row>
    <row r="30" spans="1:2" x14ac:dyDescent="0.25">
      <c r="A30" s="2"/>
      <c r="B30">
        <f t="shared" si="0"/>
        <v>140</v>
      </c>
    </row>
    <row r="31" spans="1:2" x14ac:dyDescent="0.25">
      <c r="B31">
        <f t="shared" si="0"/>
        <v>145</v>
      </c>
    </row>
    <row r="32" spans="1:2" x14ac:dyDescent="0.25">
      <c r="B32">
        <f t="shared" si="0"/>
        <v>150</v>
      </c>
    </row>
    <row r="33" spans="1:2" x14ac:dyDescent="0.25">
      <c r="B33">
        <f t="shared" si="0"/>
        <v>155</v>
      </c>
    </row>
    <row r="34" spans="1:2" x14ac:dyDescent="0.25">
      <c r="B34">
        <f t="shared" si="0"/>
        <v>160</v>
      </c>
    </row>
    <row r="35" spans="1:2" x14ac:dyDescent="0.25">
      <c r="B35">
        <f t="shared" si="0"/>
        <v>165</v>
      </c>
    </row>
    <row r="36" spans="1:2" x14ac:dyDescent="0.25">
      <c r="B36">
        <f t="shared" si="0"/>
        <v>170</v>
      </c>
    </row>
    <row r="37" spans="1:2" x14ac:dyDescent="0.25">
      <c r="B37">
        <f t="shared" si="0"/>
        <v>175</v>
      </c>
    </row>
    <row r="38" spans="1:2" x14ac:dyDescent="0.25">
      <c r="A38" s="2">
        <v>9.0277777777777776E-2</v>
      </c>
      <c r="B38">
        <f t="shared" si="0"/>
        <v>180</v>
      </c>
    </row>
    <row r="39" spans="1:2" x14ac:dyDescent="0.25">
      <c r="B39">
        <f t="shared" si="0"/>
        <v>185</v>
      </c>
    </row>
    <row r="40" spans="1:2" x14ac:dyDescent="0.25">
      <c r="B40">
        <f t="shared" si="0"/>
        <v>190</v>
      </c>
    </row>
    <row r="41" spans="1:2" x14ac:dyDescent="0.25">
      <c r="B41">
        <f t="shared" si="0"/>
        <v>195</v>
      </c>
    </row>
    <row r="42" spans="1:2" x14ac:dyDescent="0.25">
      <c r="B42">
        <f t="shared" si="0"/>
        <v>200</v>
      </c>
    </row>
    <row r="43" spans="1:2" x14ac:dyDescent="0.25">
      <c r="B43">
        <f t="shared" si="0"/>
        <v>205</v>
      </c>
    </row>
    <row r="44" spans="1:2" x14ac:dyDescent="0.25">
      <c r="B44">
        <f t="shared" si="0"/>
        <v>210</v>
      </c>
    </row>
    <row r="45" spans="1:2" x14ac:dyDescent="0.25">
      <c r="B45">
        <f t="shared" si="0"/>
        <v>215</v>
      </c>
    </row>
    <row r="46" spans="1:2" x14ac:dyDescent="0.25">
      <c r="B46">
        <f t="shared" si="0"/>
        <v>220</v>
      </c>
    </row>
    <row r="47" spans="1:2" x14ac:dyDescent="0.25">
      <c r="B47">
        <f t="shared" si="0"/>
        <v>225</v>
      </c>
    </row>
    <row r="48" spans="1:2" x14ac:dyDescent="0.25">
      <c r="B48">
        <f t="shared" si="0"/>
        <v>230</v>
      </c>
    </row>
    <row r="49" spans="1:2" x14ac:dyDescent="0.25">
      <c r="B49">
        <f t="shared" si="0"/>
        <v>235</v>
      </c>
    </row>
    <row r="50" spans="1:2" x14ac:dyDescent="0.25">
      <c r="A50" s="2">
        <v>0.13194444444444445</v>
      </c>
      <c r="B50">
        <f t="shared" si="0"/>
        <v>240</v>
      </c>
    </row>
    <row r="51" spans="1:2" x14ac:dyDescent="0.25">
      <c r="B51">
        <f t="shared" si="0"/>
        <v>245</v>
      </c>
    </row>
    <row r="52" spans="1:2" x14ac:dyDescent="0.25">
      <c r="B52">
        <f t="shared" si="0"/>
        <v>250</v>
      </c>
    </row>
    <row r="53" spans="1:2" x14ac:dyDescent="0.25">
      <c r="B53">
        <f t="shared" si="0"/>
        <v>255</v>
      </c>
    </row>
    <row r="54" spans="1:2" x14ac:dyDescent="0.25">
      <c r="B54">
        <f t="shared" si="0"/>
        <v>260</v>
      </c>
    </row>
    <row r="55" spans="1:2" x14ac:dyDescent="0.25">
      <c r="B55">
        <f t="shared" si="0"/>
        <v>265</v>
      </c>
    </row>
    <row r="56" spans="1:2" x14ac:dyDescent="0.25">
      <c r="B56">
        <f t="shared" si="0"/>
        <v>270</v>
      </c>
    </row>
    <row r="57" spans="1:2" x14ac:dyDescent="0.25">
      <c r="B57">
        <f t="shared" si="0"/>
        <v>275</v>
      </c>
    </row>
    <row r="58" spans="1:2" x14ac:dyDescent="0.25">
      <c r="B58">
        <f t="shared" si="0"/>
        <v>280</v>
      </c>
    </row>
    <row r="59" spans="1:2" x14ac:dyDescent="0.25">
      <c r="B59">
        <f t="shared" si="0"/>
        <v>285</v>
      </c>
    </row>
    <row r="60" spans="1:2" x14ac:dyDescent="0.25">
      <c r="B60">
        <f t="shared" si="0"/>
        <v>290</v>
      </c>
    </row>
    <row r="61" spans="1:2" x14ac:dyDescent="0.25">
      <c r="B61">
        <f t="shared" si="0"/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iob_cosine_bolus</vt:lpstr>
      <vt:lpstr>Sheet1</vt:lpstr>
      <vt:lpstr>iob_cosine_square</vt:lpstr>
      <vt:lpstr>Sheet2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Robinson</dc:creator>
  <cp:lastModifiedBy>Edward Robinson</cp:lastModifiedBy>
  <dcterms:created xsi:type="dcterms:W3CDTF">2014-08-02T12:37:04Z</dcterms:created>
  <dcterms:modified xsi:type="dcterms:W3CDTF">2014-08-11T02:34:27Z</dcterms:modified>
</cp:coreProperties>
</file>