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385" windowHeight="8115" activeTab="1"/>
  </bookViews>
  <sheets>
    <sheet name="Tabel 6.1" sheetId="1" r:id="rId1"/>
    <sheet name="Tabel 6.2" sheetId="4" r:id="rId2"/>
    <sheet name="Tabel 6.7" sheetId="5" r:id="rId3"/>
    <sheet name="INFLASI" sheetId="6" r:id="rId4"/>
  </sheets>
  <calcPr calcId="162913"/>
</workbook>
</file>

<file path=xl/calcChain.xml><?xml version="1.0" encoding="utf-8"?>
<calcChain xmlns="http://schemas.openxmlformats.org/spreadsheetml/2006/main">
  <c r="G67" i="6" l="1"/>
  <c r="K67" i="6" s="1"/>
  <c r="F67" i="6"/>
  <c r="J67" i="6" s="1"/>
  <c r="E67" i="6"/>
  <c r="I67" i="6" s="1"/>
  <c r="D67" i="6"/>
  <c r="H67" i="6" s="1"/>
  <c r="C67" i="6"/>
  <c r="G66" i="6"/>
  <c r="K66" i="6" s="1"/>
  <c r="F66" i="6"/>
  <c r="J66" i="6" s="1"/>
  <c r="E66" i="6"/>
  <c r="I66" i="6" s="1"/>
  <c r="D66" i="6"/>
  <c r="H66" i="6" s="1"/>
  <c r="C66" i="6"/>
  <c r="G65" i="6"/>
  <c r="K65" i="6" s="1"/>
  <c r="F65" i="6"/>
  <c r="J65" i="6" s="1"/>
  <c r="E65" i="6"/>
  <c r="I65" i="6" s="1"/>
  <c r="D65" i="6"/>
  <c r="H65" i="6" s="1"/>
  <c r="C65" i="6"/>
  <c r="G64" i="6"/>
  <c r="K64" i="6" s="1"/>
  <c r="F64" i="6"/>
  <c r="J64" i="6" s="1"/>
  <c r="E64" i="6"/>
  <c r="I64" i="6" s="1"/>
  <c r="D64" i="6"/>
  <c r="H64" i="6" s="1"/>
  <c r="C64" i="6"/>
  <c r="G63" i="6"/>
  <c r="K63" i="6" s="1"/>
  <c r="F63" i="6"/>
  <c r="J63" i="6" s="1"/>
  <c r="E63" i="6"/>
  <c r="I63" i="6" s="1"/>
  <c r="D63" i="6"/>
  <c r="H63" i="6" s="1"/>
  <c r="C63" i="6"/>
  <c r="G62" i="6"/>
  <c r="K62" i="6" s="1"/>
  <c r="F62" i="6"/>
  <c r="J62" i="6" s="1"/>
  <c r="E62" i="6"/>
  <c r="I62" i="6" s="1"/>
  <c r="D62" i="6"/>
  <c r="H62" i="6" s="1"/>
  <c r="C62" i="6"/>
  <c r="G61" i="6"/>
  <c r="K61" i="6" s="1"/>
  <c r="F61" i="6"/>
  <c r="J61" i="6" s="1"/>
  <c r="E61" i="6"/>
  <c r="I61" i="6" s="1"/>
  <c r="D61" i="6"/>
  <c r="H61" i="6" s="1"/>
  <c r="C61" i="6"/>
  <c r="G60" i="6"/>
  <c r="K60" i="6" s="1"/>
  <c r="F60" i="6"/>
  <c r="J60" i="6" s="1"/>
  <c r="E60" i="6"/>
  <c r="I60" i="6" s="1"/>
  <c r="D60" i="6"/>
  <c r="H60" i="6" s="1"/>
  <c r="C60" i="6"/>
  <c r="G59" i="6"/>
  <c r="K59" i="6" s="1"/>
  <c r="F59" i="6"/>
  <c r="J59" i="6" s="1"/>
  <c r="E59" i="6"/>
  <c r="I59" i="6" s="1"/>
  <c r="D59" i="6"/>
  <c r="H59" i="6" s="1"/>
  <c r="C59" i="6"/>
  <c r="G58" i="6"/>
  <c r="K58" i="6" s="1"/>
  <c r="F58" i="6"/>
  <c r="J58" i="6" s="1"/>
  <c r="E58" i="6"/>
  <c r="I58" i="6" s="1"/>
  <c r="D58" i="6"/>
  <c r="H58" i="6" s="1"/>
  <c r="C58" i="6"/>
  <c r="G57" i="6"/>
  <c r="K57" i="6" s="1"/>
  <c r="F57" i="6"/>
  <c r="J57" i="6" s="1"/>
  <c r="E57" i="6"/>
  <c r="I57" i="6" s="1"/>
  <c r="D57" i="6"/>
  <c r="H57" i="6" s="1"/>
  <c r="C57" i="6"/>
  <c r="G56" i="6"/>
  <c r="K56" i="6" s="1"/>
  <c r="F56" i="6"/>
  <c r="J56" i="6" s="1"/>
  <c r="E56" i="6"/>
  <c r="I56" i="6" s="1"/>
  <c r="D56" i="6"/>
  <c r="H56" i="6" s="1"/>
  <c r="C56" i="6"/>
  <c r="G55" i="6"/>
  <c r="K55" i="6" s="1"/>
  <c r="F55" i="6"/>
  <c r="J55" i="6" s="1"/>
  <c r="E55" i="6"/>
  <c r="I55" i="6" s="1"/>
  <c r="D55" i="6"/>
  <c r="H55" i="6" s="1"/>
  <c r="C55" i="6"/>
  <c r="G54" i="6"/>
  <c r="K54" i="6" s="1"/>
  <c r="F54" i="6"/>
  <c r="J54" i="6" s="1"/>
  <c r="E54" i="6"/>
  <c r="I54" i="6" s="1"/>
  <c r="D54" i="6"/>
  <c r="H54" i="6" s="1"/>
  <c r="C54" i="6"/>
  <c r="G53" i="6"/>
  <c r="K53" i="6" s="1"/>
  <c r="F53" i="6"/>
  <c r="J53" i="6" s="1"/>
  <c r="E53" i="6"/>
  <c r="I53" i="6" s="1"/>
  <c r="D53" i="6"/>
  <c r="H53" i="6" s="1"/>
  <c r="C53" i="6"/>
  <c r="G52" i="6"/>
  <c r="K52" i="6" s="1"/>
  <c r="F52" i="6"/>
  <c r="J52" i="6" s="1"/>
  <c r="E52" i="6"/>
  <c r="I52" i="6" s="1"/>
  <c r="D52" i="6"/>
  <c r="H52" i="6" s="1"/>
  <c r="C52" i="6"/>
  <c r="G51" i="6"/>
  <c r="K51" i="6" s="1"/>
  <c r="F51" i="6"/>
  <c r="J51" i="6" s="1"/>
  <c r="E51" i="6"/>
  <c r="I51" i="6" s="1"/>
  <c r="D51" i="6"/>
  <c r="H51" i="6" s="1"/>
  <c r="C51" i="6"/>
  <c r="G46" i="6"/>
  <c r="F46" i="6"/>
  <c r="D46" i="6"/>
  <c r="C46" i="6"/>
  <c r="G44" i="6"/>
  <c r="F44" i="6"/>
  <c r="E44" i="6"/>
  <c r="E46" i="6" s="1"/>
  <c r="D44" i="6"/>
  <c r="C44" i="6"/>
  <c r="F22" i="6"/>
  <c r="E22" i="6"/>
  <c r="D22" i="6"/>
  <c r="G20" i="6"/>
  <c r="G22" i="6" s="1"/>
  <c r="F20" i="6"/>
  <c r="E20" i="6"/>
  <c r="D20" i="6"/>
  <c r="C20" i="6"/>
  <c r="C22" i="6" s="1"/>
  <c r="F18" i="5"/>
  <c r="H13" i="5"/>
  <c r="H15" i="5" s="1"/>
  <c r="H9" i="5"/>
  <c r="H8" i="5"/>
  <c r="H14" i="5" s="1"/>
  <c r="H52" i="4"/>
  <c r="G52" i="4"/>
  <c r="F52" i="4"/>
  <c r="E52" i="4"/>
  <c r="G51" i="4"/>
  <c r="H50" i="4"/>
  <c r="G50" i="4"/>
  <c r="F50" i="4"/>
  <c r="E50" i="4"/>
  <c r="H49" i="4"/>
  <c r="G49" i="4"/>
  <c r="F49" i="4"/>
  <c r="E49" i="4"/>
  <c r="H48" i="4"/>
  <c r="G48" i="4"/>
  <c r="F48" i="4"/>
  <c r="E48" i="4"/>
  <c r="H47" i="4"/>
  <c r="G47" i="4"/>
  <c r="F47" i="4"/>
  <c r="E47" i="4"/>
  <c r="H46" i="4"/>
  <c r="G46" i="4"/>
  <c r="F46" i="4"/>
  <c r="E46" i="4"/>
  <c r="H45" i="4"/>
  <c r="G45" i="4"/>
  <c r="F45" i="4"/>
  <c r="E45" i="4"/>
  <c r="H44" i="4"/>
  <c r="G44" i="4"/>
  <c r="F44" i="4"/>
  <c r="E44" i="4"/>
  <c r="H43" i="4"/>
  <c r="G43" i="4"/>
  <c r="F43" i="4"/>
  <c r="E43" i="4"/>
  <c r="H42" i="4"/>
  <c r="G42" i="4"/>
  <c r="F42" i="4"/>
  <c r="E42" i="4"/>
  <c r="H41" i="4"/>
  <c r="G41" i="4"/>
  <c r="F41" i="4"/>
  <c r="E41" i="4"/>
  <c r="H40" i="4"/>
  <c r="G40" i="4"/>
  <c r="F40" i="4"/>
  <c r="E40" i="4"/>
  <c r="H39" i="4"/>
  <c r="G39" i="4"/>
  <c r="F39" i="4"/>
  <c r="E39" i="4"/>
  <c r="H38" i="4"/>
  <c r="G38" i="4"/>
  <c r="F38" i="4"/>
  <c r="E38" i="4"/>
  <c r="H37" i="4"/>
  <c r="G37" i="4"/>
  <c r="F37" i="4"/>
  <c r="E37" i="4"/>
  <c r="H36" i="4"/>
  <c r="G36" i="4"/>
  <c r="F36" i="4"/>
  <c r="E36" i="4"/>
  <c r="H35" i="4"/>
  <c r="G35" i="4"/>
  <c r="F35" i="4"/>
  <c r="E35" i="4"/>
  <c r="H34" i="4"/>
  <c r="G34" i="4"/>
  <c r="F34" i="4"/>
  <c r="E34" i="4"/>
  <c r="G26" i="4"/>
  <c r="K26" i="4" s="1"/>
  <c r="L25" i="4"/>
  <c r="K25" i="4"/>
  <c r="J25" i="4"/>
  <c r="I25" i="4"/>
  <c r="H24" i="4"/>
  <c r="H51" i="4" s="1"/>
  <c r="G24" i="4"/>
  <c r="F24" i="4"/>
  <c r="F26" i="4" s="1"/>
  <c r="E24" i="4"/>
  <c r="F51" i="4" s="1"/>
  <c r="D24" i="4"/>
  <c r="D26" i="4" s="1"/>
  <c r="D29" i="4" s="1"/>
  <c r="L23" i="4"/>
  <c r="K23" i="4"/>
  <c r="J23" i="4"/>
  <c r="I23" i="4"/>
  <c r="L22" i="4"/>
  <c r="K22" i="4"/>
  <c r="J22" i="4"/>
  <c r="I22" i="4"/>
  <c r="L21" i="4"/>
  <c r="K21" i="4"/>
  <c r="J21" i="4"/>
  <c r="I21" i="4"/>
  <c r="L20" i="4"/>
  <c r="K20" i="4"/>
  <c r="J20" i="4"/>
  <c r="I20" i="4"/>
  <c r="L19" i="4"/>
  <c r="K19" i="4"/>
  <c r="J19" i="4"/>
  <c r="I19" i="4"/>
  <c r="L18" i="4"/>
  <c r="K18" i="4"/>
  <c r="J18" i="4"/>
  <c r="I18" i="4"/>
  <c r="L17" i="4"/>
  <c r="K17" i="4"/>
  <c r="J17" i="4"/>
  <c r="I17" i="4"/>
  <c r="L16" i="4"/>
  <c r="K16" i="4"/>
  <c r="J16" i="4"/>
  <c r="I16" i="4"/>
  <c r="L15" i="4"/>
  <c r="K15" i="4"/>
  <c r="J15" i="4"/>
  <c r="I15" i="4"/>
  <c r="L14" i="4"/>
  <c r="K14" i="4"/>
  <c r="J14" i="4"/>
  <c r="I14" i="4"/>
  <c r="L13" i="4"/>
  <c r="K13" i="4"/>
  <c r="J13" i="4"/>
  <c r="I13" i="4"/>
  <c r="L12" i="4"/>
  <c r="K12" i="4"/>
  <c r="J12" i="4"/>
  <c r="I12" i="4"/>
  <c r="L11" i="4"/>
  <c r="K11" i="4"/>
  <c r="J11" i="4"/>
  <c r="I11" i="4"/>
  <c r="L10" i="4"/>
  <c r="K10" i="4"/>
  <c r="J10" i="4"/>
  <c r="I10" i="4"/>
  <c r="L9" i="4"/>
  <c r="K9" i="4"/>
  <c r="J9" i="4"/>
  <c r="I9" i="4"/>
  <c r="L8" i="4"/>
  <c r="K8" i="4"/>
  <c r="J8" i="4"/>
  <c r="I8" i="4"/>
  <c r="L7" i="4"/>
  <c r="K7" i="4"/>
  <c r="J7" i="4"/>
  <c r="I7" i="4"/>
  <c r="D26" i="1"/>
  <c r="G24" i="1"/>
  <c r="G26" i="1" s="1"/>
  <c r="F24" i="1"/>
  <c r="F26" i="1" s="1"/>
  <c r="E24" i="1"/>
  <c r="D24" i="1"/>
  <c r="C24" i="1"/>
  <c r="C26" i="1" s="1"/>
  <c r="C51" i="1" l="1"/>
  <c r="C47" i="1"/>
  <c r="C43" i="1"/>
  <c r="C54" i="1"/>
  <c r="C50" i="1"/>
  <c r="C46" i="1"/>
  <c r="C42" i="1"/>
  <c r="C38" i="1"/>
  <c r="C44" i="1"/>
  <c r="C36" i="1"/>
  <c r="C53" i="1"/>
  <c r="C49" i="1"/>
  <c r="C45" i="1"/>
  <c r="C41" i="1"/>
  <c r="C37" i="1"/>
  <c r="C52" i="1"/>
  <c r="C48" i="1"/>
  <c r="C40" i="1"/>
  <c r="C39" i="1"/>
  <c r="D52" i="1"/>
  <c r="F29" i="4"/>
  <c r="J26" i="4"/>
  <c r="E52" i="1"/>
  <c r="E26" i="1"/>
  <c r="C35" i="1"/>
  <c r="G39" i="1"/>
  <c r="G35" i="1"/>
  <c r="G54" i="1"/>
  <c r="G50" i="1"/>
  <c r="G46" i="1"/>
  <c r="G42" i="1"/>
  <c r="G38" i="1"/>
  <c r="G52" i="1"/>
  <c r="G48" i="1"/>
  <c r="G40" i="1"/>
  <c r="G51" i="1"/>
  <c r="G53" i="1"/>
  <c r="G49" i="1"/>
  <c r="G45" i="1"/>
  <c r="G41" i="1"/>
  <c r="G37" i="1"/>
  <c r="G44" i="1"/>
  <c r="G36" i="1"/>
  <c r="G47" i="1"/>
  <c r="G43" i="1"/>
  <c r="D54" i="1"/>
  <c r="D53" i="1"/>
  <c r="D49" i="1"/>
  <c r="D45" i="1"/>
  <c r="D41" i="1"/>
  <c r="D37" i="1"/>
  <c r="D51" i="1"/>
  <c r="D47" i="1"/>
  <c r="D39" i="1"/>
  <c r="D46" i="1"/>
  <c r="D42" i="1"/>
  <c r="D38" i="1"/>
  <c r="D48" i="1"/>
  <c r="D44" i="1"/>
  <c r="D40" i="1"/>
  <c r="D36" i="1"/>
  <c r="D43" i="1"/>
  <c r="D35" i="1"/>
  <c r="D50" i="1"/>
  <c r="F51" i="1"/>
  <c r="F47" i="1"/>
  <c r="F43" i="1"/>
  <c r="F39" i="1"/>
  <c r="F35" i="1"/>
  <c r="F45" i="1"/>
  <c r="F37" i="1"/>
  <c r="F48" i="1"/>
  <c r="F44" i="1"/>
  <c r="F40" i="1"/>
  <c r="F36" i="1"/>
  <c r="F54" i="1"/>
  <c r="F50" i="1"/>
  <c r="F46" i="1"/>
  <c r="F42" i="1"/>
  <c r="F38" i="1"/>
  <c r="F53" i="1"/>
  <c r="F49" i="1"/>
  <c r="F41" i="1"/>
  <c r="F52" i="1"/>
  <c r="H26" i="4"/>
  <c r="G53" i="4"/>
  <c r="E26" i="4"/>
  <c r="G29" i="4"/>
  <c r="E51" i="4"/>
  <c r="E53" i="4" l="1"/>
  <c r="E29" i="4"/>
  <c r="I26" i="4"/>
  <c r="L26" i="4"/>
  <c r="H53" i="4"/>
  <c r="H29" i="4"/>
  <c r="E48" i="1"/>
  <c r="E44" i="1"/>
  <c r="E40" i="1"/>
  <c r="E36" i="1"/>
  <c r="E42" i="1"/>
  <c r="E53" i="1"/>
  <c r="E49" i="1"/>
  <c r="E51" i="1"/>
  <c r="E47" i="1"/>
  <c r="E43" i="1"/>
  <c r="E39" i="1"/>
  <c r="E35" i="1"/>
  <c r="E54" i="1"/>
  <c r="E50" i="1"/>
  <c r="E46" i="1"/>
  <c r="E38" i="1"/>
  <c r="E45" i="1"/>
  <c r="E41" i="1"/>
  <c r="E37" i="1"/>
  <c r="F53" i="4"/>
</calcChain>
</file>

<file path=xl/sharedStrings.xml><?xml version="1.0" encoding="utf-8"?>
<sst xmlns="http://schemas.openxmlformats.org/spreadsheetml/2006/main" count="370" uniqueCount="99">
  <si>
    <t>Tabel 6.1</t>
  </si>
  <si>
    <t>PDB Poduksi Indonesia Atas Dasar Harga Berlaku (Rp Milyar)</t>
  </si>
  <si>
    <t>Tahun 2010 sampai dengan Tahun 2014</t>
  </si>
  <si>
    <t>Lapangan Usaha</t>
  </si>
  <si>
    <t>2013*</t>
  </si>
  <si>
    <t>2014**</t>
  </si>
  <si>
    <t>(1)</t>
  </si>
  <si>
    <t>(2)</t>
  </si>
  <si>
    <t>(3)</t>
  </si>
  <si>
    <t>(4)</t>
  </si>
  <si>
    <t>(5)</t>
  </si>
  <si>
    <t>(6)</t>
  </si>
  <si>
    <t>A</t>
  </si>
  <si>
    <t>Pertanian, Kehutanan, dan Perikanan</t>
  </si>
  <si>
    <t>Primer</t>
  </si>
  <si>
    <t>Contoh: primer di industrialisasi yaitu jadi kalengan, tepung</t>
  </si>
  <si>
    <t>B</t>
  </si>
  <si>
    <t>Pertambangan dan Penggalian</t>
  </si>
  <si>
    <t>C</t>
  </si>
  <si>
    <t>Industri Pengolahan</t>
  </si>
  <si>
    <t>Sekunder</t>
  </si>
  <si>
    <t>D</t>
  </si>
  <si>
    <t>Pengadaan Listrik dan Gas</t>
  </si>
  <si>
    <t>E</t>
  </si>
  <si>
    <t>Pengadaan Air, Pengelolaan Sampah, Limbah dan Daur Ulang</t>
  </si>
  <si>
    <t>F</t>
  </si>
  <si>
    <t xml:space="preserve">Konstruksi </t>
  </si>
  <si>
    <t>G</t>
  </si>
  <si>
    <t>Perdagangan Besar dan Eceran; Reparasi Mobil dan Sepeda Motor</t>
  </si>
  <si>
    <t>H</t>
  </si>
  <si>
    <t>Transportasi dan Pergudangan</t>
  </si>
  <si>
    <t>I</t>
  </si>
  <si>
    <t>Penyediaan Akomodasi dan Makan Minum</t>
  </si>
  <si>
    <t>J</t>
  </si>
  <si>
    <t>Informasi dan Komunikasi</t>
  </si>
  <si>
    <t>K</t>
  </si>
  <si>
    <t>Jasa Keuangan dan Asuransi</t>
  </si>
  <si>
    <t>Jasa: Tersier</t>
  </si>
  <si>
    <t>L</t>
  </si>
  <si>
    <t>Real Estat</t>
  </si>
  <si>
    <t>M,N</t>
  </si>
  <si>
    <t xml:space="preserve">Jasa Perusahaan </t>
  </si>
  <si>
    <t>O</t>
  </si>
  <si>
    <t>Administrasi Pemerintahan, Pertahanan, dan Jaminan Sosial Wajib</t>
  </si>
  <si>
    <t>P</t>
  </si>
  <si>
    <t>Jasa Pendidikan</t>
  </si>
  <si>
    <t>Q</t>
  </si>
  <si>
    <t>Jasa Kesehatan dan Kegiatan Sosial</t>
  </si>
  <si>
    <t>R,S,T,U</t>
  </si>
  <si>
    <t>Jasa Lainnya</t>
  </si>
  <si>
    <t>Nilai Tambah</t>
  </si>
  <si>
    <t>Pajak Dikurangi Subsidi Atas Produk</t>
  </si>
  <si>
    <t>Produk Domestik Bruto (PDB)</t>
  </si>
  <si>
    <t>* Angka Sementara</t>
  </si>
  <si>
    <t>** Angka Sangat Sementara</t>
  </si>
  <si>
    <t>Struktur Ekonomi Indonesia</t>
  </si>
  <si>
    <t>Tabel 6.2</t>
  </si>
  <si>
    <t>PDB Produksi Indonesia Atas Dasar Harga Konstan (Rp Milyar)</t>
  </si>
  <si>
    <t>Tahun 2010 sampai denngan Tahun 2014</t>
  </si>
  <si>
    <t>Pertumbuhan y-on-y tahun dasar 2010</t>
  </si>
  <si>
    <t>Pengadaan listrik dan Gas</t>
  </si>
  <si>
    <t>Konstruksi</t>
  </si>
  <si>
    <t>Pengediaan Akomodasi dan Makan Minum</t>
  </si>
  <si>
    <t>Infromasi dan Komunikasi</t>
  </si>
  <si>
    <t>Real Estate</t>
  </si>
  <si>
    <t>M, N</t>
  </si>
  <si>
    <t>Jasa Perusahaan</t>
  </si>
  <si>
    <t>Administrasi Pemerintah, Pertanahan, dan Jaminan Sosial Wajib</t>
  </si>
  <si>
    <t>R, S, T, U</t>
  </si>
  <si>
    <t>Nilai tambah</t>
  </si>
  <si>
    <t>Pajak Dikurang Subsidi Atas Produk</t>
  </si>
  <si>
    <t>PDB</t>
  </si>
  <si>
    <t>*Angka Sementara</t>
  </si>
  <si>
    <t>* Angka Sangat Sementara</t>
  </si>
  <si>
    <t>%Pajak dengan PDB ADHK</t>
  </si>
  <si>
    <t>pertumbuhan y-on-y</t>
  </si>
  <si>
    <t>Tabel 6.7 PDB Pengeluaran Atas Dasar Harga konstan</t>
  </si>
  <si>
    <t>Tahun 2010 sampai dengan tahun 2014 (Rp Rupiah)</t>
  </si>
  <si>
    <t xml:space="preserve">Komponen </t>
  </si>
  <si>
    <t xml:space="preserve">Pengeluaran Konsumsi Rumah Tangga </t>
  </si>
  <si>
    <t>Pengeluaran Konsumsi LNPRT</t>
  </si>
  <si>
    <t xml:space="preserve">Pengeluaran Konsumsi Pemerintahan </t>
  </si>
  <si>
    <t xml:space="preserve">Pembentukan Modal Tetap Domestik Bruto </t>
  </si>
  <si>
    <t>Perubahan Inventori</t>
  </si>
  <si>
    <t xml:space="preserve">Ekspor Barang dan Jasa </t>
  </si>
  <si>
    <t xml:space="preserve">Dikurangi Impor Barang dan Jasa </t>
  </si>
  <si>
    <t>Diskrepansi Statistik1</t>
  </si>
  <si>
    <t>lag 0 tahun</t>
  </si>
  <si>
    <t>ICOR PMTB</t>
  </si>
  <si>
    <t>2 atau 3 ICOR itu bagus</t>
  </si>
  <si>
    <t>ICOR PMTB + INVENTORI</t>
  </si>
  <si>
    <t>Investasi bisa dari PMTB dan perubahan inventori atau PMTB saja</t>
  </si>
  <si>
    <t>ICOR</t>
  </si>
  <si>
    <t>IPI</t>
  </si>
  <si>
    <t>inflasi</t>
  </si>
  <si>
    <t>PDB 2014</t>
  </si>
  <si>
    <t>pertumbuhan</t>
  </si>
  <si>
    <t>ADHK</t>
  </si>
  <si>
    <t>DEFLATOR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</si>
</sst>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_(* #,##0.00_);_(* \(#,##0.00\);_(* &quot;-&quot;??_);_(@_)"/>
    <numFmt numFmtId="166" formatCode="0.00_ "/>
    <numFmt numFmtId="170" formatCode="0.000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2" fontId="1" fillId="0" borderId="1" xfId="0" applyNumberFormat="1" applyFont="1" applyBorder="1" applyAlignment="1">
      <alignment horizontal="right"/>
    </xf>
    <xf numFmtId="16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5" fontId="0" fillId="0" borderId="0" xfId="1" applyFont="1"/>
    <xf numFmtId="0" fontId="1" fillId="0" borderId="0" xfId="0" applyFont="1"/>
    <xf numFmtId="165" fontId="0" fillId="0" borderId="0" xfId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6" fontId="0" fillId="0" borderId="0" xfId="2" applyNumberFormat="1" applyFont="1" applyAlignment="1"/>
    <xf numFmtId="1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5"/>
  <sheetViews>
    <sheetView workbookViewId="0">
      <selection activeCell="A5" sqref="A5:G26"/>
    </sheetView>
  </sheetViews>
  <sheetFormatPr defaultColWidth="8.85546875" defaultRowHeight="15"/>
  <cols>
    <col min="1" max="1" width="9.140625" style="6"/>
    <col min="2" max="2" width="36.42578125" style="7" customWidth="1"/>
    <col min="3" max="3" width="11.85546875" customWidth="1"/>
    <col min="4" max="7" width="12.42578125" customWidth="1"/>
  </cols>
  <sheetData>
    <row r="1" spans="1:10">
      <c r="A1" s="25" t="s">
        <v>0</v>
      </c>
      <c r="B1" s="25"/>
      <c r="C1" s="25"/>
      <c r="D1" s="25"/>
      <c r="E1" s="25"/>
      <c r="F1" s="25"/>
      <c r="G1" s="25"/>
    </row>
    <row r="2" spans="1:10">
      <c r="A2" s="25" t="s">
        <v>1</v>
      </c>
      <c r="B2" s="25"/>
      <c r="C2" s="25"/>
      <c r="D2" s="25"/>
      <c r="E2" s="25"/>
      <c r="F2" s="25"/>
      <c r="G2" s="25"/>
    </row>
    <row r="3" spans="1:10">
      <c r="A3" s="25" t="s">
        <v>2</v>
      </c>
      <c r="B3" s="25"/>
      <c r="C3" s="25"/>
      <c r="D3" s="25"/>
      <c r="E3" s="25"/>
      <c r="F3" s="25"/>
      <c r="G3" s="25"/>
    </row>
    <row r="5" spans="1:10">
      <c r="A5" s="1"/>
      <c r="B5" s="2" t="s">
        <v>3</v>
      </c>
      <c r="C5" s="3">
        <v>2010</v>
      </c>
      <c r="D5" s="3">
        <v>2011</v>
      </c>
      <c r="E5" s="3">
        <v>2012</v>
      </c>
      <c r="F5" s="3" t="s">
        <v>4</v>
      </c>
      <c r="G5" s="3" t="s">
        <v>5</v>
      </c>
    </row>
    <row r="6" spans="1:10">
      <c r="A6" s="1"/>
      <c r="B6" s="4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J6" s="23"/>
    </row>
    <row r="7" spans="1:10">
      <c r="A7" s="6" t="s">
        <v>12</v>
      </c>
      <c r="B7" s="7" t="s">
        <v>13</v>
      </c>
      <c r="C7" s="8">
        <v>956119.7</v>
      </c>
      <c r="D7" s="8">
        <v>1058245.3</v>
      </c>
      <c r="E7" s="8">
        <v>1152262.1000000001</v>
      </c>
      <c r="F7" s="8">
        <v>1275048.3999999999</v>
      </c>
      <c r="G7" s="8">
        <v>1410657.1</v>
      </c>
      <c r="H7" t="s">
        <v>14</v>
      </c>
      <c r="I7" t="s">
        <v>15</v>
      </c>
    </row>
    <row r="8" spans="1:10">
      <c r="A8" s="6" t="s">
        <v>16</v>
      </c>
      <c r="B8" s="7" t="s">
        <v>17</v>
      </c>
      <c r="C8" s="8">
        <v>718128.6</v>
      </c>
      <c r="D8" s="8">
        <v>924813.4</v>
      </c>
      <c r="E8" s="8">
        <v>1000307.6</v>
      </c>
      <c r="F8" s="8">
        <v>1042975.9</v>
      </c>
      <c r="G8" s="8">
        <v>1035120.9</v>
      </c>
    </row>
    <row r="9" spans="1:10">
      <c r="A9" s="6" t="s">
        <v>18</v>
      </c>
      <c r="B9" s="7" t="s">
        <v>19</v>
      </c>
      <c r="C9" s="8">
        <v>1512760.8</v>
      </c>
      <c r="D9" s="8">
        <v>1704250.5</v>
      </c>
      <c r="E9" s="8">
        <v>1848150.9</v>
      </c>
      <c r="F9" s="8">
        <v>1998693.7</v>
      </c>
      <c r="G9" s="8">
        <v>2215753.6</v>
      </c>
      <c r="H9" t="s">
        <v>20</v>
      </c>
    </row>
    <row r="10" spans="1:10">
      <c r="A10" s="6" t="s">
        <v>21</v>
      </c>
      <c r="B10" s="7" t="s">
        <v>22</v>
      </c>
      <c r="C10" s="8">
        <v>72549.100000000006</v>
      </c>
      <c r="D10" s="8">
        <v>91721.9</v>
      </c>
      <c r="E10" s="8">
        <v>95637.8</v>
      </c>
      <c r="F10" s="8">
        <v>98686.8</v>
      </c>
      <c r="G10" s="8">
        <v>114121.9</v>
      </c>
    </row>
    <row r="11" spans="1:10" ht="30">
      <c r="A11" s="6" t="s">
        <v>23</v>
      </c>
      <c r="B11" s="7" t="s">
        <v>24</v>
      </c>
      <c r="C11" s="8">
        <v>5848.5</v>
      </c>
      <c r="D11" s="8">
        <v>6208.8</v>
      </c>
      <c r="E11" s="8">
        <v>6603.8</v>
      </c>
      <c r="F11" s="8">
        <v>7154.9</v>
      </c>
      <c r="G11" s="8">
        <v>7703.6</v>
      </c>
    </row>
    <row r="12" spans="1:10">
      <c r="A12" s="6" t="s">
        <v>25</v>
      </c>
      <c r="B12" s="7" t="s">
        <v>26</v>
      </c>
      <c r="C12" s="8">
        <v>626905.4</v>
      </c>
      <c r="D12" s="8">
        <v>712184.4</v>
      </c>
      <c r="E12" s="8">
        <v>805208.1</v>
      </c>
      <c r="F12" s="8">
        <v>905990.5</v>
      </c>
      <c r="G12" s="8">
        <v>1041949.5</v>
      </c>
    </row>
    <row r="13" spans="1:10" ht="30">
      <c r="A13" s="6" t="s">
        <v>27</v>
      </c>
      <c r="B13" s="7" t="s">
        <v>28</v>
      </c>
      <c r="C13" s="8">
        <v>923923.8</v>
      </c>
      <c r="D13" s="8">
        <v>1066092.1000000001</v>
      </c>
      <c r="E13" s="8">
        <v>1138484.3999999999</v>
      </c>
      <c r="F13" s="8">
        <v>1263815.3999999999</v>
      </c>
      <c r="G13" s="8">
        <v>1410932</v>
      </c>
    </row>
    <row r="14" spans="1:10">
      <c r="A14" s="6" t="s">
        <v>29</v>
      </c>
      <c r="B14" s="7" t="s">
        <v>30</v>
      </c>
      <c r="C14" s="8">
        <v>245375.4</v>
      </c>
      <c r="D14" s="8">
        <v>276122.40000000002</v>
      </c>
      <c r="E14" s="8">
        <v>313156.2</v>
      </c>
      <c r="F14" s="8">
        <v>368678.6</v>
      </c>
      <c r="G14" s="8">
        <v>450600</v>
      </c>
    </row>
    <row r="15" spans="1:10" ht="30">
      <c r="A15" s="6" t="s">
        <v>31</v>
      </c>
      <c r="B15" s="7" t="s">
        <v>32</v>
      </c>
      <c r="C15" s="8">
        <v>200281.8</v>
      </c>
      <c r="D15" s="8">
        <v>224215.3</v>
      </c>
      <c r="E15" s="8">
        <v>252612.3</v>
      </c>
      <c r="F15" s="8">
        <v>289498.3</v>
      </c>
      <c r="G15" s="8">
        <v>330672.40000000002</v>
      </c>
    </row>
    <row r="16" spans="1:10">
      <c r="A16" s="6" t="s">
        <v>33</v>
      </c>
      <c r="B16" s="7" t="s">
        <v>34</v>
      </c>
      <c r="C16" s="8">
        <v>256048.1</v>
      </c>
      <c r="D16" s="8">
        <v>281777.59999999998</v>
      </c>
      <c r="E16" s="8">
        <v>311362.40000000002</v>
      </c>
      <c r="F16" s="8">
        <v>341009.4</v>
      </c>
      <c r="G16" s="8">
        <v>368943</v>
      </c>
    </row>
    <row r="17" spans="1:8">
      <c r="A17" s="6" t="s">
        <v>35</v>
      </c>
      <c r="B17" s="7" t="s">
        <v>36</v>
      </c>
      <c r="C17" s="8">
        <v>239728.4</v>
      </c>
      <c r="D17" s="8">
        <v>270586.3</v>
      </c>
      <c r="E17" s="8">
        <v>320534.3</v>
      </c>
      <c r="F17" s="8">
        <v>368876.9</v>
      </c>
      <c r="G17" s="8">
        <v>408646.7</v>
      </c>
      <c r="H17" t="s">
        <v>37</v>
      </c>
    </row>
    <row r="18" spans="1:8">
      <c r="A18" s="6" t="s">
        <v>38</v>
      </c>
      <c r="B18" s="7" t="s">
        <v>39</v>
      </c>
      <c r="C18" s="8">
        <v>198213.5</v>
      </c>
      <c r="D18" s="8">
        <v>218796.6</v>
      </c>
      <c r="E18" s="8">
        <v>237913.9</v>
      </c>
      <c r="F18" s="8">
        <v>264275</v>
      </c>
      <c r="G18" s="8">
        <v>294573.40000000002</v>
      </c>
    </row>
    <row r="19" spans="1:8">
      <c r="A19" s="6" t="s">
        <v>40</v>
      </c>
      <c r="B19" s="7" t="s">
        <v>41</v>
      </c>
      <c r="C19" s="8">
        <v>99085.4</v>
      </c>
      <c r="D19" s="8">
        <v>113975.3</v>
      </c>
      <c r="E19" s="8">
        <v>127724.2</v>
      </c>
      <c r="F19" s="8">
        <v>144604.1</v>
      </c>
      <c r="G19" s="8">
        <v>165990.6</v>
      </c>
    </row>
    <row r="20" spans="1:8" ht="30">
      <c r="A20" s="6" t="s">
        <v>42</v>
      </c>
      <c r="B20" s="7" t="s">
        <v>43</v>
      </c>
      <c r="C20" s="8">
        <v>259646.1</v>
      </c>
      <c r="D20" s="8">
        <v>304755.7</v>
      </c>
      <c r="E20" s="8">
        <v>340567.6</v>
      </c>
      <c r="F20" s="8">
        <v>371208.9</v>
      </c>
      <c r="G20" s="8">
        <v>404379.6</v>
      </c>
    </row>
    <row r="21" spans="1:8">
      <c r="A21" s="6" t="s">
        <v>44</v>
      </c>
      <c r="B21" s="7" t="s">
        <v>45</v>
      </c>
      <c r="C21" s="8">
        <v>201559.5</v>
      </c>
      <c r="D21" s="8">
        <v>232726.8</v>
      </c>
      <c r="E21" s="8">
        <v>270372.3</v>
      </c>
      <c r="F21" s="8">
        <v>309438.5</v>
      </c>
      <c r="G21" s="8">
        <v>346557.8</v>
      </c>
    </row>
    <row r="22" spans="1:8">
      <c r="A22" s="6" t="s">
        <v>46</v>
      </c>
      <c r="B22" s="7" t="s">
        <v>47</v>
      </c>
      <c r="C22" s="8">
        <v>66444.7</v>
      </c>
      <c r="D22" s="8">
        <v>76404.899999999994</v>
      </c>
      <c r="E22" s="8">
        <v>86235.4</v>
      </c>
      <c r="F22" s="8">
        <v>96666.9</v>
      </c>
      <c r="G22" s="8">
        <v>109069.7</v>
      </c>
    </row>
    <row r="23" spans="1:8">
      <c r="A23" s="6" t="s">
        <v>48</v>
      </c>
      <c r="B23" s="7" t="s">
        <v>49</v>
      </c>
      <c r="C23" s="8">
        <v>101061</v>
      </c>
      <c r="D23" s="8">
        <v>113022</v>
      </c>
      <c r="E23" s="8">
        <v>122566.2</v>
      </c>
      <c r="F23" s="8">
        <v>140311.9</v>
      </c>
      <c r="G23" s="8">
        <v>163548.79999999999</v>
      </c>
    </row>
    <row r="24" spans="1:8">
      <c r="A24" s="26" t="s">
        <v>50</v>
      </c>
      <c r="B24" s="26"/>
      <c r="C24" s="9">
        <f>SUM(C7:C23)</f>
        <v>6683679.7999999998</v>
      </c>
      <c r="D24" s="9">
        <f>SUM(D7:D23)</f>
        <v>7675899.2999999998</v>
      </c>
      <c r="E24" s="9">
        <f>SUM(E7:E23)</f>
        <v>8429699.5</v>
      </c>
      <c r="F24" s="9">
        <f>SUM(F7:F23)</f>
        <v>9286934.0999999996</v>
      </c>
      <c r="G24" s="9">
        <f>SUM(G7:G23)</f>
        <v>10279220.6</v>
      </c>
    </row>
    <row r="25" spans="1:8">
      <c r="A25" s="26" t="s">
        <v>51</v>
      </c>
      <c r="B25" s="26"/>
      <c r="C25" s="9">
        <v>180453.3</v>
      </c>
      <c r="D25" s="9">
        <v>155826.70000000001</v>
      </c>
      <c r="E25" s="9">
        <v>186005</v>
      </c>
      <c r="F25" s="9">
        <v>237802.4</v>
      </c>
      <c r="G25" s="9">
        <v>263472.90000000002</v>
      </c>
    </row>
    <row r="26" spans="1:8">
      <c r="A26" s="26" t="s">
        <v>52</v>
      </c>
      <c r="B26" s="26"/>
      <c r="C26" s="9">
        <f>SUM(C24:C25)</f>
        <v>6864133.0999999996</v>
      </c>
      <c r="D26" s="9">
        <f>SUM(D24:D25)</f>
        <v>7831726</v>
      </c>
      <c r="E26" s="9">
        <f t="shared" ref="E26:G26" si="0">SUM(E24:E25)</f>
        <v>8615704.5</v>
      </c>
      <c r="F26" s="9">
        <f t="shared" si="0"/>
        <v>9524736.5</v>
      </c>
      <c r="G26" s="9">
        <f t="shared" si="0"/>
        <v>10542693.5</v>
      </c>
    </row>
    <row r="27" spans="1:8">
      <c r="B27" s="7" t="s">
        <v>53</v>
      </c>
    </row>
    <row r="28" spans="1:8">
      <c r="B28" s="7" t="s">
        <v>54</v>
      </c>
    </row>
    <row r="30" spans="1:8">
      <c r="A30" s="25" t="s">
        <v>55</v>
      </c>
      <c r="B30" s="25"/>
      <c r="C30" s="25"/>
      <c r="D30" s="25"/>
      <c r="E30" s="25"/>
      <c r="F30" s="25"/>
      <c r="G30" s="25"/>
    </row>
    <row r="31" spans="1:8">
      <c r="A31" s="25" t="s">
        <v>2</v>
      </c>
      <c r="B31" s="25"/>
      <c r="C31" s="25"/>
      <c r="D31" s="25"/>
      <c r="E31" s="25"/>
      <c r="F31" s="25"/>
      <c r="G31" s="25"/>
    </row>
    <row r="33" spans="1:7">
      <c r="A33" s="1"/>
      <c r="B33" s="2" t="s">
        <v>3</v>
      </c>
      <c r="C33" s="3">
        <v>2010</v>
      </c>
      <c r="D33" s="3">
        <v>2011</v>
      </c>
      <c r="E33" s="3">
        <v>2012</v>
      </c>
      <c r="F33" s="3" t="s">
        <v>4</v>
      </c>
      <c r="G33" s="3" t="s">
        <v>5</v>
      </c>
    </row>
    <row r="34" spans="1:7">
      <c r="A34" s="1"/>
      <c r="B34" s="4" t="s">
        <v>6</v>
      </c>
      <c r="C34" s="5" t="s">
        <v>7</v>
      </c>
      <c r="D34" s="5" t="s">
        <v>8</v>
      </c>
      <c r="E34" s="5" t="s">
        <v>9</v>
      </c>
      <c r="F34" s="5" t="s">
        <v>10</v>
      </c>
      <c r="G34" s="5" t="s">
        <v>11</v>
      </c>
    </row>
    <row r="35" spans="1:7">
      <c r="A35" s="6" t="s">
        <v>12</v>
      </c>
      <c r="B35" s="7" t="s">
        <v>13</v>
      </c>
      <c r="C35" s="8">
        <f>C7*100/C$26</f>
        <v>13.929212707137046</v>
      </c>
      <c r="D35" s="8">
        <f>D7*100/D$26</f>
        <v>13.512287074394584</v>
      </c>
      <c r="E35" s="8">
        <f>E7*100/E$26</f>
        <v>13.373974235072712</v>
      </c>
      <c r="F35" s="8">
        <f>F7*100/F$26</f>
        <v>13.386705238512372</v>
      </c>
      <c r="G35" s="8">
        <f>G7*100/G$26</f>
        <v>13.380424082327728</v>
      </c>
    </row>
    <row r="36" spans="1:7">
      <c r="A36" s="6" t="s">
        <v>16</v>
      </c>
      <c r="B36" s="7" t="s">
        <v>17</v>
      </c>
      <c r="C36" s="8">
        <f t="shared" ref="C36:C51" si="1">C8*100/C$26</f>
        <v>10.462043633740144</v>
      </c>
      <c r="D36" s="8">
        <f t="shared" ref="D36:D51" si="2">D8*100/D$26</f>
        <v>11.808551524912899</v>
      </c>
      <c r="E36" s="8">
        <f t="shared" ref="E36:E51" si="3">E8*100/E$26</f>
        <v>11.610282130729994</v>
      </c>
      <c r="F36" s="8">
        <f t="shared" ref="F36:F51" si="4">F8*100/F$26</f>
        <v>10.950181141494046</v>
      </c>
      <c r="G36" s="8">
        <f t="shared" ref="G36:G51" si="5">G8*100/G$26</f>
        <v>9.8183723163345302</v>
      </c>
    </row>
    <row r="37" spans="1:7">
      <c r="A37" s="6" t="s">
        <v>18</v>
      </c>
      <c r="B37" s="7" t="s">
        <v>19</v>
      </c>
      <c r="C37" s="8">
        <f t="shared" si="1"/>
        <v>22.038628592443818</v>
      </c>
      <c r="D37" s="8">
        <f t="shared" si="2"/>
        <v>21.760854503847554</v>
      </c>
      <c r="E37" s="8">
        <f t="shared" si="3"/>
        <v>21.450955055387521</v>
      </c>
      <c r="F37" s="8">
        <f t="shared" si="4"/>
        <v>20.984241401323807</v>
      </c>
      <c r="G37" s="8">
        <f t="shared" si="5"/>
        <v>21.016959280851712</v>
      </c>
    </row>
    <row r="38" spans="1:7">
      <c r="A38" s="6" t="s">
        <v>21</v>
      </c>
      <c r="B38" s="7" t="s">
        <v>22</v>
      </c>
      <c r="C38" s="8">
        <f t="shared" si="1"/>
        <v>1.0569302626139347</v>
      </c>
      <c r="D38" s="8">
        <f t="shared" si="2"/>
        <v>1.1711581840324854</v>
      </c>
      <c r="E38" s="8">
        <f t="shared" si="3"/>
        <v>1.110040391937769</v>
      </c>
      <c r="F38" s="8">
        <f t="shared" si="4"/>
        <v>1.0361105527696226</v>
      </c>
      <c r="G38" s="8">
        <f t="shared" si="5"/>
        <v>1.0824738478833706</v>
      </c>
    </row>
    <row r="39" spans="1:7" ht="30">
      <c r="A39" s="6" t="s">
        <v>23</v>
      </c>
      <c r="B39" s="7" t="s">
        <v>24</v>
      </c>
      <c r="C39" s="8">
        <f t="shared" si="1"/>
        <v>8.5203767391981378E-2</v>
      </c>
      <c r="D39" s="8">
        <f t="shared" si="2"/>
        <v>7.9277543673003881E-2</v>
      </c>
      <c r="E39" s="8">
        <f t="shared" si="3"/>
        <v>7.6648404085817939E-2</v>
      </c>
      <c r="F39" s="8">
        <f t="shared" si="4"/>
        <v>7.511913846645521E-2</v>
      </c>
      <c r="G39" s="8">
        <f t="shared" si="5"/>
        <v>7.3070510870869951E-2</v>
      </c>
    </row>
    <row r="40" spans="1:7">
      <c r="A40" s="6" t="s">
        <v>25</v>
      </c>
      <c r="B40" s="7" t="s">
        <v>26</v>
      </c>
      <c r="C40" s="8">
        <f t="shared" si="1"/>
        <v>9.1330600800849862</v>
      </c>
      <c r="D40" s="8">
        <f t="shared" si="2"/>
        <v>9.093581670247401</v>
      </c>
      <c r="E40" s="8">
        <f t="shared" si="3"/>
        <v>9.3458184411965384</v>
      </c>
      <c r="F40" s="8">
        <f t="shared" si="4"/>
        <v>9.5119744257492052</v>
      </c>
      <c r="G40" s="8">
        <f t="shared" si="5"/>
        <v>9.8831432403872874</v>
      </c>
    </row>
    <row r="41" spans="1:7" ht="30">
      <c r="A41" s="6" t="s">
        <v>27</v>
      </c>
      <c r="B41" s="7" t="s">
        <v>28</v>
      </c>
      <c r="C41" s="8">
        <f t="shared" si="1"/>
        <v>13.46016731522878</v>
      </c>
      <c r="D41" s="8">
        <f t="shared" si="2"/>
        <v>13.612479547931072</v>
      </c>
      <c r="E41" s="8">
        <f t="shared" si="3"/>
        <v>13.214060440443378</v>
      </c>
      <c r="F41" s="8">
        <f t="shared" si="4"/>
        <v>13.26877021742281</v>
      </c>
      <c r="G41" s="8">
        <f t="shared" si="5"/>
        <v>13.383031575374927</v>
      </c>
    </row>
    <row r="42" spans="1:7">
      <c r="A42" s="6" t="s">
        <v>29</v>
      </c>
      <c r="B42" s="7" t="s">
        <v>30</v>
      </c>
      <c r="C42" s="8">
        <f t="shared" si="1"/>
        <v>3.574747115553456</v>
      </c>
      <c r="D42" s="8">
        <f t="shared" si="2"/>
        <v>3.5256902501440939</v>
      </c>
      <c r="E42" s="8">
        <f t="shared" si="3"/>
        <v>3.6347137950239587</v>
      </c>
      <c r="F42" s="8">
        <f t="shared" si="4"/>
        <v>3.8707485503667214</v>
      </c>
      <c r="G42" s="8">
        <f t="shared" si="5"/>
        <v>4.2740500802759751</v>
      </c>
    </row>
    <row r="43" spans="1:7" ht="30">
      <c r="A43" s="6" t="s">
        <v>31</v>
      </c>
      <c r="B43" s="7" t="s">
        <v>32</v>
      </c>
      <c r="C43" s="8">
        <f t="shared" si="1"/>
        <v>2.9178018124386313</v>
      </c>
      <c r="D43" s="8">
        <f t="shared" si="2"/>
        <v>2.862910423577127</v>
      </c>
      <c r="E43" s="8">
        <f t="shared" si="3"/>
        <v>2.9319981900493453</v>
      </c>
      <c r="F43" s="8">
        <f t="shared" si="4"/>
        <v>3.0394363140649614</v>
      </c>
      <c r="G43" s="8">
        <f t="shared" si="5"/>
        <v>3.1365077624612727</v>
      </c>
    </row>
    <row r="44" spans="1:7">
      <c r="A44" s="6" t="s">
        <v>33</v>
      </c>
      <c r="B44" s="7" t="s">
        <v>34</v>
      </c>
      <c r="C44" s="8">
        <f t="shared" si="1"/>
        <v>3.730232154152139</v>
      </c>
      <c r="D44" s="8">
        <f t="shared" si="2"/>
        <v>3.597899109340648</v>
      </c>
      <c r="E44" s="8">
        <f t="shared" si="3"/>
        <v>3.6138936752067115</v>
      </c>
      <c r="F44" s="8">
        <f t="shared" si="4"/>
        <v>3.5802502252949466</v>
      </c>
      <c r="G44" s="8">
        <f t="shared" si="5"/>
        <v>3.4995136679255636</v>
      </c>
    </row>
    <row r="45" spans="1:7">
      <c r="A45" s="6" t="s">
        <v>35</v>
      </c>
      <c r="B45" s="7" t="s">
        <v>36</v>
      </c>
      <c r="C45" s="8">
        <f t="shared" si="1"/>
        <v>3.4924788972987719</v>
      </c>
      <c r="D45" s="8">
        <f t="shared" si="2"/>
        <v>3.4550021285218611</v>
      </c>
      <c r="E45" s="8">
        <f t="shared" si="3"/>
        <v>3.7203492761387071</v>
      </c>
      <c r="F45" s="8">
        <f t="shared" si="4"/>
        <v>3.8728304977255803</v>
      </c>
      <c r="G45" s="8">
        <f t="shared" si="5"/>
        <v>3.876112873811612</v>
      </c>
    </row>
    <row r="46" spans="1:7">
      <c r="A46" s="6" t="s">
        <v>38</v>
      </c>
      <c r="B46" s="7" t="s">
        <v>39</v>
      </c>
      <c r="C46" s="8">
        <f t="shared" si="1"/>
        <v>2.8876698209712748</v>
      </c>
      <c r="D46" s="8">
        <f t="shared" si="2"/>
        <v>2.7937213329475519</v>
      </c>
      <c r="E46" s="8">
        <f t="shared" si="3"/>
        <v>2.7613980957680244</v>
      </c>
      <c r="F46" s="8">
        <f t="shared" si="4"/>
        <v>2.7746174395480652</v>
      </c>
      <c r="G46" s="8">
        <f t="shared" si="5"/>
        <v>2.7941000086932246</v>
      </c>
    </row>
    <row r="47" spans="1:7">
      <c r="A47" s="6" t="s">
        <v>40</v>
      </c>
      <c r="B47" s="7" t="s">
        <v>41</v>
      </c>
      <c r="C47" s="8">
        <f t="shared" si="1"/>
        <v>1.4435238733934226</v>
      </c>
      <c r="D47" s="8">
        <f t="shared" si="2"/>
        <v>1.4553024454634904</v>
      </c>
      <c r="E47" s="8">
        <f t="shared" si="3"/>
        <v>1.4824579928431854</v>
      </c>
      <c r="F47" s="8">
        <f t="shared" si="4"/>
        <v>1.5181952802578842</v>
      </c>
      <c r="G47" s="8">
        <f t="shared" si="5"/>
        <v>1.5744610236463765</v>
      </c>
    </row>
    <row r="48" spans="1:7" ht="30">
      <c r="A48" s="6" t="s">
        <v>42</v>
      </c>
      <c r="B48" s="7" t="s">
        <v>43</v>
      </c>
      <c r="C48" s="8">
        <f t="shared" si="1"/>
        <v>3.7826495526434361</v>
      </c>
      <c r="D48" s="8">
        <f t="shared" si="2"/>
        <v>3.8912967588498373</v>
      </c>
      <c r="E48" s="8">
        <f t="shared" si="3"/>
        <v>3.9528700177681348</v>
      </c>
      <c r="F48" s="8">
        <f t="shared" si="4"/>
        <v>3.8973141146739336</v>
      </c>
      <c r="G48" s="8">
        <f t="shared" si="5"/>
        <v>3.8356383973412487</v>
      </c>
    </row>
    <row r="49" spans="1:7">
      <c r="A49" s="6" t="s">
        <v>44</v>
      </c>
      <c r="B49" s="7" t="s">
        <v>45</v>
      </c>
      <c r="C49" s="8">
        <f t="shared" si="1"/>
        <v>2.9364159619806909</v>
      </c>
      <c r="D49" s="8">
        <f t="shared" si="2"/>
        <v>2.9715901705447814</v>
      </c>
      <c r="E49" s="8">
        <f t="shared" si="3"/>
        <v>3.1381333935025277</v>
      </c>
      <c r="F49" s="8">
        <f t="shared" si="4"/>
        <v>3.2487880373383557</v>
      </c>
      <c r="G49" s="8">
        <f t="shared" si="5"/>
        <v>3.2871846269646365</v>
      </c>
    </row>
    <row r="50" spans="1:7">
      <c r="A50" s="6" t="s">
        <v>46</v>
      </c>
      <c r="B50" s="7" t="s">
        <v>47</v>
      </c>
      <c r="C50" s="8">
        <f t="shared" si="1"/>
        <v>0.96799842065999575</v>
      </c>
      <c r="D50" s="8">
        <f t="shared" si="2"/>
        <v>0.97558188322727313</v>
      </c>
      <c r="E50" s="8">
        <f t="shared" si="3"/>
        <v>1.0009094439114061</v>
      </c>
      <c r="F50" s="8">
        <f t="shared" si="4"/>
        <v>1.0149036668888425</v>
      </c>
      <c r="G50" s="8">
        <f t="shared" si="5"/>
        <v>1.0345525078576931</v>
      </c>
    </row>
    <row r="51" spans="1:7">
      <c r="A51" s="6" t="s">
        <v>48</v>
      </c>
      <c r="B51" s="7" t="s">
        <v>49</v>
      </c>
      <c r="C51" s="8">
        <f t="shared" si="1"/>
        <v>1.4723053665728014</v>
      </c>
      <c r="D51" s="8">
        <f t="shared" si="2"/>
        <v>1.4431301605801838</v>
      </c>
      <c r="E51" s="8">
        <f t="shared" si="3"/>
        <v>1.4225905728312758</v>
      </c>
      <c r="F51" s="8">
        <f t="shared" si="4"/>
        <v>1.4731315664218112</v>
      </c>
      <c r="G51" s="8">
        <f t="shared" si="5"/>
        <v>1.5512999595406998</v>
      </c>
    </row>
    <row r="52" spans="1:7">
      <c r="A52" s="26" t="s">
        <v>50</v>
      </c>
      <c r="B52" s="26"/>
      <c r="C52" s="8">
        <f t="shared" ref="C52:G54" si="6">C24*100/C$26</f>
        <v>97.371069334305304</v>
      </c>
      <c r="D52" s="8">
        <f t="shared" si="6"/>
        <v>98.010314712235854</v>
      </c>
      <c r="E52" s="8">
        <f t="shared" si="6"/>
        <v>97.841093551897004</v>
      </c>
      <c r="F52" s="8">
        <f t="shared" si="6"/>
        <v>97.503317808319423</v>
      </c>
      <c r="G52" s="8">
        <f t="shared" si="6"/>
        <v>97.500895762548723</v>
      </c>
    </row>
    <row r="53" spans="1:7">
      <c r="A53" s="26" t="s">
        <v>51</v>
      </c>
      <c r="B53" s="26"/>
      <c r="C53" s="8">
        <f t="shared" si="6"/>
        <v>2.6289306656946967</v>
      </c>
      <c r="D53" s="8">
        <f t="shared" si="6"/>
        <v>1.9896852877641533</v>
      </c>
      <c r="E53" s="8">
        <f t="shared" si="6"/>
        <v>2.158906448102996</v>
      </c>
      <c r="F53" s="8">
        <f t="shared" si="6"/>
        <v>2.4966821916805784</v>
      </c>
      <c r="G53" s="8">
        <f t="shared" si="6"/>
        <v>2.4991042374512742</v>
      </c>
    </row>
    <row r="54" spans="1:7">
      <c r="A54" s="26" t="s">
        <v>52</v>
      </c>
      <c r="B54" s="26"/>
      <c r="C54" s="8">
        <f t="shared" si="6"/>
        <v>100</v>
      </c>
      <c r="D54" s="8">
        <f t="shared" si="6"/>
        <v>100</v>
      </c>
      <c r="E54" s="8">
        <f t="shared" si="6"/>
        <v>100</v>
      </c>
      <c r="F54" s="8">
        <f t="shared" si="6"/>
        <v>100</v>
      </c>
      <c r="G54" s="8">
        <f t="shared" si="6"/>
        <v>100</v>
      </c>
    </row>
    <row r="55" spans="1:7">
      <c r="C55" s="8"/>
      <c r="D55" s="8"/>
      <c r="E55" s="8"/>
      <c r="F55" s="8"/>
      <c r="G55" s="8"/>
    </row>
  </sheetData>
  <mergeCells count="11">
    <mergeCell ref="A54:B54"/>
    <mergeCell ref="A26:B26"/>
    <mergeCell ref="A30:G30"/>
    <mergeCell ref="A31:G31"/>
    <mergeCell ref="A52:B52"/>
    <mergeCell ref="A53:B53"/>
    <mergeCell ref="A1:G1"/>
    <mergeCell ref="A2:G2"/>
    <mergeCell ref="A3:G3"/>
    <mergeCell ref="A24:B24"/>
    <mergeCell ref="A25:B2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T53"/>
  <sheetViews>
    <sheetView tabSelected="1" topLeftCell="D1" workbookViewId="0">
      <selection activeCell="P7" sqref="P7"/>
    </sheetView>
  </sheetViews>
  <sheetFormatPr defaultColWidth="8.85546875" defaultRowHeight="15"/>
  <cols>
    <col min="3" max="3" width="60.140625" customWidth="1"/>
    <col min="4" max="5" width="10.42578125" customWidth="1"/>
    <col min="6" max="8" width="9.42578125" customWidth="1"/>
    <col min="9" max="12" width="12.5703125"/>
    <col min="13" max="13" width="13.5703125"/>
  </cols>
  <sheetData>
    <row r="1" spans="2:20">
      <c r="B1" s="25" t="s">
        <v>56</v>
      </c>
      <c r="C1" s="25"/>
      <c r="D1" s="25"/>
      <c r="E1" s="25"/>
      <c r="F1" s="25"/>
      <c r="G1" s="25"/>
      <c r="H1" s="25"/>
    </row>
    <row r="2" spans="2:20">
      <c r="B2" s="25" t="s">
        <v>57</v>
      </c>
      <c r="C2" s="25"/>
      <c r="D2" s="25"/>
      <c r="E2" s="25"/>
      <c r="F2" s="25"/>
      <c r="G2" s="25"/>
      <c r="H2" s="25"/>
    </row>
    <row r="3" spans="2:20">
      <c r="B3" s="25" t="s">
        <v>58</v>
      </c>
      <c r="C3" s="25"/>
      <c r="D3" s="25"/>
      <c r="E3" s="25"/>
      <c r="F3" s="25"/>
      <c r="G3" s="25"/>
      <c r="H3" s="25"/>
    </row>
    <row r="5" spans="2:20">
      <c r="B5" s="19"/>
      <c r="C5" s="19" t="s">
        <v>3</v>
      </c>
      <c r="D5" s="19">
        <v>2010</v>
      </c>
      <c r="E5" s="19">
        <v>2011</v>
      </c>
      <c r="F5" s="19">
        <v>2012</v>
      </c>
      <c r="G5" s="19" t="s">
        <v>4</v>
      </c>
      <c r="H5" s="19" t="s">
        <v>5</v>
      </c>
      <c r="I5" s="25" t="s">
        <v>59</v>
      </c>
      <c r="J5" s="25"/>
      <c r="K5" s="25"/>
      <c r="L5" s="25"/>
    </row>
    <row r="6" spans="2:20" s="15" customFormat="1">
      <c r="B6" s="20"/>
      <c r="C6" s="21" t="s">
        <v>6</v>
      </c>
      <c r="D6" s="21" t="s">
        <v>7</v>
      </c>
      <c r="E6" s="21" t="s">
        <v>8</v>
      </c>
      <c r="F6" s="21" t="s">
        <v>9</v>
      </c>
      <c r="G6" s="21" t="s">
        <v>10</v>
      </c>
      <c r="H6" s="21" t="s">
        <v>11</v>
      </c>
      <c r="I6" s="15">
        <v>1</v>
      </c>
      <c r="J6" s="15">
        <v>2</v>
      </c>
      <c r="K6" s="15">
        <v>3</v>
      </c>
      <c r="L6" s="15">
        <v>4</v>
      </c>
      <c r="N6"/>
      <c r="O6"/>
      <c r="P6"/>
      <c r="Q6"/>
      <c r="R6"/>
      <c r="S6"/>
      <c r="T6"/>
    </row>
    <row r="7" spans="2:20">
      <c r="B7" t="s">
        <v>12</v>
      </c>
      <c r="C7" t="s">
        <v>13</v>
      </c>
      <c r="D7" s="10">
        <v>956119.7</v>
      </c>
      <c r="E7" s="10">
        <v>993857.3</v>
      </c>
      <c r="F7" s="10">
        <v>1039440.7</v>
      </c>
      <c r="G7" s="10">
        <v>1083141.8</v>
      </c>
      <c r="H7" s="10">
        <v>1128448</v>
      </c>
      <c r="I7" s="22">
        <f>((E7/$D7)^(1/I$6)-1)*100</f>
        <v>3.9469535038343162</v>
      </c>
      <c r="J7" s="22">
        <f>((F7/$D7)^(1/J$6)-1)*100</f>
        <v>4.2662431658073263</v>
      </c>
      <c r="K7" s="22">
        <f>((G7/$D7)^(1/K$6)-1)*100</f>
        <v>4.2455879739158764</v>
      </c>
      <c r="L7" s="22">
        <f>((H7/$D7)^(1/L$6)-1)*100</f>
        <v>4.2299000137519194</v>
      </c>
    </row>
    <row r="8" spans="2:20">
      <c r="B8" t="s">
        <v>16</v>
      </c>
      <c r="C8" t="s">
        <v>17</v>
      </c>
      <c r="D8" s="10">
        <v>718128.6</v>
      </c>
      <c r="E8" s="10">
        <v>748956.3</v>
      </c>
      <c r="F8" s="10">
        <v>771561.6</v>
      </c>
      <c r="G8" s="10">
        <v>785016.3</v>
      </c>
      <c r="H8" s="10">
        <v>789329.7</v>
      </c>
      <c r="I8" s="22">
        <f t="shared" ref="I8:I23" si="0">((E8/$D8)^(1/I$6)-1)*100</f>
        <v>4.2927826575908545</v>
      </c>
      <c r="J8" s="22">
        <f t="shared" ref="J8:J23" si="1">((F8/$D8)^(1/J$6)-1)*100</f>
        <v>3.6535524387714791</v>
      </c>
      <c r="K8" s="22">
        <f t="shared" ref="K8:K23" si="2">((G8/$D8)^(1/K$6)-1)*100</f>
        <v>3.0130273549073605</v>
      </c>
      <c r="L8" s="22">
        <f t="shared" ref="L8:L23" si="3">((H8/$D8)^(1/L$6)-1)*100</f>
        <v>2.3915353558284114</v>
      </c>
    </row>
    <row r="9" spans="2:20">
      <c r="B9" t="s">
        <v>18</v>
      </c>
      <c r="C9" t="s">
        <v>19</v>
      </c>
      <c r="D9" s="10">
        <v>1512760.8</v>
      </c>
      <c r="E9" s="10">
        <v>1607452</v>
      </c>
      <c r="F9" s="10">
        <v>1697787.2</v>
      </c>
      <c r="G9" s="10">
        <v>1774097.3</v>
      </c>
      <c r="H9" s="10">
        <v>1856310.6</v>
      </c>
      <c r="I9" s="22">
        <f t="shared" si="0"/>
        <v>6.2594958832883574</v>
      </c>
      <c r="J9" s="22">
        <f t="shared" si="1"/>
        <v>5.9391530161460038</v>
      </c>
      <c r="K9" s="22">
        <f t="shared" si="2"/>
        <v>5.4554568821688409</v>
      </c>
      <c r="L9" s="22">
        <f t="shared" si="3"/>
        <v>5.2495131512638515</v>
      </c>
    </row>
    <row r="10" spans="2:20">
      <c r="B10" t="s">
        <v>21</v>
      </c>
      <c r="C10" t="s">
        <v>60</v>
      </c>
      <c r="D10" s="10">
        <v>72549.100000000006</v>
      </c>
      <c r="E10" s="10">
        <v>76678.100000000006</v>
      </c>
      <c r="F10" s="10">
        <v>84393</v>
      </c>
      <c r="G10" s="10">
        <v>88805.1</v>
      </c>
      <c r="H10" s="10">
        <v>93755.9</v>
      </c>
      <c r="I10" s="22">
        <f t="shared" si="0"/>
        <v>5.691318017728686</v>
      </c>
      <c r="J10" s="22">
        <f t="shared" si="1"/>
        <v>7.8542338461567107</v>
      </c>
      <c r="K10" s="22">
        <f t="shared" si="2"/>
        <v>6.9716331154709543</v>
      </c>
      <c r="L10" s="22">
        <f t="shared" si="3"/>
        <v>6.6207282320685623</v>
      </c>
    </row>
    <row r="11" spans="2:20">
      <c r="B11" t="s">
        <v>23</v>
      </c>
      <c r="C11" t="s">
        <v>24</v>
      </c>
      <c r="D11" s="10">
        <v>5848.5</v>
      </c>
      <c r="E11" s="10">
        <v>6125.1</v>
      </c>
      <c r="F11" s="10">
        <v>6329.8</v>
      </c>
      <c r="G11" s="10">
        <v>6587.1</v>
      </c>
      <c r="H11" s="10">
        <v>6788</v>
      </c>
      <c r="I11" s="22">
        <f t="shared" si="0"/>
        <v>4.7294177994357645</v>
      </c>
      <c r="J11" s="22">
        <f t="shared" si="1"/>
        <v>4.0333891332196226</v>
      </c>
      <c r="K11" s="22">
        <f t="shared" si="2"/>
        <v>4.0438914835166262</v>
      </c>
      <c r="L11" s="22">
        <f t="shared" si="3"/>
        <v>3.7944984937862136</v>
      </c>
    </row>
    <row r="12" spans="2:20">
      <c r="B12" t="s">
        <v>25</v>
      </c>
      <c r="C12" t="s">
        <v>61</v>
      </c>
      <c r="D12" s="10">
        <v>626905.4</v>
      </c>
      <c r="E12" s="10">
        <v>683421.9</v>
      </c>
      <c r="F12" s="10">
        <v>728226.4</v>
      </c>
      <c r="G12" s="10">
        <v>772719.6</v>
      </c>
      <c r="H12" s="10">
        <v>826615.6</v>
      </c>
      <c r="I12" s="22">
        <f t="shared" si="0"/>
        <v>9.0151560347063509</v>
      </c>
      <c r="J12" s="22">
        <f t="shared" si="1"/>
        <v>7.7785171605263992</v>
      </c>
      <c r="K12" s="22">
        <f t="shared" si="2"/>
        <v>7.219383519947753</v>
      </c>
      <c r="L12" s="22">
        <f t="shared" si="3"/>
        <v>7.1581967154189297</v>
      </c>
    </row>
    <row r="13" spans="2:20">
      <c r="B13" t="s">
        <v>27</v>
      </c>
      <c r="C13" t="s">
        <v>28</v>
      </c>
      <c r="D13" s="10">
        <v>923923.8</v>
      </c>
      <c r="E13" s="10">
        <v>1013199.6</v>
      </c>
      <c r="F13" s="10">
        <v>1067911.5</v>
      </c>
      <c r="G13" s="10">
        <v>1118207</v>
      </c>
      <c r="H13" s="10">
        <v>1172362.6000000001</v>
      </c>
      <c r="I13" s="22">
        <f t="shared" si="0"/>
        <v>9.6626799742576033</v>
      </c>
      <c r="J13" s="22">
        <f t="shared" si="1"/>
        <v>7.5101714351214488</v>
      </c>
      <c r="K13" s="22">
        <f t="shared" si="2"/>
        <v>6.5684585539246054</v>
      </c>
      <c r="L13" s="22">
        <f t="shared" si="3"/>
        <v>6.134468700418938</v>
      </c>
    </row>
    <row r="14" spans="2:20">
      <c r="B14" t="s">
        <v>29</v>
      </c>
      <c r="C14" t="s">
        <v>30</v>
      </c>
      <c r="D14" s="10">
        <v>245375.4</v>
      </c>
      <c r="E14" s="10">
        <v>265774</v>
      </c>
      <c r="F14" s="10">
        <v>284662.59999999998</v>
      </c>
      <c r="G14" s="10">
        <v>308521.2</v>
      </c>
      <c r="H14" s="10">
        <v>333190.90000000002</v>
      </c>
      <c r="I14" s="22">
        <f t="shared" si="0"/>
        <v>8.3132212927620408</v>
      </c>
      <c r="J14" s="22">
        <f t="shared" si="1"/>
        <v>7.7084300198048128</v>
      </c>
      <c r="K14" s="22">
        <f t="shared" si="2"/>
        <v>7.9322748032302215</v>
      </c>
      <c r="L14" s="22">
        <f t="shared" si="3"/>
        <v>7.948230507582088</v>
      </c>
    </row>
    <row r="15" spans="2:20">
      <c r="B15" t="s">
        <v>31</v>
      </c>
      <c r="C15" t="s">
        <v>62</v>
      </c>
      <c r="D15" s="10">
        <v>200281.8</v>
      </c>
      <c r="E15" s="10">
        <v>214022</v>
      </c>
      <c r="F15" s="10">
        <v>228232.6</v>
      </c>
      <c r="G15" s="10">
        <v>243748.3</v>
      </c>
      <c r="H15" s="10">
        <v>258161</v>
      </c>
      <c r="I15" s="22">
        <f t="shared" si="0"/>
        <v>6.8604336489885842</v>
      </c>
      <c r="J15" s="22">
        <f t="shared" si="1"/>
        <v>6.7500521627311683</v>
      </c>
      <c r="K15" s="22">
        <f t="shared" si="2"/>
        <v>6.7660977719266491</v>
      </c>
      <c r="L15" s="22">
        <f t="shared" si="3"/>
        <v>6.5521671488251387</v>
      </c>
    </row>
    <row r="16" spans="2:20">
      <c r="B16" t="s">
        <v>33</v>
      </c>
      <c r="C16" t="s">
        <v>63</v>
      </c>
      <c r="D16" s="10">
        <v>256048.1</v>
      </c>
      <c r="E16" s="10">
        <v>281693.8</v>
      </c>
      <c r="F16" s="10">
        <v>316278.7</v>
      </c>
      <c r="G16" s="10">
        <v>349150.2</v>
      </c>
      <c r="H16" s="10">
        <v>384129.9</v>
      </c>
      <c r="I16" s="22">
        <f t="shared" si="0"/>
        <v>10.015969655701396</v>
      </c>
      <c r="J16" s="22">
        <f t="shared" si="1"/>
        <v>11.140972797648651</v>
      </c>
      <c r="K16" s="22">
        <f t="shared" si="2"/>
        <v>10.891156430717475</v>
      </c>
      <c r="L16" s="22">
        <f t="shared" si="3"/>
        <v>10.672351818481651</v>
      </c>
    </row>
    <row r="17" spans="2:12">
      <c r="B17" t="s">
        <v>35</v>
      </c>
      <c r="C17" t="s">
        <v>36</v>
      </c>
      <c r="D17" s="10">
        <v>239728.4</v>
      </c>
      <c r="E17" s="10">
        <v>256443</v>
      </c>
      <c r="F17" s="10">
        <v>280896.09999999998</v>
      </c>
      <c r="G17" s="10">
        <v>306432.2</v>
      </c>
      <c r="H17" s="10">
        <v>321525.5</v>
      </c>
      <c r="I17" s="22">
        <f t="shared" si="0"/>
        <v>6.9723069940816451</v>
      </c>
      <c r="J17" s="22">
        <f t="shared" si="1"/>
        <v>8.2463126577106536</v>
      </c>
      <c r="K17" s="22">
        <f t="shared" si="2"/>
        <v>8.5271264697665892</v>
      </c>
      <c r="L17" s="22">
        <f t="shared" si="3"/>
        <v>7.6152908694971488</v>
      </c>
    </row>
    <row r="18" spans="2:12">
      <c r="B18" t="s">
        <v>38</v>
      </c>
      <c r="C18" t="s">
        <v>64</v>
      </c>
      <c r="D18" s="10">
        <v>198213.5</v>
      </c>
      <c r="E18" s="10">
        <v>213441.4</v>
      </c>
      <c r="F18" s="10">
        <v>229254.2</v>
      </c>
      <c r="G18" s="10">
        <v>244237.5</v>
      </c>
      <c r="H18" s="10">
        <v>256440.2</v>
      </c>
      <c r="I18" s="22">
        <f t="shared" si="0"/>
        <v>7.682574597593006</v>
      </c>
      <c r="J18" s="22">
        <f t="shared" si="1"/>
        <v>7.5454485552877149</v>
      </c>
      <c r="K18" s="22">
        <f t="shared" si="2"/>
        <v>7.2077970110521195</v>
      </c>
      <c r="L18" s="22">
        <f t="shared" si="3"/>
        <v>6.6505793968359539</v>
      </c>
    </row>
    <row r="19" spans="2:12">
      <c r="B19" t="s">
        <v>65</v>
      </c>
      <c r="C19" t="s">
        <v>66</v>
      </c>
      <c r="D19" s="10">
        <v>99085.4</v>
      </c>
      <c r="E19" s="10">
        <v>108239.3</v>
      </c>
      <c r="F19" s="10">
        <v>116293.3</v>
      </c>
      <c r="G19" s="10">
        <v>125490.7</v>
      </c>
      <c r="H19" s="10">
        <v>137795.29999999999</v>
      </c>
      <c r="I19" s="22">
        <f t="shared" si="0"/>
        <v>9.2383943547687188</v>
      </c>
      <c r="J19" s="22">
        <f t="shared" si="1"/>
        <v>8.3359294827905615</v>
      </c>
      <c r="K19" s="22">
        <f t="shared" si="2"/>
        <v>8.1933641683208833</v>
      </c>
      <c r="L19" s="22">
        <f t="shared" si="3"/>
        <v>8.5940885198936492</v>
      </c>
    </row>
    <row r="20" spans="2:12">
      <c r="B20" t="s">
        <v>42</v>
      </c>
      <c r="C20" t="s">
        <v>67</v>
      </c>
      <c r="D20" s="10">
        <v>259646.1</v>
      </c>
      <c r="E20" s="10">
        <v>276336.8</v>
      </c>
      <c r="F20" s="10">
        <v>282235.3</v>
      </c>
      <c r="G20" s="10">
        <v>288963.3</v>
      </c>
      <c r="H20" s="10">
        <v>296145</v>
      </c>
      <c r="I20" s="22">
        <f t="shared" si="0"/>
        <v>6.4282498369896413</v>
      </c>
      <c r="J20" s="22">
        <f t="shared" si="1"/>
        <v>4.2592901755071688</v>
      </c>
      <c r="K20" s="22">
        <f t="shared" si="2"/>
        <v>3.6303491938629584</v>
      </c>
      <c r="L20" s="22">
        <f t="shared" si="3"/>
        <v>3.3429013577962685</v>
      </c>
    </row>
    <row r="21" spans="2:12">
      <c r="B21" t="s">
        <v>44</v>
      </c>
      <c r="C21" t="s">
        <v>45</v>
      </c>
      <c r="D21" s="10">
        <v>201559.5</v>
      </c>
      <c r="E21" s="10">
        <v>215029.1</v>
      </c>
      <c r="F21" s="10">
        <v>232704.3</v>
      </c>
      <c r="G21" s="10">
        <v>251784.6</v>
      </c>
      <c r="H21" s="10">
        <v>267633.3</v>
      </c>
      <c r="I21" s="22">
        <f t="shared" si="0"/>
        <v>6.6826917113805173</v>
      </c>
      <c r="J21" s="22">
        <f t="shared" si="1"/>
        <v>7.4485522019266837</v>
      </c>
      <c r="K21" s="22">
        <f t="shared" si="2"/>
        <v>7.6982460267387198</v>
      </c>
      <c r="L21" s="22">
        <f t="shared" si="3"/>
        <v>7.3455929293092304</v>
      </c>
    </row>
    <row r="22" spans="2:12">
      <c r="B22" t="s">
        <v>46</v>
      </c>
      <c r="C22" t="s">
        <v>47</v>
      </c>
      <c r="D22" s="10">
        <v>66444.7</v>
      </c>
      <c r="E22" s="10">
        <v>72592.100000000006</v>
      </c>
      <c r="F22" s="10">
        <v>78380.100000000006</v>
      </c>
      <c r="G22" s="10">
        <v>84518.399999999994</v>
      </c>
      <c r="H22" s="10">
        <v>91287.8</v>
      </c>
      <c r="I22" s="22">
        <f t="shared" si="0"/>
        <v>9.251904215084128</v>
      </c>
      <c r="J22" s="22">
        <f t="shared" si="1"/>
        <v>8.6107303633131025</v>
      </c>
      <c r="K22" s="22">
        <f t="shared" si="2"/>
        <v>8.3503472043142679</v>
      </c>
      <c r="L22" s="22">
        <f t="shared" si="3"/>
        <v>8.2650046771566288</v>
      </c>
    </row>
    <row r="23" spans="2:12">
      <c r="B23" t="s">
        <v>68</v>
      </c>
      <c r="C23" t="s">
        <v>49</v>
      </c>
      <c r="D23" s="10">
        <v>101061</v>
      </c>
      <c r="E23" s="10">
        <v>109372.4</v>
      </c>
      <c r="F23" s="10">
        <v>115675.4</v>
      </c>
      <c r="G23" s="10">
        <v>123088.8</v>
      </c>
      <c r="H23" s="10">
        <v>134070.1</v>
      </c>
      <c r="I23" s="22">
        <f t="shared" si="0"/>
        <v>8.2241418549193099</v>
      </c>
      <c r="J23" s="22">
        <f t="shared" si="1"/>
        <v>6.9864333070607687</v>
      </c>
      <c r="K23" s="22">
        <f t="shared" si="2"/>
        <v>6.7935398480774678</v>
      </c>
      <c r="L23" s="22">
        <f t="shared" si="3"/>
        <v>7.3215868529856731</v>
      </c>
    </row>
    <row r="24" spans="2:12">
      <c r="B24" s="27" t="s">
        <v>69</v>
      </c>
      <c r="C24" s="27"/>
      <c r="D24" s="11">
        <f>SUM(D7:D23)</f>
        <v>6683679.7999999998</v>
      </c>
      <c r="E24" s="11">
        <f>SUM(E7:E23)</f>
        <v>7142634.1999999993</v>
      </c>
      <c r="F24" s="11">
        <f>SUM(F7:F23)</f>
        <v>7560262.7999999989</v>
      </c>
      <c r="G24" s="11">
        <f>SUM(G7:G23)</f>
        <v>7954509.4000000004</v>
      </c>
      <c r="H24" s="11">
        <f>SUM(H7:H23)</f>
        <v>8353989.4000000004</v>
      </c>
      <c r="I24" s="22"/>
      <c r="J24" s="22"/>
      <c r="K24" s="22"/>
      <c r="L24" s="22"/>
    </row>
    <row r="25" spans="2:12">
      <c r="B25" s="28" t="s">
        <v>70</v>
      </c>
      <c r="C25" s="28"/>
      <c r="D25" s="12">
        <v>180453.3</v>
      </c>
      <c r="E25" s="12">
        <v>145001.1</v>
      </c>
      <c r="F25" s="12">
        <v>166820.6</v>
      </c>
      <c r="G25" s="12">
        <v>203684.3</v>
      </c>
      <c r="H25" s="12">
        <v>214126.2</v>
      </c>
      <c r="I25" s="22">
        <f t="shared" ref="I25:L26" si="4">((E25/$D25)^(1/I$6)-1)*100</f>
        <v>-19.646191008975723</v>
      </c>
      <c r="J25" s="22">
        <f t="shared" si="4"/>
        <v>-3.8515195008271608</v>
      </c>
      <c r="K25" s="22">
        <f t="shared" si="4"/>
        <v>4.1192206710706447</v>
      </c>
      <c r="L25" s="22">
        <f t="shared" si="4"/>
        <v>4.3701350266973193</v>
      </c>
    </row>
    <row r="26" spans="2:12">
      <c r="B26" s="28" t="s">
        <v>71</v>
      </c>
      <c r="C26" s="28"/>
      <c r="D26" s="12">
        <f>D24+D25</f>
        <v>6864133.0999999996</v>
      </c>
      <c r="E26" s="12">
        <f>E24+E25</f>
        <v>7287635.2999999989</v>
      </c>
      <c r="F26" s="12">
        <f>F24+F25</f>
        <v>7727083.3999999985</v>
      </c>
      <c r="G26" s="12">
        <f>G24+G25</f>
        <v>8158193.7000000002</v>
      </c>
      <c r="H26" s="12">
        <f>H24+H25</f>
        <v>8568115.5999999996</v>
      </c>
      <c r="I26" s="22">
        <f t="shared" si="4"/>
        <v>6.1697842077100606</v>
      </c>
      <c r="J26" s="22">
        <f t="shared" si="4"/>
        <v>6.0998944267501853</v>
      </c>
      <c r="K26" s="22">
        <f t="shared" si="4"/>
        <v>5.926048647903559</v>
      </c>
      <c r="L26" s="22">
        <f t="shared" si="4"/>
        <v>5.6999800370300946</v>
      </c>
    </row>
    <row r="27" spans="2:12">
      <c r="C27" t="s">
        <v>72</v>
      </c>
    </row>
    <row r="28" spans="2:12">
      <c r="C28" t="s">
        <v>73</v>
      </c>
    </row>
    <row r="29" spans="2:12">
      <c r="C29" t="s">
        <v>74</v>
      </c>
      <c r="D29" s="14">
        <f>D25*100/D26</f>
        <v>2.6289306656946967</v>
      </c>
      <c r="E29" s="14">
        <f>E25*100/E26</f>
        <v>1.9896865585466388</v>
      </c>
      <c r="F29" s="14">
        <f>F25*100/F26</f>
        <v>2.1589077193084267</v>
      </c>
      <c r="G29" s="14">
        <f>G25*100/G26</f>
        <v>2.4966837941099631</v>
      </c>
      <c r="H29" s="14">
        <f>H25*100/H26</f>
        <v>2.4991049373796965</v>
      </c>
    </row>
    <row r="31" spans="2:12">
      <c r="B31" s="25" t="s">
        <v>75</v>
      </c>
      <c r="C31" s="25"/>
      <c r="D31" s="25"/>
      <c r="E31" s="25"/>
      <c r="F31" s="25"/>
      <c r="G31" s="25"/>
      <c r="H31" s="25"/>
    </row>
    <row r="32" spans="2:12">
      <c r="B32" s="19"/>
      <c r="C32" s="19" t="s">
        <v>3</v>
      </c>
      <c r="D32" s="19">
        <v>2010</v>
      </c>
      <c r="E32" s="19">
        <v>2011</v>
      </c>
      <c r="F32" s="19">
        <v>2012</v>
      </c>
      <c r="G32" s="19" t="s">
        <v>4</v>
      </c>
      <c r="H32" s="19" t="s">
        <v>5</v>
      </c>
    </row>
    <row r="33" spans="2:8">
      <c r="B33" s="20"/>
      <c r="C33" s="21" t="s">
        <v>6</v>
      </c>
      <c r="D33" s="21" t="s">
        <v>7</v>
      </c>
      <c r="E33" s="21" t="s">
        <v>8</v>
      </c>
      <c r="F33" s="21" t="s">
        <v>9</v>
      </c>
      <c r="G33" s="21" t="s">
        <v>10</v>
      </c>
      <c r="H33" s="21" t="s">
        <v>11</v>
      </c>
    </row>
    <row r="34" spans="2:8">
      <c r="B34" t="s">
        <v>12</v>
      </c>
      <c r="C34" t="s">
        <v>13</v>
      </c>
      <c r="D34" s="10"/>
      <c r="E34" s="29">
        <f t="shared" ref="E34:H34" si="5">(E7-D7)*100/D7</f>
        <v>3.94695350383431</v>
      </c>
      <c r="F34" s="29">
        <f t="shared" si="5"/>
        <v>4.5865135769491161</v>
      </c>
      <c r="G34" s="29">
        <f t="shared" si="5"/>
        <v>4.204289864732071</v>
      </c>
      <c r="H34" s="29">
        <f t="shared" si="5"/>
        <v>4.182850297163303</v>
      </c>
    </row>
    <row r="35" spans="2:8">
      <c r="B35" t="s">
        <v>16</v>
      </c>
      <c r="C35" t="s">
        <v>17</v>
      </c>
      <c r="D35" s="10"/>
      <c r="E35" s="10">
        <f t="shared" ref="E35:E53" si="6">(E8-D8)*100/D8</f>
        <v>4.2927826575908652</v>
      </c>
      <c r="F35" s="10">
        <f t="shared" ref="F35:H35" si="7">(F8-E8)*100/E8</f>
        <v>3.0182401830387073</v>
      </c>
      <c r="G35" s="10">
        <f t="shared" si="7"/>
        <v>1.7438270644884439</v>
      </c>
      <c r="H35" s="10">
        <f t="shared" si="7"/>
        <v>0.54946629770616318</v>
      </c>
    </row>
    <row r="36" spans="2:8">
      <c r="B36" t="s">
        <v>18</v>
      </c>
      <c r="C36" t="s">
        <v>19</v>
      </c>
      <c r="D36" s="10"/>
      <c r="E36" s="10">
        <f t="shared" si="6"/>
        <v>6.2594958832883529</v>
      </c>
      <c r="F36" s="10">
        <f t="shared" ref="F36:H36" si="8">(F9-E9)*100/E9</f>
        <v>5.619775893774742</v>
      </c>
      <c r="G36" s="10">
        <f t="shared" si="8"/>
        <v>4.4946798986351233</v>
      </c>
      <c r="H36" s="10">
        <f t="shared" si="8"/>
        <v>4.6340919407295216</v>
      </c>
    </row>
    <row r="37" spans="2:8">
      <c r="B37" t="s">
        <v>21</v>
      </c>
      <c r="C37" t="s">
        <v>60</v>
      </c>
      <c r="D37" s="10"/>
      <c r="E37" s="10">
        <f t="shared" si="6"/>
        <v>5.6913180177286824</v>
      </c>
      <c r="F37" s="10">
        <f t="shared" ref="F37:H37" si="9">(F10-E10)*100/E10</f>
        <v>10.061412580645573</v>
      </c>
      <c r="G37" s="10">
        <f t="shared" si="9"/>
        <v>5.2280402403042974</v>
      </c>
      <c r="H37" s="10">
        <f t="shared" si="9"/>
        <v>5.5749050448679052</v>
      </c>
    </row>
    <row r="38" spans="2:8">
      <c r="B38" t="s">
        <v>23</v>
      </c>
      <c r="C38" t="s">
        <v>24</v>
      </c>
      <c r="D38" s="10"/>
      <c r="E38" s="10">
        <f t="shared" si="6"/>
        <v>4.7294177994357591</v>
      </c>
      <c r="F38" s="10">
        <f t="shared" ref="F38:H38" si="10">(F11-E11)*100/E11</f>
        <v>3.3419862532856577</v>
      </c>
      <c r="G38" s="10">
        <f t="shared" si="10"/>
        <v>4.0648993649088467</v>
      </c>
      <c r="H38" s="10">
        <f t="shared" si="10"/>
        <v>3.0499005632220495</v>
      </c>
    </row>
    <row r="39" spans="2:8">
      <c r="B39" t="s">
        <v>25</v>
      </c>
      <c r="C39" t="s">
        <v>61</v>
      </c>
      <c r="D39" s="10"/>
      <c r="E39" s="10">
        <f t="shared" si="6"/>
        <v>9.0151560347063526</v>
      </c>
      <c r="F39" s="10">
        <f t="shared" ref="F39:H39" si="11">(F12-E12)*100/E12</f>
        <v>6.5559063881330113</v>
      </c>
      <c r="G39" s="10">
        <f t="shared" si="11"/>
        <v>6.1098032150441064</v>
      </c>
      <c r="H39" s="10">
        <f t="shared" si="11"/>
        <v>6.9748457267034514</v>
      </c>
    </row>
    <row r="40" spans="2:8">
      <c r="B40" t="s">
        <v>27</v>
      </c>
      <c r="C40" t="s">
        <v>28</v>
      </c>
      <c r="D40" s="10"/>
      <c r="E40" s="10">
        <f t="shared" si="6"/>
        <v>9.6626799742576086</v>
      </c>
      <c r="F40" s="10">
        <f t="shared" ref="F40:H40" si="12">(F13-E13)*100/E13</f>
        <v>5.3999133043479306</v>
      </c>
      <c r="G40" s="10">
        <f t="shared" si="12"/>
        <v>4.7097067500443623</v>
      </c>
      <c r="H40" s="10">
        <f t="shared" si="12"/>
        <v>4.8430746722208049</v>
      </c>
    </row>
    <row r="41" spans="2:8">
      <c r="B41" t="s">
        <v>29</v>
      </c>
      <c r="C41" t="s">
        <v>30</v>
      </c>
      <c r="D41" s="10"/>
      <c r="E41" s="10">
        <f t="shared" si="6"/>
        <v>8.3132212927620319</v>
      </c>
      <c r="F41" s="10">
        <f t="shared" ref="F41:H41" si="13">(F14-E14)*100/E14</f>
        <v>7.1070157351734844</v>
      </c>
      <c r="G41" s="10">
        <f t="shared" si="13"/>
        <v>8.3813609515264869</v>
      </c>
      <c r="H41" s="10">
        <f t="shared" si="13"/>
        <v>7.9961117744907027</v>
      </c>
    </row>
    <row r="42" spans="2:8">
      <c r="B42" t="s">
        <v>31</v>
      </c>
      <c r="C42" t="s">
        <v>62</v>
      </c>
      <c r="D42" s="10"/>
      <c r="E42" s="10">
        <f t="shared" si="6"/>
        <v>6.8604336489885815</v>
      </c>
      <c r="F42" s="10">
        <f t="shared" ref="F42:H42" si="14">(F15-E15)*100/E15</f>
        <v>6.6397846950313539</v>
      </c>
      <c r="G42" s="10">
        <f t="shared" si="14"/>
        <v>6.7981962261307025</v>
      </c>
      <c r="H42" s="10">
        <f t="shared" si="14"/>
        <v>5.9129438030952475</v>
      </c>
    </row>
    <row r="43" spans="2:8">
      <c r="B43" t="s">
        <v>33</v>
      </c>
      <c r="C43" t="s">
        <v>63</v>
      </c>
      <c r="D43" s="10"/>
      <c r="E43" s="10">
        <f t="shared" si="6"/>
        <v>10.015969655701401</v>
      </c>
      <c r="F43" s="10">
        <f t="shared" ref="F43:H43" si="15">(F16-E16)*100/E16</f>
        <v>12.277480015534607</v>
      </c>
      <c r="G43" s="10">
        <f t="shared" si="15"/>
        <v>10.393207003822894</v>
      </c>
      <c r="H43" s="10">
        <f t="shared" si="15"/>
        <v>10.018524978648161</v>
      </c>
    </row>
    <row r="44" spans="2:8">
      <c r="B44" t="s">
        <v>35</v>
      </c>
      <c r="C44" t="s">
        <v>36</v>
      </c>
      <c r="D44" s="10"/>
      <c r="E44" s="10">
        <f t="shared" si="6"/>
        <v>6.972306994081638</v>
      </c>
      <c r="F44" s="10">
        <f t="shared" ref="F44:H44" si="16">(F17-E17)*100/E17</f>
        <v>9.5354913177587139</v>
      </c>
      <c r="G44" s="10">
        <f t="shared" si="16"/>
        <v>9.0909414548653533</v>
      </c>
      <c r="H44" s="10">
        <f t="shared" si="16"/>
        <v>4.9254941223539781</v>
      </c>
    </row>
    <row r="45" spans="2:8">
      <c r="B45" t="s">
        <v>38</v>
      </c>
      <c r="C45" t="s">
        <v>64</v>
      </c>
      <c r="D45" s="10"/>
      <c r="E45" s="10">
        <f t="shared" si="6"/>
        <v>7.6825745975929971</v>
      </c>
      <c r="F45" s="10">
        <f t="shared" ref="F45:H45" si="17">(F18-E18)*100/E18</f>
        <v>7.4084971331709868</v>
      </c>
      <c r="G45" s="10">
        <f t="shared" si="17"/>
        <v>6.5356708841102966</v>
      </c>
      <c r="H45" s="10">
        <f t="shared" si="17"/>
        <v>4.9962434106146727</v>
      </c>
    </row>
    <row r="46" spans="2:8">
      <c r="B46" t="s">
        <v>65</v>
      </c>
      <c r="C46" t="s">
        <v>66</v>
      </c>
      <c r="D46" s="10"/>
      <c r="E46" s="10">
        <f t="shared" si="6"/>
        <v>9.2383943547687242</v>
      </c>
      <c r="F46" s="10">
        <f t="shared" ref="F46:H46" si="18">(F19-E19)*100/E19</f>
        <v>7.4409202572448265</v>
      </c>
      <c r="G46" s="10">
        <f t="shared" si="18"/>
        <v>7.9087961215306422</v>
      </c>
      <c r="H46" s="10">
        <f t="shared" si="18"/>
        <v>9.805188751038914</v>
      </c>
    </row>
    <row r="47" spans="2:8">
      <c r="B47" t="s">
        <v>42</v>
      </c>
      <c r="C47" t="s">
        <v>67</v>
      </c>
      <c r="D47" s="10"/>
      <c r="E47" s="10">
        <f t="shared" si="6"/>
        <v>6.4282498369896492</v>
      </c>
      <c r="F47" s="10">
        <f t="shared" ref="F47:H47" si="19">(F20-E20)*100/E20</f>
        <v>2.1345329322768447</v>
      </c>
      <c r="G47" s="10">
        <f t="shared" si="19"/>
        <v>2.3838265447305846</v>
      </c>
      <c r="H47" s="10">
        <f t="shared" si="19"/>
        <v>2.4853329125186527</v>
      </c>
    </row>
    <row r="48" spans="2:8">
      <c r="B48" t="s">
        <v>44</v>
      </c>
      <c r="C48" t="s">
        <v>45</v>
      </c>
      <c r="D48" s="10"/>
      <c r="E48" s="10">
        <f t="shared" si="6"/>
        <v>6.6826917113805129</v>
      </c>
      <c r="F48" s="10">
        <f t="shared" ref="F48:H48" si="20">(F21-E21)*100/E21</f>
        <v>8.2199107004586729</v>
      </c>
      <c r="G48" s="10">
        <f t="shared" si="20"/>
        <v>8.1993757743196056</v>
      </c>
      <c r="H48" s="10">
        <f t="shared" si="20"/>
        <v>6.2945470056548256</v>
      </c>
    </row>
    <row r="49" spans="2:8">
      <c r="B49" t="s">
        <v>46</v>
      </c>
      <c r="C49" t="s">
        <v>47</v>
      </c>
      <c r="D49" s="10"/>
      <c r="E49" s="10">
        <f t="shared" si="6"/>
        <v>9.2519042150841369</v>
      </c>
      <c r="F49" s="10">
        <f t="shared" ref="F49:H49" si="21">(F22-E22)*100/E22</f>
        <v>7.9733194107898786</v>
      </c>
      <c r="G49" s="10">
        <f t="shared" si="21"/>
        <v>7.8314521160345389</v>
      </c>
      <c r="H49" s="10">
        <f t="shared" si="21"/>
        <v>8.0093802059669965</v>
      </c>
    </row>
    <row r="50" spans="2:8">
      <c r="B50" t="s">
        <v>68</v>
      </c>
      <c r="C50" t="s">
        <v>49</v>
      </c>
      <c r="D50" s="10"/>
      <c r="E50" s="10">
        <f t="shared" si="6"/>
        <v>8.2241418549193011</v>
      </c>
      <c r="F50" s="10">
        <f t="shared" ref="F50:H50" si="22">(F23-E23)*100/E23</f>
        <v>5.7628798490295541</v>
      </c>
      <c r="G50" s="10">
        <f t="shared" si="22"/>
        <v>6.4087956471298213</v>
      </c>
      <c r="H50" s="10">
        <f t="shared" si="22"/>
        <v>8.9214453305256054</v>
      </c>
    </row>
    <row r="51" spans="2:8">
      <c r="B51" s="27"/>
      <c r="C51" s="27"/>
      <c r="D51" s="11"/>
      <c r="E51" s="10">
        <f t="shared" si="6"/>
        <v>6.8667921524307527</v>
      </c>
      <c r="F51" s="10">
        <f t="shared" ref="F51:H51" si="23">(F24-E24)*100/E24</f>
        <v>5.8469828960301466</v>
      </c>
      <c r="G51" s="10">
        <f t="shared" si="23"/>
        <v>5.2147208427728406</v>
      </c>
      <c r="H51" s="10">
        <f t="shared" si="23"/>
        <v>5.0220570485465768</v>
      </c>
    </row>
    <row r="52" spans="2:8">
      <c r="B52" s="28"/>
      <c r="C52" s="28"/>
      <c r="D52" s="12"/>
      <c r="E52" s="10">
        <f t="shared" si="6"/>
        <v>-19.64619100897572</v>
      </c>
      <c r="F52" s="10">
        <f t="shared" ref="F52:H52" si="24">(F25-E25)*100/E25</f>
        <v>15.047816878630575</v>
      </c>
      <c r="G52" s="10">
        <f t="shared" si="24"/>
        <v>22.097810462257048</v>
      </c>
      <c r="H52" s="10">
        <f t="shared" si="24"/>
        <v>5.1265119599301583</v>
      </c>
    </row>
    <row r="53" spans="2:8">
      <c r="B53" s="28"/>
      <c r="C53" s="28"/>
      <c r="D53" s="12"/>
      <c r="E53" s="10">
        <f t="shared" si="6"/>
        <v>6.1697842077100642</v>
      </c>
      <c r="F53" s="10">
        <f t="shared" ref="F53:H53" si="25">(F26-E26)*100/E26</f>
        <v>6.0300506530561391</v>
      </c>
      <c r="G53" s="10">
        <f t="shared" si="25"/>
        <v>5.5792111678256475</v>
      </c>
      <c r="H53" s="10">
        <f t="shared" si="25"/>
        <v>5.0246649573912343</v>
      </c>
    </row>
  </sheetData>
  <mergeCells count="11">
    <mergeCell ref="B53:C53"/>
    <mergeCell ref="B25:C25"/>
    <mergeCell ref="B26:C26"/>
    <mergeCell ref="B31:H31"/>
    <mergeCell ref="B51:C51"/>
    <mergeCell ref="B52:C52"/>
    <mergeCell ref="B1:H1"/>
    <mergeCell ref="B2:H2"/>
    <mergeCell ref="B3:H3"/>
    <mergeCell ref="I5:L5"/>
    <mergeCell ref="B24:C2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2"/>
  <sheetViews>
    <sheetView topLeftCell="A3" workbookViewId="0">
      <selection activeCell="E18" sqref="E18"/>
    </sheetView>
  </sheetViews>
  <sheetFormatPr defaultColWidth="8.85546875" defaultRowHeight="15"/>
  <cols>
    <col min="1" max="1" width="4.42578125" customWidth="1"/>
    <col min="2" max="2" width="42.140625" customWidth="1"/>
    <col min="3" max="7" width="13.28515625" customWidth="1"/>
    <col min="8" max="8" width="14.42578125"/>
  </cols>
  <sheetData>
    <row r="1" spans="1:9">
      <c r="B1" s="25" t="s">
        <v>76</v>
      </c>
      <c r="C1" s="25"/>
      <c r="D1" s="25"/>
      <c r="E1" s="25"/>
      <c r="F1" s="25"/>
      <c r="G1" s="25"/>
    </row>
    <row r="2" spans="1:9">
      <c r="B2" s="25" t="s">
        <v>77</v>
      </c>
      <c r="C2" s="25"/>
      <c r="D2" s="25"/>
      <c r="E2" s="25"/>
      <c r="F2" s="25"/>
      <c r="G2" s="25"/>
    </row>
    <row r="3" spans="1:9">
      <c r="B3" s="15" t="s">
        <v>78</v>
      </c>
      <c r="C3" s="15">
        <v>2010</v>
      </c>
      <c r="D3" s="15">
        <v>2011</v>
      </c>
      <c r="E3" s="15">
        <v>2012</v>
      </c>
      <c r="F3" s="15" t="s">
        <v>4</v>
      </c>
      <c r="G3" s="15" t="s">
        <v>5</v>
      </c>
    </row>
    <row r="4" spans="1:9">
      <c r="B4" s="24" t="s">
        <v>6</v>
      </c>
      <c r="C4" s="24" t="s">
        <v>7</v>
      </c>
      <c r="D4" s="24" t="s">
        <v>8</v>
      </c>
      <c r="E4" s="24" t="s">
        <v>9</v>
      </c>
      <c r="F4" s="24" t="s">
        <v>10</v>
      </c>
      <c r="G4" s="24" t="s">
        <v>11</v>
      </c>
    </row>
    <row r="5" spans="1:9">
      <c r="A5">
        <v>1</v>
      </c>
      <c r="B5" t="s">
        <v>79</v>
      </c>
      <c r="C5" s="16">
        <v>3786062.9</v>
      </c>
      <c r="D5" s="16">
        <v>3977288.6</v>
      </c>
      <c r="E5" s="16">
        <v>4195787.5999999996</v>
      </c>
      <c r="F5" s="16">
        <v>4421721.3</v>
      </c>
      <c r="G5" s="16">
        <v>4649072.3</v>
      </c>
    </row>
    <row r="6" spans="1:9">
      <c r="A6">
        <v>2</v>
      </c>
      <c r="B6" t="s">
        <v>80</v>
      </c>
      <c r="C6" s="16">
        <v>72758.899999999994</v>
      </c>
      <c r="D6" s="16">
        <v>76790.3</v>
      </c>
      <c r="E6" s="16">
        <v>81918.600000000006</v>
      </c>
      <c r="F6" s="16">
        <v>88617.5</v>
      </c>
      <c r="G6" s="16">
        <v>99636.3</v>
      </c>
    </row>
    <row r="7" spans="1:9">
      <c r="A7">
        <v>3</v>
      </c>
      <c r="B7" t="s">
        <v>81</v>
      </c>
      <c r="C7" s="16">
        <v>618178</v>
      </c>
      <c r="D7" s="16">
        <v>652291.69999999995</v>
      </c>
      <c r="E7" s="16">
        <v>681819</v>
      </c>
      <c r="F7" s="16">
        <v>729059.6</v>
      </c>
      <c r="G7" s="16">
        <v>743470.6</v>
      </c>
    </row>
    <row r="8" spans="1:9">
      <c r="A8">
        <v>4</v>
      </c>
      <c r="B8" t="s">
        <v>82</v>
      </c>
      <c r="C8" s="16">
        <v>2127840.7000000002</v>
      </c>
      <c r="D8" s="16">
        <v>2316359.1</v>
      </c>
      <c r="E8" s="16">
        <v>2527728.7999999998</v>
      </c>
      <c r="F8" s="16">
        <v>2661311.1</v>
      </c>
      <c r="G8" s="16">
        <v>2770963.4</v>
      </c>
      <c r="H8" s="18">
        <f>SUM(D8:G8)</f>
        <v>10276362.4</v>
      </c>
    </row>
    <row r="9" spans="1:9">
      <c r="A9">
        <v>5</v>
      </c>
      <c r="B9" t="s">
        <v>83</v>
      </c>
      <c r="C9" s="16">
        <v>129094.6</v>
      </c>
      <c r="D9" s="16">
        <v>118207.3</v>
      </c>
      <c r="E9" s="16">
        <v>174183.1</v>
      </c>
      <c r="F9" s="16">
        <v>149136.6</v>
      </c>
      <c r="G9" s="16">
        <v>162852.6</v>
      </c>
      <c r="H9" s="18">
        <f>SUM(D9:G9)</f>
        <v>604379.6</v>
      </c>
    </row>
    <row r="10" spans="1:9">
      <c r="A10">
        <v>6</v>
      </c>
      <c r="B10" t="s">
        <v>84</v>
      </c>
      <c r="C10" s="16">
        <v>1667917.8</v>
      </c>
      <c r="D10" s="16">
        <v>1914267.9</v>
      </c>
      <c r="E10" s="16">
        <v>1945063.7</v>
      </c>
      <c r="F10" s="16">
        <v>2026119.7</v>
      </c>
      <c r="G10" s="16">
        <v>2046739.9</v>
      </c>
      <c r="H10" s="18"/>
    </row>
    <row r="11" spans="1:9">
      <c r="A11">
        <v>7</v>
      </c>
      <c r="B11" t="s">
        <v>85</v>
      </c>
      <c r="C11" s="16">
        <v>1537719.8</v>
      </c>
      <c r="D11" s="16">
        <v>1768821.9</v>
      </c>
      <c r="E11" s="16">
        <v>1910299.5</v>
      </c>
      <c r="F11" s="16">
        <v>1945867</v>
      </c>
      <c r="G11" s="16">
        <v>1988537.9</v>
      </c>
      <c r="H11" s="18"/>
    </row>
    <row r="12" spans="1:9">
      <c r="B12" t="s">
        <v>86</v>
      </c>
      <c r="C12" s="16">
        <v>0</v>
      </c>
      <c r="D12" s="16">
        <v>1252.2</v>
      </c>
      <c r="E12" s="16">
        <v>30882.1</v>
      </c>
      <c r="F12" s="16">
        <v>28094.9</v>
      </c>
      <c r="G12" s="16">
        <v>83918.5</v>
      </c>
      <c r="H12" s="18"/>
    </row>
    <row r="13" spans="1:9">
      <c r="B13" s="17" t="s">
        <v>52</v>
      </c>
      <c r="C13" s="16">
        <v>6864133.0999999996</v>
      </c>
      <c r="D13" s="16">
        <v>7287635.2999999998</v>
      </c>
      <c r="E13" s="16">
        <v>7727083.4000000004</v>
      </c>
      <c r="F13" s="16">
        <v>8158193.7000000002</v>
      </c>
      <c r="G13" s="16">
        <v>8568115.5999999996</v>
      </c>
      <c r="H13" s="18">
        <f>G13-C13</f>
        <v>1703982.5</v>
      </c>
    </row>
    <row r="14" spans="1:9">
      <c r="C14" s="18"/>
      <c r="G14" t="s">
        <v>87</v>
      </c>
      <c r="H14" s="14">
        <f>H8/H13</f>
        <v>6.0307910439221066</v>
      </c>
      <c r="I14" t="s">
        <v>88</v>
      </c>
    </row>
    <row r="15" spans="1:9">
      <c r="B15" t="s">
        <v>89</v>
      </c>
      <c r="H15" s="14">
        <f>SUM(H8:H9)/H13</f>
        <v>6.3854775503856409</v>
      </c>
      <c r="I15" t="s">
        <v>90</v>
      </c>
    </row>
    <row r="16" spans="1:9">
      <c r="B16" t="s">
        <v>91</v>
      </c>
    </row>
    <row r="18" spans="3:6">
      <c r="C18" t="s">
        <v>92</v>
      </c>
      <c r="D18">
        <v>6.3</v>
      </c>
      <c r="F18">
        <f>8</f>
        <v>8</v>
      </c>
    </row>
    <row r="19" spans="3:6">
      <c r="C19" t="s">
        <v>93</v>
      </c>
      <c r="D19">
        <v>123.05</v>
      </c>
    </row>
    <row r="20" spans="3:6">
      <c r="C20" t="s">
        <v>94</v>
      </c>
      <c r="D20">
        <v>5.5E-2</v>
      </c>
    </row>
    <row r="21" spans="3:6">
      <c r="C21" t="s">
        <v>95</v>
      </c>
      <c r="D21">
        <v>8568.1</v>
      </c>
    </row>
    <row r="22" spans="3:6">
      <c r="C22" t="s">
        <v>96</v>
      </c>
      <c r="D22">
        <v>7.0000000000000007E-2</v>
      </c>
    </row>
  </sheetData>
  <mergeCells count="2">
    <mergeCell ref="B1:G1"/>
    <mergeCell ref="B2:G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70"/>
  <sheetViews>
    <sheetView workbookViewId="0"/>
  </sheetViews>
  <sheetFormatPr defaultColWidth="8.85546875" defaultRowHeight="15"/>
  <cols>
    <col min="2" max="2" width="51.5703125" customWidth="1"/>
    <col min="3" max="6" width="10.85546875" customWidth="1"/>
    <col min="7" max="7" width="12" customWidth="1"/>
    <col min="8" max="8" width="12.5703125"/>
    <col min="9" max="11" width="13.5703125"/>
  </cols>
  <sheetData>
    <row r="1" spans="1:7">
      <c r="A1" s="1"/>
      <c r="B1" s="2" t="s">
        <v>3</v>
      </c>
      <c r="C1" s="3">
        <v>2010</v>
      </c>
      <c r="D1" s="3">
        <v>2011</v>
      </c>
      <c r="E1" s="3">
        <v>2012</v>
      </c>
      <c r="F1" s="3" t="s">
        <v>4</v>
      </c>
      <c r="G1" s="3" t="s">
        <v>5</v>
      </c>
    </row>
    <row r="2" spans="1:7">
      <c r="A2" s="1"/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>
      <c r="A3" s="6" t="s">
        <v>12</v>
      </c>
      <c r="B3" s="7" t="s">
        <v>13</v>
      </c>
      <c r="C3" s="8">
        <v>956119.7</v>
      </c>
      <c r="D3" s="8">
        <v>1058245.3</v>
      </c>
      <c r="E3" s="8">
        <v>1152262.1000000001</v>
      </c>
      <c r="F3" s="8">
        <v>1275048.3999999999</v>
      </c>
      <c r="G3" s="8">
        <v>1410657.1</v>
      </c>
    </row>
    <row r="4" spans="1:7">
      <c r="A4" s="6" t="s">
        <v>16</v>
      </c>
      <c r="B4" s="7" t="s">
        <v>17</v>
      </c>
      <c r="C4" s="8">
        <v>718128.6</v>
      </c>
      <c r="D4" s="8">
        <v>924813.4</v>
      </c>
      <c r="E4" s="8">
        <v>1000307.6</v>
      </c>
      <c r="F4" s="8">
        <v>1042975.9</v>
      </c>
      <c r="G4" s="8">
        <v>1035120.9</v>
      </c>
    </row>
    <row r="5" spans="1:7">
      <c r="A5" s="6" t="s">
        <v>18</v>
      </c>
      <c r="B5" s="7" t="s">
        <v>19</v>
      </c>
      <c r="C5" s="8">
        <v>1512760.8</v>
      </c>
      <c r="D5" s="8">
        <v>1704250.5</v>
      </c>
      <c r="E5" s="8">
        <v>1848150.9</v>
      </c>
      <c r="F5" s="8">
        <v>1998693.7</v>
      </c>
      <c r="G5" s="8">
        <v>2215753.6</v>
      </c>
    </row>
    <row r="6" spans="1:7">
      <c r="A6" s="6" t="s">
        <v>21</v>
      </c>
      <c r="B6" s="7" t="s">
        <v>22</v>
      </c>
      <c r="C6" s="8">
        <v>72549.100000000006</v>
      </c>
      <c r="D6" s="8">
        <v>91721.9</v>
      </c>
      <c r="E6" s="8">
        <v>95637.8</v>
      </c>
      <c r="F6" s="8">
        <v>98686.8</v>
      </c>
      <c r="G6" s="8">
        <v>114121.9</v>
      </c>
    </row>
    <row r="7" spans="1:7" ht="30">
      <c r="A7" s="6" t="s">
        <v>23</v>
      </c>
      <c r="B7" s="7" t="s">
        <v>24</v>
      </c>
      <c r="C7" s="8">
        <v>5848.5</v>
      </c>
      <c r="D7" s="8">
        <v>6208.8</v>
      </c>
      <c r="E7" s="8">
        <v>6603.8</v>
      </c>
      <c r="F7" s="8">
        <v>7154.9</v>
      </c>
      <c r="G7" s="8">
        <v>7703.6</v>
      </c>
    </row>
    <row r="8" spans="1:7">
      <c r="A8" s="6" t="s">
        <v>25</v>
      </c>
      <c r="B8" s="7" t="s">
        <v>26</v>
      </c>
      <c r="C8" s="8">
        <v>626905.4</v>
      </c>
      <c r="D8" s="8">
        <v>712184.4</v>
      </c>
      <c r="E8" s="8">
        <v>805208.1</v>
      </c>
      <c r="F8" s="8">
        <v>905990.5</v>
      </c>
      <c r="G8" s="8">
        <v>1041949.5</v>
      </c>
    </row>
    <row r="9" spans="1:7" ht="30">
      <c r="A9" s="6" t="s">
        <v>27</v>
      </c>
      <c r="B9" s="7" t="s">
        <v>28</v>
      </c>
      <c r="C9" s="8">
        <v>923923.8</v>
      </c>
      <c r="D9" s="8">
        <v>1066092.1000000001</v>
      </c>
      <c r="E9" s="8">
        <v>1138484.3999999999</v>
      </c>
      <c r="F9" s="8">
        <v>1263815.3999999999</v>
      </c>
      <c r="G9" s="8">
        <v>1410932</v>
      </c>
    </row>
    <row r="10" spans="1:7">
      <c r="A10" s="6" t="s">
        <v>29</v>
      </c>
      <c r="B10" s="7" t="s">
        <v>30</v>
      </c>
      <c r="C10" s="8">
        <v>245375.4</v>
      </c>
      <c r="D10" s="8">
        <v>276122.40000000002</v>
      </c>
      <c r="E10" s="8">
        <v>313156.2</v>
      </c>
      <c r="F10" s="8">
        <v>368678.6</v>
      </c>
      <c r="G10" s="8">
        <v>450600</v>
      </c>
    </row>
    <row r="11" spans="1:7">
      <c r="A11" s="6" t="s">
        <v>31</v>
      </c>
      <c r="B11" s="7" t="s">
        <v>32</v>
      </c>
      <c r="C11" s="8">
        <v>200281.8</v>
      </c>
      <c r="D11" s="8">
        <v>224215.3</v>
      </c>
      <c r="E11" s="8">
        <v>252612.3</v>
      </c>
      <c r="F11" s="8">
        <v>289498.3</v>
      </c>
      <c r="G11" s="8">
        <v>330672.40000000002</v>
      </c>
    </row>
    <row r="12" spans="1:7">
      <c r="A12" s="6" t="s">
        <v>33</v>
      </c>
      <c r="B12" s="7" t="s">
        <v>34</v>
      </c>
      <c r="C12" s="8">
        <v>256048.1</v>
      </c>
      <c r="D12" s="8">
        <v>281777.59999999998</v>
      </c>
      <c r="E12" s="8">
        <v>311362.40000000002</v>
      </c>
      <c r="F12" s="8">
        <v>341009.4</v>
      </c>
      <c r="G12" s="8">
        <v>368943</v>
      </c>
    </row>
    <row r="13" spans="1:7">
      <c r="A13" s="6" t="s">
        <v>35</v>
      </c>
      <c r="B13" s="7" t="s">
        <v>36</v>
      </c>
      <c r="C13" s="8">
        <v>239728.4</v>
      </c>
      <c r="D13" s="8">
        <v>270586.3</v>
      </c>
      <c r="E13" s="8">
        <v>320534.3</v>
      </c>
      <c r="F13" s="8">
        <v>368876.9</v>
      </c>
      <c r="G13" s="8">
        <v>408646.7</v>
      </c>
    </row>
    <row r="14" spans="1:7">
      <c r="A14" s="6" t="s">
        <v>38</v>
      </c>
      <c r="B14" s="7" t="s">
        <v>39</v>
      </c>
      <c r="C14" s="8">
        <v>198213.5</v>
      </c>
      <c r="D14" s="8">
        <v>218796.6</v>
      </c>
      <c r="E14" s="8">
        <v>237913.9</v>
      </c>
      <c r="F14" s="8">
        <v>264275</v>
      </c>
      <c r="G14" s="8">
        <v>294573.40000000002</v>
      </c>
    </row>
    <row r="15" spans="1:7">
      <c r="A15" s="6" t="s">
        <v>40</v>
      </c>
      <c r="B15" s="7" t="s">
        <v>41</v>
      </c>
      <c r="C15" s="8">
        <v>99085.4</v>
      </c>
      <c r="D15" s="8">
        <v>113975.3</v>
      </c>
      <c r="E15" s="8">
        <v>127724.2</v>
      </c>
      <c r="F15" s="8">
        <v>144604.1</v>
      </c>
      <c r="G15" s="8">
        <v>165990.6</v>
      </c>
    </row>
    <row r="16" spans="1:7" ht="30">
      <c r="A16" s="6" t="s">
        <v>42</v>
      </c>
      <c r="B16" s="7" t="s">
        <v>43</v>
      </c>
      <c r="C16" s="8">
        <v>259646.1</v>
      </c>
      <c r="D16" s="8">
        <v>304755.7</v>
      </c>
      <c r="E16" s="8">
        <v>340567.6</v>
      </c>
      <c r="F16" s="8">
        <v>371208.9</v>
      </c>
      <c r="G16" s="8">
        <v>404379.6</v>
      </c>
    </row>
    <row r="17" spans="1:7">
      <c r="A17" s="6" t="s">
        <v>44</v>
      </c>
      <c r="B17" s="7" t="s">
        <v>45</v>
      </c>
      <c r="C17" s="8">
        <v>201559.5</v>
      </c>
      <c r="D17" s="8">
        <v>232726.8</v>
      </c>
      <c r="E17" s="8">
        <v>270372.3</v>
      </c>
      <c r="F17" s="8">
        <v>309438.5</v>
      </c>
      <c r="G17" s="8">
        <v>346557.8</v>
      </c>
    </row>
    <row r="18" spans="1:7">
      <c r="A18" s="6" t="s">
        <v>46</v>
      </c>
      <c r="B18" s="7" t="s">
        <v>47</v>
      </c>
      <c r="C18" s="8">
        <v>66444.7</v>
      </c>
      <c r="D18" s="8">
        <v>76404.899999999994</v>
      </c>
      <c r="E18" s="8">
        <v>86235.4</v>
      </c>
      <c r="F18" s="8">
        <v>96666.9</v>
      </c>
      <c r="G18" s="8">
        <v>109069.7</v>
      </c>
    </row>
    <row r="19" spans="1:7">
      <c r="A19" s="6" t="s">
        <v>48</v>
      </c>
      <c r="B19" s="7" t="s">
        <v>49</v>
      </c>
      <c r="C19" s="8">
        <v>101061</v>
      </c>
      <c r="D19" s="8">
        <v>113022</v>
      </c>
      <c r="E19" s="8">
        <v>122566.2</v>
      </c>
      <c r="F19" s="8">
        <v>140311.9</v>
      </c>
      <c r="G19" s="8">
        <v>163548.79999999999</v>
      </c>
    </row>
    <row r="20" spans="1:7">
      <c r="A20" s="26" t="s">
        <v>50</v>
      </c>
      <c r="B20" s="26"/>
      <c r="C20" s="9">
        <f t="shared" ref="C20:G20" si="0">SUM(C3:C19)</f>
        <v>6683679.7999999998</v>
      </c>
      <c r="D20" s="9">
        <f t="shared" si="0"/>
        <v>7675899.2999999998</v>
      </c>
      <c r="E20" s="9">
        <f t="shared" si="0"/>
        <v>8429699.5</v>
      </c>
      <c r="F20" s="9">
        <f t="shared" si="0"/>
        <v>9286934.0999999996</v>
      </c>
      <c r="G20" s="9">
        <f t="shared" si="0"/>
        <v>10279220.6</v>
      </c>
    </row>
    <row r="21" spans="1:7">
      <c r="A21" s="26" t="s">
        <v>51</v>
      </c>
      <c r="B21" s="26"/>
      <c r="C21" s="9">
        <v>180453.3</v>
      </c>
      <c r="D21" s="9">
        <v>155826.70000000001</v>
      </c>
      <c r="E21" s="9">
        <v>186005</v>
      </c>
      <c r="F21" s="9">
        <v>237802.4</v>
      </c>
      <c r="G21" s="9">
        <v>263472.90000000002</v>
      </c>
    </row>
    <row r="22" spans="1:7">
      <c r="A22" s="26" t="s">
        <v>52</v>
      </c>
      <c r="B22" s="26"/>
      <c r="C22" s="9">
        <f t="shared" ref="C22:G22" si="1">SUM(C20:C21)</f>
        <v>6864133.0999999996</v>
      </c>
      <c r="D22" s="9">
        <f t="shared" si="1"/>
        <v>7831726</v>
      </c>
      <c r="E22" s="9">
        <f t="shared" si="1"/>
        <v>8615704.5</v>
      </c>
      <c r="F22" s="9">
        <f t="shared" si="1"/>
        <v>9524736.5</v>
      </c>
      <c r="G22" s="9">
        <f t="shared" si="1"/>
        <v>10542693.5</v>
      </c>
    </row>
    <row r="24" spans="1:7">
      <c r="A24" t="s">
        <v>97</v>
      </c>
    </row>
    <row r="25" spans="1:7">
      <c r="A25" s="1"/>
      <c r="B25" s="2" t="s">
        <v>3</v>
      </c>
      <c r="C25" s="3">
        <v>2010</v>
      </c>
      <c r="D25" s="3">
        <v>2011</v>
      </c>
      <c r="E25" s="3">
        <v>2012</v>
      </c>
      <c r="F25" s="3" t="s">
        <v>4</v>
      </c>
      <c r="G25" s="3" t="s">
        <v>5</v>
      </c>
    </row>
    <row r="26" spans="1:7">
      <c r="A26" s="1"/>
      <c r="B26" s="4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</row>
    <row r="27" spans="1:7">
      <c r="A27" s="6" t="s">
        <v>12</v>
      </c>
      <c r="B27" s="7" t="s">
        <v>13</v>
      </c>
      <c r="C27" s="10">
        <v>956119.7</v>
      </c>
      <c r="D27" s="10">
        <v>993857.3</v>
      </c>
      <c r="E27" s="10">
        <v>1039440.7</v>
      </c>
      <c r="F27" s="10">
        <v>1083141.8</v>
      </c>
      <c r="G27" s="10">
        <v>1128448</v>
      </c>
    </row>
    <row r="28" spans="1:7">
      <c r="A28" s="6" t="s">
        <v>16</v>
      </c>
      <c r="B28" s="7" t="s">
        <v>17</v>
      </c>
      <c r="C28" s="10">
        <v>718128.6</v>
      </c>
      <c r="D28" s="10">
        <v>748956.3</v>
      </c>
      <c r="E28" s="10">
        <v>771561.6</v>
      </c>
      <c r="F28" s="10">
        <v>785016.3</v>
      </c>
      <c r="G28" s="10">
        <v>789329.7</v>
      </c>
    </row>
    <row r="29" spans="1:7">
      <c r="A29" s="6" t="s">
        <v>18</v>
      </c>
      <c r="B29" s="7" t="s">
        <v>19</v>
      </c>
      <c r="C29" s="10">
        <v>1512760.8</v>
      </c>
      <c r="D29" s="10">
        <v>1607452</v>
      </c>
      <c r="E29" s="10">
        <v>1697787.2</v>
      </c>
      <c r="F29" s="10">
        <v>1774097.3</v>
      </c>
      <c r="G29" s="10">
        <v>1856310.6</v>
      </c>
    </row>
    <row r="30" spans="1:7">
      <c r="A30" s="6" t="s">
        <v>21</v>
      </c>
      <c r="B30" s="7" t="s">
        <v>22</v>
      </c>
      <c r="C30" s="10">
        <v>72549.100000000006</v>
      </c>
      <c r="D30" s="10">
        <v>76678.100000000006</v>
      </c>
      <c r="E30" s="10">
        <v>84393</v>
      </c>
      <c r="F30" s="10">
        <v>88805.1</v>
      </c>
      <c r="G30" s="10">
        <v>93755.9</v>
      </c>
    </row>
    <row r="31" spans="1:7" ht="30">
      <c r="A31" s="6" t="s">
        <v>23</v>
      </c>
      <c r="B31" s="7" t="s">
        <v>24</v>
      </c>
      <c r="C31" s="10">
        <v>5848.5</v>
      </c>
      <c r="D31" s="10">
        <v>6125.1</v>
      </c>
      <c r="E31" s="10">
        <v>6329.8</v>
      </c>
      <c r="F31" s="10">
        <v>6587.1</v>
      </c>
      <c r="G31" s="10">
        <v>6788</v>
      </c>
    </row>
    <row r="32" spans="1:7">
      <c r="A32" s="6" t="s">
        <v>25</v>
      </c>
      <c r="B32" s="7" t="s">
        <v>26</v>
      </c>
      <c r="C32" s="10">
        <v>626905.4</v>
      </c>
      <c r="D32" s="10">
        <v>683421.9</v>
      </c>
      <c r="E32" s="10">
        <v>728226.4</v>
      </c>
      <c r="F32" s="10">
        <v>772719.6</v>
      </c>
      <c r="G32" s="10">
        <v>826615.6</v>
      </c>
    </row>
    <row r="33" spans="1:7" ht="30">
      <c r="A33" s="6" t="s">
        <v>27</v>
      </c>
      <c r="B33" s="7" t="s">
        <v>28</v>
      </c>
      <c r="C33" s="10">
        <v>923923.8</v>
      </c>
      <c r="D33" s="10">
        <v>1013199.6</v>
      </c>
      <c r="E33" s="10">
        <v>1067911.5</v>
      </c>
      <c r="F33" s="10">
        <v>1118207</v>
      </c>
      <c r="G33" s="10">
        <v>1172362.6000000001</v>
      </c>
    </row>
    <row r="34" spans="1:7">
      <c r="A34" s="6" t="s">
        <v>29</v>
      </c>
      <c r="B34" s="7" t="s">
        <v>30</v>
      </c>
      <c r="C34" s="10">
        <v>245375.4</v>
      </c>
      <c r="D34" s="10">
        <v>265774</v>
      </c>
      <c r="E34" s="10">
        <v>284662.59999999998</v>
      </c>
      <c r="F34" s="10">
        <v>308521.2</v>
      </c>
      <c r="G34" s="10">
        <v>333190.90000000002</v>
      </c>
    </row>
    <row r="35" spans="1:7">
      <c r="A35" s="6" t="s">
        <v>31</v>
      </c>
      <c r="B35" s="7" t="s">
        <v>32</v>
      </c>
      <c r="C35" s="10">
        <v>200281.8</v>
      </c>
      <c r="D35" s="10">
        <v>214022</v>
      </c>
      <c r="E35" s="10">
        <v>228232.6</v>
      </c>
      <c r="F35" s="10">
        <v>243748.3</v>
      </c>
      <c r="G35" s="10">
        <v>258161</v>
      </c>
    </row>
    <row r="36" spans="1:7">
      <c r="A36" s="6" t="s">
        <v>33</v>
      </c>
      <c r="B36" s="7" t="s">
        <v>34</v>
      </c>
      <c r="C36" s="10">
        <v>256048.1</v>
      </c>
      <c r="D36" s="10">
        <v>281693.8</v>
      </c>
      <c r="E36" s="10">
        <v>316278.7</v>
      </c>
      <c r="F36" s="10">
        <v>349150.2</v>
      </c>
      <c r="G36" s="10">
        <v>384129.9</v>
      </c>
    </row>
    <row r="37" spans="1:7">
      <c r="A37" s="6" t="s">
        <v>35</v>
      </c>
      <c r="B37" s="7" t="s">
        <v>36</v>
      </c>
      <c r="C37" s="10">
        <v>239728.4</v>
      </c>
      <c r="D37" s="10">
        <v>256443</v>
      </c>
      <c r="E37" s="10">
        <v>280896.09999999998</v>
      </c>
      <c r="F37" s="10">
        <v>306432.2</v>
      </c>
      <c r="G37" s="10">
        <v>321525.5</v>
      </c>
    </row>
    <row r="38" spans="1:7">
      <c r="A38" s="6" t="s">
        <v>38</v>
      </c>
      <c r="B38" s="7" t="s">
        <v>39</v>
      </c>
      <c r="C38" s="10">
        <v>198213.5</v>
      </c>
      <c r="D38" s="10">
        <v>213441.4</v>
      </c>
      <c r="E38" s="10">
        <v>229254.2</v>
      </c>
      <c r="F38" s="10">
        <v>244237.5</v>
      </c>
      <c r="G38" s="10">
        <v>256440.2</v>
      </c>
    </row>
    <row r="39" spans="1:7">
      <c r="A39" s="6" t="s">
        <v>40</v>
      </c>
      <c r="B39" s="7" t="s">
        <v>41</v>
      </c>
      <c r="C39" s="10">
        <v>99085.4</v>
      </c>
      <c r="D39" s="10">
        <v>108239.3</v>
      </c>
      <c r="E39" s="10">
        <v>116293.3</v>
      </c>
      <c r="F39" s="10">
        <v>125490.7</v>
      </c>
      <c r="G39" s="10">
        <v>137795.29999999999</v>
      </c>
    </row>
    <row r="40" spans="1:7" ht="30">
      <c r="A40" s="6" t="s">
        <v>42</v>
      </c>
      <c r="B40" s="7" t="s">
        <v>43</v>
      </c>
      <c r="C40" s="10">
        <v>259646.1</v>
      </c>
      <c r="D40" s="10">
        <v>276336.8</v>
      </c>
      <c r="E40" s="10">
        <v>282235.3</v>
      </c>
      <c r="F40" s="10">
        <v>288963.3</v>
      </c>
      <c r="G40" s="10">
        <v>296145</v>
      </c>
    </row>
    <row r="41" spans="1:7">
      <c r="A41" s="6" t="s">
        <v>44</v>
      </c>
      <c r="B41" s="7" t="s">
        <v>45</v>
      </c>
      <c r="C41" s="10">
        <v>201559.5</v>
      </c>
      <c r="D41" s="10">
        <v>215029.1</v>
      </c>
      <c r="E41" s="10">
        <v>232704.3</v>
      </c>
      <c r="F41" s="10">
        <v>251784.6</v>
      </c>
      <c r="G41" s="10">
        <v>267633.3</v>
      </c>
    </row>
    <row r="42" spans="1:7">
      <c r="A42" s="6" t="s">
        <v>46</v>
      </c>
      <c r="B42" s="7" t="s">
        <v>47</v>
      </c>
      <c r="C42" s="10">
        <v>66444.7</v>
      </c>
      <c r="D42" s="10">
        <v>72592.100000000006</v>
      </c>
      <c r="E42" s="10">
        <v>78380.100000000006</v>
      </c>
      <c r="F42" s="10">
        <v>84518.399999999994</v>
      </c>
      <c r="G42" s="10">
        <v>91287.8</v>
      </c>
    </row>
    <row r="43" spans="1:7">
      <c r="A43" s="6" t="s">
        <v>48</v>
      </c>
      <c r="B43" s="7" t="s">
        <v>49</v>
      </c>
      <c r="C43" s="10">
        <v>101061</v>
      </c>
      <c r="D43" s="10">
        <v>109372.4</v>
      </c>
      <c r="E43" s="10">
        <v>115675.4</v>
      </c>
      <c r="F43" s="10">
        <v>123088.8</v>
      </c>
      <c r="G43" s="10">
        <v>134070.1</v>
      </c>
    </row>
    <row r="44" spans="1:7">
      <c r="A44" s="26" t="s">
        <v>50</v>
      </c>
      <c r="B44" s="26"/>
      <c r="C44" s="11">
        <f t="shared" ref="C44:G44" si="2">SUM(C27:C43)</f>
        <v>6683679.7999999998</v>
      </c>
      <c r="D44" s="11">
        <f t="shared" si="2"/>
        <v>7142634.1999999993</v>
      </c>
      <c r="E44" s="11">
        <f t="shared" si="2"/>
        <v>7560262.7999999989</v>
      </c>
      <c r="F44" s="11">
        <f t="shared" si="2"/>
        <v>7954509.4000000004</v>
      </c>
      <c r="G44" s="11">
        <f t="shared" si="2"/>
        <v>8353989.4000000004</v>
      </c>
    </row>
    <row r="45" spans="1:7">
      <c r="A45" s="26" t="s">
        <v>51</v>
      </c>
      <c r="B45" s="26"/>
      <c r="C45" s="12">
        <v>180453.3</v>
      </c>
      <c r="D45" s="12">
        <v>145001.1</v>
      </c>
      <c r="E45" s="12">
        <v>166820.6</v>
      </c>
      <c r="F45" s="12">
        <v>203684.3</v>
      </c>
      <c r="G45" s="12">
        <v>214126.2</v>
      </c>
    </row>
    <row r="46" spans="1:7">
      <c r="A46" s="26" t="s">
        <v>52</v>
      </c>
      <c r="B46" s="26"/>
      <c r="C46" s="12">
        <f t="shared" ref="C46:G46" si="3">C44+C45</f>
        <v>6864133.0999999996</v>
      </c>
      <c r="D46" s="12">
        <f t="shared" si="3"/>
        <v>7287635.2999999989</v>
      </c>
      <c r="E46" s="12">
        <f t="shared" si="3"/>
        <v>7727083.3999999985</v>
      </c>
      <c r="F46" s="12">
        <f t="shared" si="3"/>
        <v>8158193.7000000002</v>
      </c>
      <c r="G46" s="12">
        <f t="shared" si="3"/>
        <v>8568115.5999999996</v>
      </c>
    </row>
    <row r="48" spans="1:7">
      <c r="A48" t="s">
        <v>98</v>
      </c>
    </row>
    <row r="49" spans="1:11">
      <c r="A49" s="1"/>
      <c r="B49" s="2" t="s">
        <v>3</v>
      </c>
      <c r="C49" s="3">
        <v>2010</v>
      </c>
      <c r="D49" s="3">
        <v>2011</v>
      </c>
      <c r="E49" s="3">
        <v>2012</v>
      </c>
      <c r="F49" s="3" t="s">
        <v>4</v>
      </c>
      <c r="G49" s="3" t="s">
        <v>5</v>
      </c>
    </row>
    <row r="50" spans="1:11">
      <c r="A50" s="1"/>
      <c r="B50" s="4" t="s">
        <v>6</v>
      </c>
      <c r="C50" s="5" t="s">
        <v>7</v>
      </c>
      <c r="D50" s="5" t="s">
        <v>8</v>
      </c>
      <c r="E50" s="5" t="s">
        <v>9</v>
      </c>
      <c r="F50" s="5" t="s">
        <v>10</v>
      </c>
      <c r="G50" s="5" t="s">
        <v>11</v>
      </c>
    </row>
    <row r="51" spans="1:11">
      <c r="A51" s="6" t="s">
        <v>12</v>
      </c>
      <c r="B51" s="7" t="s">
        <v>13</v>
      </c>
      <c r="C51" s="13">
        <f>C3*100/C27</f>
        <v>100</v>
      </c>
      <c r="D51" s="13">
        <f>D3*100/D27</f>
        <v>106.47859607209203</v>
      </c>
      <c r="E51" s="13">
        <f>E3*100/E27</f>
        <v>110.85404872062449</v>
      </c>
      <c r="F51" s="13">
        <f>F3*100/F27</f>
        <v>117.71758785414798</v>
      </c>
      <c r="G51" s="13">
        <f>G3*100/G27</f>
        <v>125.00860473854355</v>
      </c>
      <c r="H51" s="14">
        <f>(D51-C51)*100/C51</f>
        <v>6.4785960720920324</v>
      </c>
      <c r="I51" s="14">
        <f>(E51-D51)*100/D51</f>
        <v>4.1092320991629432</v>
      </c>
      <c r="J51" s="14">
        <f>(F51-E51)*100/E51</f>
        <v>6.1915096586332634</v>
      </c>
      <c r="K51" s="14">
        <f>(G51-F51)*100/F51</f>
        <v>6.1936512778609938</v>
      </c>
    </row>
    <row r="52" spans="1:11">
      <c r="A52" s="6" t="s">
        <v>16</v>
      </c>
      <c r="B52" s="7" t="s">
        <v>17</v>
      </c>
      <c r="C52" s="13">
        <f t="shared" ref="C52:C67" si="4">C4*100/C28</f>
        <v>100</v>
      </c>
      <c r="D52" s="13">
        <f t="shared" ref="D52:D67" si="5">D4*100/D28</f>
        <v>123.48028850281383</v>
      </c>
      <c r="E52" s="13">
        <f t="shared" ref="E52:E67" si="6">E4*100/E28</f>
        <v>129.64714677350455</v>
      </c>
      <c r="F52" s="13">
        <f t="shared" ref="F52:F67" si="7">F4*100/F28</f>
        <v>132.86041321689751</v>
      </c>
      <c r="G52" s="13">
        <f t="shared" ref="G52:G67" si="8">G4*100/G28</f>
        <v>131.13923117298134</v>
      </c>
      <c r="H52" s="14">
        <f t="shared" ref="H52:H67" si="9">(D52-C52)*100/C52</f>
        <v>23.480288502813838</v>
      </c>
      <c r="I52" s="14">
        <f t="shared" ref="I52:I67" si="10">(E52-D52)*100/D52</f>
        <v>4.9942046179704072</v>
      </c>
      <c r="J52" s="14">
        <f t="shared" ref="J52:J67" si="11">(F52-E52)*100/E52</f>
        <v>2.4784706207276517</v>
      </c>
      <c r="K52" s="14">
        <f t="shared" ref="K52:K67" si="12">(G52-F52)*100/F52</f>
        <v>-1.2954814773203405</v>
      </c>
    </row>
    <row r="53" spans="1:11">
      <c r="A53" s="6" t="s">
        <v>18</v>
      </c>
      <c r="B53" s="7" t="s">
        <v>19</v>
      </c>
      <c r="C53" s="13">
        <f t="shared" si="4"/>
        <v>100</v>
      </c>
      <c r="D53" s="13">
        <f t="shared" si="5"/>
        <v>106.02185943965978</v>
      </c>
      <c r="E53" s="13">
        <f t="shared" si="6"/>
        <v>108.85645150346286</v>
      </c>
      <c r="F53" s="13">
        <f t="shared" si="7"/>
        <v>112.65975659846842</v>
      </c>
      <c r="G53" s="13">
        <f t="shared" si="8"/>
        <v>119.36330051662689</v>
      </c>
      <c r="H53" s="14">
        <f t="shared" si="9"/>
        <v>6.021859439659778</v>
      </c>
      <c r="I53" s="14">
        <f t="shared" si="10"/>
        <v>2.6735921052359375</v>
      </c>
      <c r="J53" s="14">
        <f t="shared" si="11"/>
        <v>3.4938720144525082</v>
      </c>
      <c r="K53" s="14">
        <f t="shared" si="12"/>
        <v>5.9502559925196978</v>
      </c>
    </row>
    <row r="54" spans="1:11">
      <c r="A54" s="6" t="s">
        <v>21</v>
      </c>
      <c r="B54" s="7" t="s">
        <v>22</v>
      </c>
      <c r="C54" s="13">
        <f t="shared" si="4"/>
        <v>100</v>
      </c>
      <c r="D54" s="13">
        <f t="shared" si="5"/>
        <v>119.61942197315791</v>
      </c>
      <c r="E54" s="13">
        <f t="shared" si="6"/>
        <v>113.32432784709633</v>
      </c>
      <c r="F54" s="13">
        <f t="shared" si="7"/>
        <v>111.12740146680764</v>
      </c>
      <c r="G54" s="13">
        <f t="shared" si="8"/>
        <v>121.72236627241593</v>
      </c>
      <c r="H54" s="14">
        <f t="shared" si="9"/>
        <v>19.619421973157912</v>
      </c>
      <c r="I54" s="14">
        <f t="shared" si="10"/>
        <v>-5.2626020275153795</v>
      </c>
      <c r="J54" s="14">
        <f t="shared" si="11"/>
        <v>-1.9386184961563646</v>
      </c>
      <c r="K54" s="14">
        <f t="shared" si="12"/>
        <v>9.5340705044496783</v>
      </c>
    </row>
    <row r="55" spans="1:11" ht="30">
      <c r="A55" s="6" t="s">
        <v>23</v>
      </c>
      <c r="B55" s="7" t="s">
        <v>24</v>
      </c>
      <c r="C55" s="13">
        <f t="shared" si="4"/>
        <v>100</v>
      </c>
      <c r="D55" s="13">
        <f t="shared" si="5"/>
        <v>101.36650830190527</v>
      </c>
      <c r="E55" s="13">
        <f t="shared" si="6"/>
        <v>104.32873076558501</v>
      </c>
      <c r="F55" s="13">
        <f t="shared" si="7"/>
        <v>108.61987824687647</v>
      </c>
      <c r="G55" s="13">
        <f t="shared" si="8"/>
        <v>113.48850913376546</v>
      </c>
      <c r="H55" s="14">
        <f t="shared" si="9"/>
        <v>1.3665083019052702</v>
      </c>
      <c r="I55" s="14">
        <f t="shared" si="10"/>
        <v>2.9222891399762849</v>
      </c>
      <c r="J55" s="14">
        <f t="shared" si="11"/>
        <v>4.1131023542624989</v>
      </c>
      <c r="K55" s="14">
        <f t="shared" si="12"/>
        <v>4.4822650931566468</v>
      </c>
    </row>
    <row r="56" spans="1:11">
      <c r="A56" s="6" t="s">
        <v>25</v>
      </c>
      <c r="B56" s="7" t="s">
        <v>26</v>
      </c>
      <c r="C56" s="13">
        <f t="shared" si="4"/>
        <v>100</v>
      </c>
      <c r="D56" s="13">
        <f t="shared" si="5"/>
        <v>104.2086008657317</v>
      </c>
      <c r="E56" s="13">
        <f t="shared" si="6"/>
        <v>110.57112183793392</v>
      </c>
      <c r="F56" s="13">
        <f t="shared" si="7"/>
        <v>117.2469936054424</v>
      </c>
      <c r="G56" s="13">
        <f t="shared" si="8"/>
        <v>126.05006486691033</v>
      </c>
      <c r="H56" s="14">
        <f t="shared" si="9"/>
        <v>4.2086008657316967</v>
      </c>
      <c r="I56" s="14">
        <f t="shared" si="10"/>
        <v>6.1055622274403758</v>
      </c>
      <c r="J56" s="14">
        <f t="shared" si="11"/>
        <v>6.0376268744866568</v>
      </c>
      <c r="K56" s="14">
        <f t="shared" si="12"/>
        <v>7.5081424186379415</v>
      </c>
    </row>
    <row r="57" spans="1:11" ht="30">
      <c r="A57" s="6" t="s">
        <v>27</v>
      </c>
      <c r="B57" s="7" t="s">
        <v>28</v>
      </c>
      <c r="C57" s="13">
        <f t="shared" si="4"/>
        <v>100</v>
      </c>
      <c r="D57" s="13">
        <f t="shared" si="5"/>
        <v>105.22034355323474</v>
      </c>
      <c r="E57" s="13">
        <f t="shared" si="6"/>
        <v>106.60849705242427</v>
      </c>
      <c r="F57" s="13">
        <f t="shared" si="7"/>
        <v>113.02159618031365</v>
      </c>
      <c r="G57" s="13">
        <f t="shared" si="8"/>
        <v>120.3494550235567</v>
      </c>
      <c r="H57" s="14">
        <f t="shared" si="9"/>
        <v>5.2203435532347404</v>
      </c>
      <c r="I57" s="14">
        <f t="shared" si="10"/>
        <v>1.3192824242084054</v>
      </c>
      <c r="J57" s="14">
        <f t="shared" si="11"/>
        <v>6.0155609592130048</v>
      </c>
      <c r="K57" s="14">
        <f t="shared" si="12"/>
        <v>6.4835917124655094</v>
      </c>
    </row>
    <row r="58" spans="1:11">
      <c r="A58" s="6" t="s">
        <v>29</v>
      </c>
      <c r="B58" s="7" t="s">
        <v>30</v>
      </c>
      <c r="C58" s="13">
        <f t="shared" si="4"/>
        <v>100</v>
      </c>
      <c r="D58" s="13">
        <f t="shared" si="5"/>
        <v>103.89368410755004</v>
      </c>
      <c r="E58" s="13">
        <f t="shared" si="6"/>
        <v>110.00960435266173</v>
      </c>
      <c r="F58" s="13">
        <f t="shared" si="7"/>
        <v>119.49862764698179</v>
      </c>
      <c r="G58" s="13">
        <f t="shared" si="8"/>
        <v>135.23778710643057</v>
      </c>
      <c r="H58" s="14">
        <f t="shared" si="9"/>
        <v>3.8936841075500439</v>
      </c>
      <c r="I58" s="14">
        <f t="shared" si="10"/>
        <v>5.8867103401401391</v>
      </c>
      <c r="J58" s="14">
        <f t="shared" si="11"/>
        <v>8.6256316893030203</v>
      </c>
      <c r="K58" s="14">
        <f t="shared" si="12"/>
        <v>13.170995993313664</v>
      </c>
    </row>
    <row r="59" spans="1:11">
      <c r="A59" s="6" t="s">
        <v>31</v>
      </c>
      <c r="B59" s="7" t="s">
        <v>32</v>
      </c>
      <c r="C59" s="13">
        <f t="shared" si="4"/>
        <v>100</v>
      </c>
      <c r="D59" s="13">
        <f t="shared" si="5"/>
        <v>104.7627346721365</v>
      </c>
      <c r="E59" s="13">
        <f t="shared" si="6"/>
        <v>110.68195341068717</v>
      </c>
      <c r="F59" s="13">
        <f t="shared" si="7"/>
        <v>118.7693616734968</v>
      </c>
      <c r="G59" s="13">
        <f t="shared" si="8"/>
        <v>128.08766622379059</v>
      </c>
      <c r="H59" s="14">
        <f t="shared" si="9"/>
        <v>4.7627346721365029</v>
      </c>
      <c r="I59" s="14">
        <f t="shared" si="10"/>
        <v>5.650118581836705</v>
      </c>
      <c r="J59" s="14">
        <f t="shared" si="11"/>
        <v>7.3068897083892006</v>
      </c>
      <c r="K59" s="14">
        <f t="shared" si="12"/>
        <v>7.845714095787006</v>
      </c>
    </row>
    <row r="60" spans="1:11">
      <c r="A60" s="6" t="s">
        <v>33</v>
      </c>
      <c r="B60" s="7" t="s">
        <v>34</v>
      </c>
      <c r="C60" s="13">
        <f t="shared" si="4"/>
        <v>100</v>
      </c>
      <c r="D60" s="13">
        <f t="shared" si="5"/>
        <v>100.0297486135655</v>
      </c>
      <c r="E60" s="13">
        <f t="shared" si="6"/>
        <v>98.445579800346977</v>
      </c>
      <c r="F60" s="13">
        <f t="shared" si="7"/>
        <v>97.668396008365448</v>
      </c>
      <c r="G60" s="13">
        <f t="shared" si="8"/>
        <v>96.046415548490231</v>
      </c>
      <c r="H60" s="14">
        <f t="shared" si="9"/>
        <v>2.9748613565502069E-2</v>
      </c>
      <c r="I60" s="14">
        <f t="shared" si="10"/>
        <v>-1.5836976851141351</v>
      </c>
      <c r="J60" s="14">
        <f t="shared" si="11"/>
        <v>-0.78945524375771825</v>
      </c>
      <c r="K60" s="14">
        <f t="shared" si="12"/>
        <v>-1.6607014409618159</v>
      </c>
    </row>
    <row r="61" spans="1:11">
      <c r="A61" s="6" t="s">
        <v>35</v>
      </c>
      <c r="B61" s="7" t="s">
        <v>36</v>
      </c>
      <c r="C61" s="13">
        <f t="shared" si="4"/>
        <v>100</v>
      </c>
      <c r="D61" s="13">
        <f t="shared" si="5"/>
        <v>105.51518271116778</v>
      </c>
      <c r="E61" s="13">
        <f t="shared" si="6"/>
        <v>114.11133867647149</v>
      </c>
      <c r="F61" s="13">
        <f t="shared" si="7"/>
        <v>120.3779824705106</v>
      </c>
      <c r="G61" s="13">
        <f t="shared" si="8"/>
        <v>127.09620232298838</v>
      </c>
      <c r="H61" s="14">
        <f t="shared" si="9"/>
        <v>5.5151827111677809</v>
      </c>
      <c r="I61" s="14">
        <f t="shared" si="10"/>
        <v>8.1468427049350947</v>
      </c>
      <c r="J61" s="14">
        <f t="shared" si="11"/>
        <v>5.4916924704619428</v>
      </c>
      <c r="K61" s="14">
        <f t="shared" si="12"/>
        <v>5.580937406160265</v>
      </c>
    </row>
    <row r="62" spans="1:11">
      <c r="A62" s="6" t="s">
        <v>38</v>
      </c>
      <c r="B62" s="7" t="s">
        <v>39</v>
      </c>
      <c r="C62" s="13">
        <f t="shared" si="4"/>
        <v>100</v>
      </c>
      <c r="D62" s="13">
        <f t="shared" si="5"/>
        <v>102.50897904530237</v>
      </c>
      <c r="E62" s="13">
        <f t="shared" si="6"/>
        <v>103.77733537706179</v>
      </c>
      <c r="F62" s="13">
        <f t="shared" si="7"/>
        <v>108.20410461129023</v>
      </c>
      <c r="G62" s="13">
        <f t="shared" si="8"/>
        <v>114.8702114567061</v>
      </c>
      <c r="H62" s="14">
        <f t="shared" si="9"/>
        <v>2.5089790453023681</v>
      </c>
      <c r="I62" s="14">
        <f t="shared" si="10"/>
        <v>1.2373124223575467</v>
      </c>
      <c r="J62" s="14">
        <f t="shared" si="11"/>
        <v>4.2656416433745772</v>
      </c>
      <c r="K62" s="14">
        <f t="shared" si="12"/>
        <v>6.1606783489064734</v>
      </c>
    </row>
    <row r="63" spans="1:11">
      <c r="A63" s="6" t="s">
        <v>40</v>
      </c>
      <c r="B63" s="7" t="s">
        <v>41</v>
      </c>
      <c r="C63" s="13">
        <f t="shared" si="4"/>
        <v>100</v>
      </c>
      <c r="D63" s="13">
        <f t="shared" si="5"/>
        <v>105.29936908313339</v>
      </c>
      <c r="E63" s="13">
        <f t="shared" si="6"/>
        <v>109.82937108156703</v>
      </c>
      <c r="F63" s="13">
        <f t="shared" si="7"/>
        <v>115.23092946329888</v>
      </c>
      <c r="G63" s="13">
        <f t="shared" si="8"/>
        <v>120.46172837535099</v>
      </c>
      <c r="H63" s="14">
        <f t="shared" si="9"/>
        <v>5.2993690831333859</v>
      </c>
      <c r="I63" s="14">
        <f t="shared" si="10"/>
        <v>4.302021975893541</v>
      </c>
      <c r="J63" s="14">
        <f t="shared" si="11"/>
        <v>4.918136495309863</v>
      </c>
      <c r="K63" s="14">
        <f t="shared" si="12"/>
        <v>4.5394052937133695</v>
      </c>
    </row>
    <row r="64" spans="1:11" ht="30">
      <c r="A64" s="6" t="s">
        <v>42</v>
      </c>
      <c r="B64" s="7" t="s">
        <v>43</v>
      </c>
      <c r="C64" s="13">
        <f t="shared" si="4"/>
        <v>100</v>
      </c>
      <c r="D64" s="13">
        <f t="shared" si="5"/>
        <v>110.28415325067093</v>
      </c>
      <c r="E64" s="13">
        <f t="shared" si="6"/>
        <v>120.6679674725309</v>
      </c>
      <c r="F64" s="13">
        <f t="shared" si="7"/>
        <v>128.46229953769216</v>
      </c>
      <c r="G64" s="13">
        <f t="shared" si="8"/>
        <v>136.54783974066757</v>
      </c>
      <c r="H64" s="14">
        <f t="shared" si="9"/>
        <v>10.284153250670924</v>
      </c>
      <c r="I64" s="14">
        <f t="shared" si="10"/>
        <v>9.4155088612395978</v>
      </c>
      <c r="J64" s="14">
        <f t="shared" si="11"/>
        <v>6.4593215817077336</v>
      </c>
      <c r="K64" s="14">
        <f t="shared" si="12"/>
        <v>6.2940958024833025</v>
      </c>
    </row>
    <row r="65" spans="1:11">
      <c r="A65" s="6" t="s">
        <v>44</v>
      </c>
      <c r="B65" s="7" t="s">
        <v>45</v>
      </c>
      <c r="C65" s="13">
        <f t="shared" si="4"/>
        <v>100</v>
      </c>
      <c r="D65" s="13">
        <f t="shared" si="5"/>
        <v>108.23037440048812</v>
      </c>
      <c r="E65" s="13">
        <f t="shared" si="6"/>
        <v>116.18706659051853</v>
      </c>
      <c r="F65" s="13">
        <f t="shared" si="7"/>
        <v>122.89810417317024</v>
      </c>
      <c r="G65" s="13">
        <f t="shared" si="8"/>
        <v>129.48979069495462</v>
      </c>
      <c r="H65" s="14">
        <f t="shared" si="9"/>
        <v>8.2303744004881167</v>
      </c>
      <c r="I65" s="14">
        <f t="shared" si="10"/>
        <v>7.3516258574400029</v>
      </c>
      <c r="J65" s="14">
        <f t="shared" si="11"/>
        <v>5.7760624995410366</v>
      </c>
      <c r="K65" s="14">
        <f t="shared" si="12"/>
        <v>5.3635380025849138</v>
      </c>
    </row>
    <row r="66" spans="1:11">
      <c r="A66" s="6" t="s">
        <v>46</v>
      </c>
      <c r="B66" s="7" t="s">
        <v>47</v>
      </c>
      <c r="C66" s="13">
        <f t="shared" si="4"/>
        <v>100</v>
      </c>
      <c r="D66" s="13">
        <f t="shared" si="5"/>
        <v>105.25236217164125</v>
      </c>
      <c r="E66" s="13">
        <f t="shared" si="6"/>
        <v>110.02205917063131</v>
      </c>
      <c r="F66" s="13">
        <f t="shared" si="7"/>
        <v>114.37379316219901</v>
      </c>
      <c r="G66" s="13">
        <f t="shared" si="8"/>
        <v>119.47894461253311</v>
      </c>
      <c r="H66" s="14">
        <f t="shared" si="9"/>
        <v>5.252362171641253</v>
      </c>
      <c r="I66" s="14">
        <f t="shared" si="10"/>
        <v>4.5316769149673144</v>
      </c>
      <c r="J66" s="14">
        <f t="shared" si="11"/>
        <v>3.9553286171627358</v>
      </c>
      <c r="K66" s="14">
        <f t="shared" si="12"/>
        <v>4.4635674914569314</v>
      </c>
    </row>
    <row r="67" spans="1:11">
      <c r="A67" s="6" t="s">
        <v>48</v>
      </c>
      <c r="B67" s="7" t="s">
        <v>49</v>
      </c>
      <c r="C67" s="13">
        <f t="shared" si="4"/>
        <v>100</v>
      </c>
      <c r="D67" s="13">
        <f t="shared" si="5"/>
        <v>103.33685646470225</v>
      </c>
      <c r="E67" s="13">
        <f t="shared" si="6"/>
        <v>105.95701419662262</v>
      </c>
      <c r="F67" s="13">
        <f t="shared" si="7"/>
        <v>113.99241848161653</v>
      </c>
      <c r="G67" s="13">
        <f t="shared" si="8"/>
        <v>121.98752742035694</v>
      </c>
      <c r="H67" s="14">
        <f t="shared" si="9"/>
        <v>3.3368564647022509</v>
      </c>
      <c r="I67" s="14">
        <f t="shared" si="10"/>
        <v>2.5355500656393244</v>
      </c>
      <c r="J67" s="14">
        <f t="shared" si="11"/>
        <v>7.5836454489768261</v>
      </c>
      <c r="K67" s="14">
        <f t="shared" si="12"/>
        <v>7.0137198993017078</v>
      </c>
    </row>
    <row r="68" spans="1:11">
      <c r="A68" s="26" t="s">
        <v>50</v>
      </c>
      <c r="B68" s="26"/>
      <c r="C68" s="11"/>
      <c r="D68" s="11"/>
      <c r="E68" s="11"/>
      <c r="F68" s="11"/>
      <c r="G68" s="11"/>
    </row>
    <row r="69" spans="1:11">
      <c r="A69" s="26" t="s">
        <v>51</v>
      </c>
      <c r="B69" s="26"/>
      <c r="C69" s="12"/>
      <c r="D69" s="12"/>
      <c r="E69" s="12"/>
      <c r="F69" s="12"/>
      <c r="G69" s="12"/>
    </row>
    <row r="70" spans="1:11">
      <c r="A70" s="26" t="s">
        <v>52</v>
      </c>
      <c r="B70" s="26"/>
      <c r="C70" s="12"/>
      <c r="D70" s="12"/>
      <c r="E70" s="12"/>
      <c r="F70" s="12"/>
      <c r="G70" s="12"/>
    </row>
  </sheetData>
  <mergeCells count="9">
    <mergeCell ref="A46:B46"/>
    <mergeCell ref="A68:B68"/>
    <mergeCell ref="A69:B69"/>
    <mergeCell ref="A70:B70"/>
    <mergeCell ref="A20:B20"/>
    <mergeCell ref="A21:B21"/>
    <mergeCell ref="A22:B22"/>
    <mergeCell ref="A44:B44"/>
    <mergeCell ref="A45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 6.1</vt:lpstr>
      <vt:lpstr>Tabel 6.2</vt:lpstr>
      <vt:lpstr>Tabel 6.7</vt:lpstr>
      <vt:lpstr>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nurariza rahmadhanty</dc:creator>
  <cp:lastModifiedBy>mahendri</cp:lastModifiedBy>
  <dcterms:created xsi:type="dcterms:W3CDTF">2018-11-12T20:34:00Z</dcterms:created>
  <dcterms:modified xsi:type="dcterms:W3CDTF">2018-11-18T16:33:40Z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