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 Drive\Classes\B23_06-01-2025\"/>
    </mc:Choice>
  </mc:AlternateContent>
  <xr:revisionPtr revIDLastSave="0" documentId="13_ncr:1_{1802DF5C-9BC0-4A23-9CFF-2A248D448B58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IF_NIF_IFS" sheetId="2" r:id="rId1"/>
    <sheet name="Hlookup" sheetId="3" r:id="rId2"/>
    <sheet name="Vlookup" sheetId="4" r:id="rId3"/>
    <sheet name="GPL" sheetId="5" r:id="rId4"/>
    <sheet name="Xlookup" sheetId="6" r:id="rId5"/>
    <sheet name="Xlookup_Date" sheetId="7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2" hidden="1">Vlookup!$A$1:$K$1</definedName>
    <definedName name="as">[1]GPL!$A$2:$C$11</definedName>
    <definedName name="Dept_Id">[2]Dept_ID!$A$2:$F$23</definedName>
    <definedName name="GP" localSheetId="1">[3]GP!$A$2:$C$11</definedName>
    <definedName name="GP">#REF!</definedName>
    <definedName name="GPLG" localSheetId="4">[4]GPL!$A$2:$C$11</definedName>
    <definedName name="GPLG" localSheetId="5">[4]GPL!$A$2:$C$11</definedName>
    <definedName name="GPLG">GPL!$A$2:$C$11</definedName>
    <definedName name="GPtwo">#REF!</definedName>
    <definedName name="Q_Ad_Status">[5]Q_Ad_Status_01!$A$2:$E$110</definedName>
    <definedName name="status" localSheetId="4">[4]GPL!$A$2:$D$11</definedName>
    <definedName name="status" localSheetId="5">[4]GPL!$A$2:$D$11</definedName>
    <definedName name="status">GPL!$A$2:$D$11</definedName>
    <definedName name="Transfer">[2]Sheet1!$C$2:$U$42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7" l="1"/>
  <c r="J4" i="7"/>
  <c r="H8" i="6" a="1"/>
  <c r="H8" i="6" s="1"/>
  <c r="H6" i="6" a="1"/>
  <c r="H6" i="6" s="1"/>
  <c r="J3" i="3"/>
  <c r="H2" i="4"/>
  <c r="G2" i="4"/>
  <c r="F2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H12" i="4"/>
  <c r="G12" i="4"/>
  <c r="F12" i="4"/>
  <c r="H11" i="4"/>
  <c r="G11" i="4"/>
  <c r="F11" i="4"/>
  <c r="H10" i="4"/>
  <c r="G10" i="4"/>
  <c r="F10" i="4"/>
  <c r="H9" i="4"/>
  <c r="G9" i="4"/>
  <c r="F9" i="4"/>
  <c r="H8" i="4"/>
  <c r="G8" i="4"/>
  <c r="F8" i="4"/>
  <c r="H7" i="4"/>
  <c r="G7" i="4"/>
  <c r="F7" i="4"/>
  <c r="H6" i="4"/>
  <c r="G6" i="4"/>
  <c r="F6" i="4"/>
  <c r="H5" i="4"/>
  <c r="G5" i="4"/>
  <c r="F5" i="4"/>
  <c r="H4" i="4"/>
  <c r="G4" i="4"/>
  <c r="F4" i="4"/>
  <c r="H3" i="4"/>
  <c r="G3" i="4"/>
  <c r="F3" i="4"/>
  <c r="D8" i="3"/>
  <c r="C17" i="2"/>
  <c r="C16" i="2"/>
  <c r="C15" i="2"/>
  <c r="F13" i="2" a="1"/>
  <c r="F13" i="2" s="1"/>
  <c r="E13" i="2"/>
  <c r="F12" i="2" a="1"/>
  <c r="F12" i="2" s="1"/>
  <c r="E12" i="2"/>
  <c r="F11" i="2" a="1"/>
  <c r="F11" i="2" s="1"/>
  <c r="E11" i="2"/>
  <c r="F10" i="2"/>
  <c r="F10" i="2" a="1"/>
  <c r="E10" i="2"/>
  <c r="F9" i="2" a="1"/>
  <c r="F9" i="2" s="1"/>
  <c r="E9" i="2"/>
  <c r="F8" i="2" a="1"/>
  <c r="F8" i="2" s="1"/>
  <c r="E8" i="2"/>
  <c r="F7" i="2" a="1"/>
  <c r="F7" i="2" s="1"/>
  <c r="E7" i="2"/>
  <c r="F6" i="2"/>
  <c r="F6" i="2" a="1"/>
  <c r="E6" i="2"/>
  <c r="F5" i="2" a="1"/>
  <c r="F5" i="2" s="1"/>
  <c r="E5" i="2"/>
  <c r="F4" i="2" a="1"/>
  <c r="F4" i="2" s="1"/>
  <c r="E4" i="2"/>
  <c r="F3" i="2" a="1"/>
  <c r="F3" i="2" s="1"/>
  <c r="E3" i="2"/>
  <c r="F2" i="2"/>
  <c r="F2" i="2" a="1"/>
  <c r="E2" i="2"/>
  <c r="D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<sst xmlns="http://schemas.openxmlformats.org/spreadsheetml/2006/main" count="207" uniqueCount="121">
  <si>
    <t>No</t>
  </si>
  <si>
    <t>Name</t>
  </si>
  <si>
    <t>Score</t>
  </si>
  <si>
    <t>Single IF</t>
  </si>
  <si>
    <t>Nested If</t>
  </si>
  <si>
    <t>IFS</t>
  </si>
  <si>
    <t>IFS(C2&gt;= 80, "A+", C2 &gt;= 75, "A", C2 &gt;= 70, "A-", C2 &gt;= 65, "B+", C2&gt;=60,"B",C2&gt;=55,"B-",C2&gt;=50,"C",C2&gt;=40,"D",C2 &lt; 40, "F")</t>
  </si>
  <si>
    <t>A</t>
  </si>
  <si>
    <t>IF(C2&gt;=80,"A+",</t>
  </si>
  <si>
    <t>IFS(C2&gt;= 80, "A+",</t>
  </si>
  <si>
    <t>&gt;=</t>
  </si>
  <si>
    <t>A+</t>
  </si>
  <si>
    <t>80-100</t>
  </si>
  <si>
    <t>B</t>
  </si>
  <si>
    <t>IF(C2&gt;=75,"A",</t>
  </si>
  <si>
    <t>C2 &gt;= 75, "A",</t>
  </si>
  <si>
    <t>75-79</t>
  </si>
  <si>
    <t>C</t>
  </si>
  <si>
    <t>IF(C2&gt;=70,"A-",</t>
  </si>
  <si>
    <t>C2 &gt;= 70, "A-",</t>
  </si>
  <si>
    <t>A-</t>
  </si>
  <si>
    <t>70-74</t>
  </si>
  <si>
    <t>D</t>
  </si>
  <si>
    <t>IF(C2&gt;=65,"B+",</t>
  </si>
  <si>
    <t>C2 &gt;= 65, "B+",</t>
  </si>
  <si>
    <t>B+</t>
  </si>
  <si>
    <t>65-69</t>
  </si>
  <si>
    <t>E</t>
  </si>
  <si>
    <t>IF(C2&gt;=60,"B",</t>
  </si>
  <si>
    <t>C2&gt;=60,"B",</t>
  </si>
  <si>
    <t>60-64</t>
  </si>
  <si>
    <t>F</t>
  </si>
  <si>
    <t>IF(C2&gt;=55,"B-",</t>
  </si>
  <si>
    <t>C2&gt;=55,"B-",</t>
  </si>
  <si>
    <t>B-</t>
  </si>
  <si>
    <t>55-59</t>
  </si>
  <si>
    <t>G</t>
  </si>
  <si>
    <t>IF(C2&gt;=50,"C",</t>
  </si>
  <si>
    <t>C2&gt;=50,"C",</t>
  </si>
  <si>
    <t>50-54</t>
  </si>
  <si>
    <t>H</t>
  </si>
  <si>
    <t>IF(C2&gt;=40,"D",</t>
  </si>
  <si>
    <t>C2&gt;=40,"D",</t>
  </si>
  <si>
    <t>40-49</t>
  </si>
  <si>
    <t>I</t>
  </si>
  <si>
    <t>IF(C2&gt;=0,"F"</t>
  </si>
  <si>
    <t>C2 &lt; 40, "F" )</t>
  </si>
  <si>
    <t>0-39</t>
  </si>
  <si>
    <t>J</t>
  </si>
  <si>
    <t>)))))))))</t>
  </si>
  <si>
    <t>K</t>
  </si>
  <si>
    <t>L</t>
  </si>
  <si>
    <t>Average</t>
  </si>
  <si>
    <t>Min</t>
  </si>
  <si>
    <t>Max</t>
  </si>
  <si>
    <t>https://unstop.com/blog/grade-formula-in-excel</t>
  </si>
  <si>
    <t>Student's Name</t>
  </si>
  <si>
    <t>Monica</t>
  </si>
  <si>
    <t>Rachel</t>
  </si>
  <si>
    <t>Phoebe</t>
  </si>
  <si>
    <t>Joey</t>
  </si>
  <si>
    <t>Ross</t>
  </si>
  <si>
    <t>Chandler</t>
  </si>
  <si>
    <t>Maths</t>
  </si>
  <si>
    <t>Student Name</t>
  </si>
  <si>
    <t>Marks</t>
  </si>
  <si>
    <t>Science</t>
  </si>
  <si>
    <t>English</t>
  </si>
  <si>
    <t>General Awareness</t>
  </si>
  <si>
    <t>HLOOKUP(lookup_value, table_array, row_index_num, [range_lookup])</t>
  </si>
  <si>
    <t>Student Id</t>
  </si>
  <si>
    <t>Session</t>
  </si>
  <si>
    <t>Reg</t>
  </si>
  <si>
    <t>T_4201</t>
  </si>
  <si>
    <t>GP_4201</t>
  </si>
  <si>
    <t>LG_4201</t>
  </si>
  <si>
    <t>Status</t>
  </si>
  <si>
    <t>2018-19</t>
  </si>
  <si>
    <r>
      <t>VLOOKUP(</t>
    </r>
    <r>
      <rPr>
        <b/>
        <sz val="18"/>
        <color rgb="FF000000"/>
        <rFont val="Consolas"/>
        <family val="3"/>
      </rPr>
      <t>lookup_value</t>
    </r>
    <r>
      <rPr>
        <sz val="18"/>
        <color rgb="FF000000"/>
        <rFont val="Consolas"/>
        <family val="3"/>
      </rPr>
      <t>, </t>
    </r>
    <r>
      <rPr>
        <b/>
        <sz val="18"/>
        <color rgb="FF000000"/>
        <rFont val="Consolas"/>
        <family val="3"/>
      </rPr>
      <t>table_array</t>
    </r>
    <r>
      <rPr>
        <sz val="18"/>
        <color rgb="FF000000"/>
        <rFont val="Consolas"/>
        <family val="3"/>
      </rPr>
      <t>, </t>
    </r>
    <r>
      <rPr>
        <b/>
        <sz val="18"/>
        <color rgb="FF000000"/>
        <rFont val="Consolas"/>
        <family val="3"/>
      </rPr>
      <t>col_index_num</t>
    </r>
    <r>
      <rPr>
        <sz val="18"/>
        <color rgb="FF000000"/>
        <rFont val="Consolas"/>
        <family val="3"/>
      </rPr>
      <t>, [</t>
    </r>
    <r>
      <rPr>
        <b/>
        <sz val="18"/>
        <color rgb="FF000000"/>
        <rFont val="Consolas"/>
        <family val="3"/>
      </rPr>
      <t>range_lookup</t>
    </r>
    <r>
      <rPr>
        <sz val="18"/>
        <color rgb="FF000000"/>
        <rFont val="Consolas"/>
        <family val="3"/>
      </rPr>
      <t>])</t>
    </r>
  </si>
  <si>
    <t>GP</t>
  </si>
  <si>
    <t>LG</t>
  </si>
  <si>
    <t>Fail</t>
  </si>
  <si>
    <t>Nine</t>
  </si>
  <si>
    <t>Eight</t>
  </si>
  <si>
    <t>C+</t>
  </si>
  <si>
    <t>Seven</t>
  </si>
  <si>
    <t>Six</t>
  </si>
  <si>
    <t>Fifth</t>
  </si>
  <si>
    <t>Fourth</t>
  </si>
  <si>
    <t>Third</t>
  </si>
  <si>
    <t>Second</t>
  </si>
  <si>
    <t>First</t>
  </si>
  <si>
    <t>Score Card</t>
  </si>
  <si>
    <t>Mathametics</t>
  </si>
  <si>
    <t>IT</t>
  </si>
  <si>
    <t>Language</t>
  </si>
  <si>
    <t>Tanmay</t>
  </si>
  <si>
    <t>John</t>
  </si>
  <si>
    <t>Sijith</t>
  </si>
  <si>
    <t>Ahmed</t>
  </si>
  <si>
    <t>Sanjay</t>
  </si>
  <si>
    <t>Thomson</t>
  </si>
  <si>
    <t>Samson</t>
  </si>
  <si>
    <t>Sujan</t>
  </si>
  <si>
    <t xml:space="preserve">Regionwise Sales </t>
  </si>
  <si>
    <t>Date</t>
  </si>
  <si>
    <t>Region</t>
  </si>
  <si>
    <t># Orders</t>
  </si>
  <si>
    <t>Sales</t>
  </si>
  <si>
    <t xml:space="preserve">Start Date </t>
  </si>
  <si>
    <t xml:space="preserve">End Date </t>
  </si>
  <si>
    <t xml:space="preserve">Total Sales </t>
  </si>
  <si>
    <t>North</t>
  </si>
  <si>
    <t>West</t>
  </si>
  <si>
    <t>South</t>
  </si>
  <si>
    <t>East</t>
  </si>
  <si>
    <t>Sanjive</t>
  </si>
  <si>
    <t>Michael</t>
  </si>
  <si>
    <t>Susan</t>
  </si>
  <si>
    <t>Jeba</t>
  </si>
  <si>
    <t>XLOOKUP(I3,B4:B11,C4:F11)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</si>
</sst>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0######"/>
    <numFmt numFmtId="165" formatCode="mm\/dd\/yyyy"/>
    <numFmt numFmtId="166" formatCode="[$$-409]#,##0"/>
    <numFmt numFmtId="167" formatCode="_(&quot;$&quot;* #,##0_);_(&quot;$&quot;* \(#,##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445578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10"/>
      <color rgb="FFFF0000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  <font>
      <sz val="18"/>
      <color rgb="FF000000"/>
      <name val="Consolas"/>
      <family val="3"/>
    </font>
    <font>
      <b/>
      <sz val="18"/>
      <color rgb="FF000000"/>
      <name val="Consolas"/>
      <family val="3"/>
    </font>
    <font>
      <sz val="18"/>
      <name val="Arial"/>
      <family val="2"/>
    </font>
    <font>
      <sz val="18"/>
      <color theme="1"/>
      <name val="Calibri"/>
      <family val="2"/>
      <scheme val="minor"/>
    </font>
    <font>
      <sz val="18"/>
      <color rgb="FF445578"/>
      <name val="Arial"/>
      <family val="2"/>
    </font>
    <font>
      <b/>
      <sz val="9"/>
      <name val="Trebuchet MS"/>
      <family val="2"/>
    </font>
    <font>
      <b/>
      <sz val="10"/>
      <name val="Trebuchet MS"/>
      <family val="2"/>
    </font>
    <font>
      <sz val="9"/>
      <name val="Trebuchet MS"/>
      <family val="2"/>
    </font>
    <font>
      <sz val="11"/>
      <color theme="1"/>
      <name val="Trebuchet MS"/>
      <family val="2"/>
    </font>
    <font>
      <b/>
      <sz val="12"/>
      <color theme="1"/>
      <name val="Trebuchet MS"/>
      <family val="2"/>
    </font>
    <font>
      <b/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" fontId="5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2"/>
    <xf numFmtId="0" fontId="0" fillId="2" borderId="0" xfId="0" applyFill="1"/>
    <xf numFmtId="0" fontId="6" fillId="0" borderId="0" xfId="0" applyFont="1" applyAlignment="1">
      <alignment vertical="center"/>
    </xf>
    <xf numFmtId="1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49" fontId="8" fillId="0" borderId="0" xfId="3" applyNumberFormat="1" applyFont="1" applyAlignment="1">
      <alignment horizontal="center" vertical="center"/>
    </xf>
    <xf numFmtId="2" fontId="8" fillId="0" borderId="0" xfId="3" applyNumberFormat="1" applyFont="1" applyAlignment="1">
      <alignment horizontal="center" vertical="center"/>
    </xf>
    <xf numFmtId="0" fontId="9" fillId="0" borderId="0" xfId="3" applyFont="1" applyAlignment="1">
      <alignment horizontal="center"/>
    </xf>
    <xf numFmtId="2" fontId="9" fillId="0" borderId="0" xfId="3" applyNumberFormat="1" applyFont="1" applyAlignment="1">
      <alignment horizontal="center"/>
    </xf>
    <xf numFmtId="1" fontId="10" fillId="0" borderId="0" xfId="3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2" fontId="10" fillId="0" borderId="0" xfId="3" applyNumberFormat="1" applyFont="1" applyAlignment="1">
      <alignment horizontal="center" vertical="center"/>
    </xf>
    <xf numFmtId="0" fontId="7" fillId="0" borderId="0" xfId="3"/>
    <xf numFmtId="1" fontId="7" fillId="0" borderId="0" xfId="3" applyNumberFormat="1" applyAlignment="1">
      <alignment horizontal="center" vertical="center"/>
    </xf>
    <xf numFmtId="0" fontId="7" fillId="0" borderId="0" xfId="3" applyAlignment="1">
      <alignment horizontal="center" vertical="center"/>
    </xf>
    <xf numFmtId="2" fontId="7" fillId="0" borderId="0" xfId="3" applyNumberFormat="1" applyAlignment="1">
      <alignment horizontal="center" vertical="center"/>
    </xf>
    <xf numFmtId="0" fontId="12" fillId="0" borderId="0" xfId="0" applyFont="1"/>
    <xf numFmtId="0" fontId="14" fillId="0" borderId="0" xfId="3" applyFont="1" applyAlignment="1">
      <alignment horizontal="center" vertical="center"/>
    </xf>
    <xf numFmtId="2" fontId="14" fillId="0" borderId="0" xfId="3" applyNumberFormat="1" applyFont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17" fillId="6" borderId="3" xfId="0" applyFont="1" applyFill="1" applyBorder="1" applyAlignment="1">
      <alignment horizontal="left"/>
    </xf>
    <xf numFmtId="0" fontId="17" fillId="6" borderId="3" xfId="0" applyFont="1" applyFill="1" applyBorder="1" applyAlignment="1">
      <alignment horizontal="center"/>
    </xf>
    <xf numFmtId="44" fontId="17" fillId="6" borderId="3" xfId="1" applyFont="1" applyFill="1" applyBorder="1" applyAlignment="1">
      <alignment horizontal="center"/>
    </xf>
    <xf numFmtId="0" fontId="18" fillId="6" borderId="3" xfId="0" applyFont="1" applyFill="1" applyBorder="1" applyAlignment="1">
      <alignment horizontal="right"/>
    </xf>
    <xf numFmtId="0" fontId="19" fillId="0" borderId="3" xfId="0" applyFont="1" applyBorder="1" applyAlignment="1">
      <alignment horizontal="center"/>
    </xf>
    <xf numFmtId="0" fontId="19" fillId="0" borderId="3" xfId="0" applyFont="1" applyBorder="1"/>
    <xf numFmtId="0" fontId="19" fillId="7" borderId="3" xfId="0" applyFont="1" applyFill="1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2" fillId="8" borderId="3" xfId="0" applyFont="1" applyFill="1" applyBorder="1" applyAlignment="1">
      <alignment horizontal="center"/>
    </xf>
    <xf numFmtId="0" fontId="22" fillId="6" borderId="3" xfId="0" applyFont="1" applyFill="1" applyBorder="1" applyAlignment="1">
      <alignment horizontal="center"/>
    </xf>
    <xf numFmtId="165" fontId="20" fillId="0" borderId="3" xfId="0" applyNumberFormat="1" applyFont="1" applyBorder="1"/>
    <xf numFmtId="0" fontId="20" fillId="0" borderId="3" xfId="0" applyFont="1" applyBorder="1"/>
    <xf numFmtId="0" fontId="20" fillId="0" borderId="3" xfId="0" applyFont="1" applyBorder="1" applyAlignment="1">
      <alignment horizontal="center"/>
    </xf>
    <xf numFmtId="166" fontId="20" fillId="0" borderId="3" xfId="0" applyNumberFormat="1" applyFont="1" applyBorder="1"/>
    <xf numFmtId="167" fontId="20" fillId="7" borderId="3" xfId="1" applyNumberFormat="1" applyFont="1" applyFill="1" applyBorder="1" applyAlignment="1">
      <alignment horizontal="center"/>
    </xf>
    <xf numFmtId="166" fontId="20" fillId="0" borderId="0" xfId="0" applyNumberFormat="1" applyFont="1" applyAlignment="1">
      <alignment horizontal="center"/>
    </xf>
    <xf numFmtId="166" fontId="20" fillId="3" borderId="1" xfId="0" applyNumberFormat="1" applyFont="1" applyFill="1" applyBorder="1" applyAlignment="1">
      <alignment horizontal="center"/>
    </xf>
  </cellXfs>
  <cellStyles count="4">
    <cellStyle name="Currency" xfId="1" builtinId="4"/>
    <cellStyle name="Hyperlink" xfId="2" builtinId="8"/>
    <cellStyle name="Normal" xfId="0" builtinId="0"/>
    <cellStyle name="Normal 3" xfId="3" xr:uid="{51D813C7-4EF1-4CAD-9196-40614E5F1B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991914</xdr:colOff>
      <xdr:row>4</xdr:row>
      <xdr:rowOff>0</xdr:rowOff>
    </xdr:from>
    <xdr:to>
      <xdr:col>9</xdr:col>
      <xdr:colOff>624052</xdr:colOff>
      <xdr:row>5</xdr:row>
      <xdr:rowOff>111672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B5F8F497-5266-42F2-8455-8DDAFA92BC4D}"/>
            </a:ext>
          </a:extLst>
        </xdr:cNvPr>
        <xdr:cNvCxnSpPr/>
      </xdr:nvCxnSpPr>
      <xdr:spPr>
        <a:xfrm flipV="1">
          <a:off x="5754414" y="762000"/>
          <a:ext cx="1632388" cy="321222"/>
        </a:xfrm>
        <a:prstGeom prst="bentConnector3">
          <a:avLst>
            <a:gd name="adj1" fmla="val 10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Excel_Formula/EssentialFunc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Academic_Office_2021/Admission_2023-2024/GST/Final_Admission_2023-24/5th%20Migration%20and%20Final%20Admission/admission_statu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esktop\Result_4_2_Prep(11th).x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esktop\V_H_Lookup\Vlooku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Academic_Office_2021/Admission_2023-2024/GST/Quota/Quota_Data/New%20folder/Quota_Result_2023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VERAGE"/>
      <sheetName val="ROUND"/>
      <sheetName val="IF"/>
      <sheetName val="IF_1CON"/>
      <sheetName val="IF_3CON"/>
      <sheetName val="IF_NIF_IFS"/>
      <sheetName val="COUNTIF"/>
      <sheetName val="SUMIF"/>
      <sheetName val="RANK"/>
      <sheetName val="TODAY"/>
      <sheetName val="DATE"/>
      <sheetName val="VLOOKUP"/>
      <sheetName val="FIND-REPLACE"/>
      <sheetName val="CONCATENATE"/>
      <sheetName val="TRIM"/>
      <sheetName val="LEN"/>
      <sheetName val="LEFT-RIGHT"/>
      <sheetName val="MID"/>
      <sheetName val="UPPER-LOWER"/>
      <sheetName val="MIN-MAX"/>
      <sheetName val="AND-OR"/>
      <sheetName val="IFERROR"/>
      <sheetName val="Sort_Filter"/>
      <sheetName val="Salary"/>
      <sheetName val="Report"/>
      <sheetName val="Age"/>
      <sheetName val="FILTER Function"/>
      <sheetName val="Dropdown"/>
      <sheetName val="Hlookup"/>
      <sheetName val="Vlookup (2)"/>
      <sheetName val="GPL"/>
      <sheetName val="Xlookup"/>
      <sheetName val="Xlookup_D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2">
          <cell r="A2">
            <v>0</v>
          </cell>
          <cell r="B2">
            <v>0</v>
          </cell>
          <cell r="C2" t="str">
            <v>F</v>
          </cell>
        </row>
        <row r="3">
          <cell r="A3">
            <v>40</v>
          </cell>
          <cell r="B3">
            <v>2</v>
          </cell>
          <cell r="C3" t="str">
            <v>D</v>
          </cell>
        </row>
        <row r="4">
          <cell r="A4">
            <v>45</v>
          </cell>
          <cell r="B4">
            <v>2.25</v>
          </cell>
          <cell r="C4" t="str">
            <v>C</v>
          </cell>
        </row>
        <row r="5">
          <cell r="A5">
            <v>50</v>
          </cell>
          <cell r="B5">
            <v>2.5</v>
          </cell>
          <cell r="C5" t="str">
            <v>C+</v>
          </cell>
        </row>
        <row r="6">
          <cell r="A6">
            <v>55</v>
          </cell>
          <cell r="B6">
            <v>2.75</v>
          </cell>
          <cell r="C6" t="str">
            <v>B-</v>
          </cell>
        </row>
        <row r="7">
          <cell r="A7">
            <v>60</v>
          </cell>
          <cell r="B7">
            <v>3</v>
          </cell>
          <cell r="C7" t="str">
            <v>B</v>
          </cell>
        </row>
        <row r="8">
          <cell r="A8">
            <v>65</v>
          </cell>
          <cell r="B8">
            <v>3.25</v>
          </cell>
          <cell r="C8" t="str">
            <v>B+</v>
          </cell>
        </row>
        <row r="9">
          <cell r="A9">
            <v>70</v>
          </cell>
          <cell r="B9">
            <v>3.5</v>
          </cell>
          <cell r="C9" t="str">
            <v>A-</v>
          </cell>
        </row>
        <row r="10">
          <cell r="A10">
            <v>75</v>
          </cell>
          <cell r="B10">
            <v>3.75</v>
          </cell>
          <cell r="C10" t="str">
            <v>A</v>
          </cell>
        </row>
        <row r="11">
          <cell r="A11">
            <v>80</v>
          </cell>
          <cell r="B11">
            <v>4</v>
          </cell>
          <cell r="C11" t="str">
            <v>A+</v>
          </cell>
        </row>
      </sheetData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_all"/>
      <sheetName val="admission_status"/>
      <sheetName val="admission_status (2)"/>
      <sheetName val="Sheet3"/>
      <sheetName val="New_62"/>
      <sheetName val="5th_BRUR"/>
      <sheetName val="Dept_ID"/>
      <sheetName val="Sheet1 (2)"/>
      <sheetName val="Report"/>
      <sheetName val="Report (2)"/>
      <sheetName val="Sheet2"/>
      <sheetName val="Sheet1 (3)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BRUR-BAN</v>
          </cell>
          <cell r="B2">
            <v>105</v>
          </cell>
          <cell r="C2">
            <v>4</v>
          </cell>
          <cell r="D2" t="str">
            <v>BRUR</v>
          </cell>
          <cell r="E2" t="str">
            <v>Bangla</v>
          </cell>
          <cell r="F2" t="str">
            <v>BAN</v>
          </cell>
        </row>
        <row r="3">
          <cell r="A3" t="str">
            <v>BRUR-ENG</v>
          </cell>
          <cell r="B3">
            <v>106</v>
          </cell>
          <cell r="C3">
            <v>4</v>
          </cell>
          <cell r="D3" t="str">
            <v>BRUR</v>
          </cell>
          <cell r="E3" t="str">
            <v>English</v>
          </cell>
          <cell r="F3" t="str">
            <v>ENG</v>
          </cell>
        </row>
        <row r="4">
          <cell r="A4" t="str">
            <v>BRUR-HIS</v>
          </cell>
          <cell r="B4">
            <v>107</v>
          </cell>
          <cell r="C4">
            <v>4</v>
          </cell>
          <cell r="D4" t="str">
            <v>BRUR</v>
          </cell>
          <cell r="E4" t="str">
            <v>History and Archaeology</v>
          </cell>
          <cell r="F4" t="str">
            <v>HIS</v>
          </cell>
        </row>
        <row r="5">
          <cell r="A5" t="str">
            <v>BRUR-ECO</v>
          </cell>
          <cell r="B5">
            <v>108</v>
          </cell>
          <cell r="C5">
            <v>4</v>
          </cell>
          <cell r="D5" t="str">
            <v>BRUR</v>
          </cell>
          <cell r="E5" t="str">
            <v>Economics</v>
          </cell>
          <cell r="F5" t="str">
            <v>ECO</v>
          </cell>
        </row>
        <row r="6">
          <cell r="A6" t="str">
            <v>BRUR-POL</v>
          </cell>
          <cell r="B6">
            <v>109</v>
          </cell>
          <cell r="C6">
            <v>4</v>
          </cell>
          <cell r="D6" t="str">
            <v>BRUR</v>
          </cell>
          <cell r="E6" t="str">
            <v>Political Science</v>
          </cell>
          <cell r="F6" t="str">
            <v>POL</v>
          </cell>
        </row>
        <row r="7">
          <cell r="A7" t="str">
            <v>BRUR-SOC</v>
          </cell>
          <cell r="B7">
            <v>110</v>
          </cell>
          <cell r="C7">
            <v>4</v>
          </cell>
          <cell r="D7" t="str">
            <v>BRUR</v>
          </cell>
          <cell r="E7" t="str">
            <v>Sociology</v>
          </cell>
          <cell r="F7" t="str">
            <v>SOC</v>
          </cell>
        </row>
        <row r="8">
          <cell r="A8" t="str">
            <v>BRUR-GDS</v>
          </cell>
          <cell r="B8">
            <v>111</v>
          </cell>
          <cell r="C8">
            <v>4</v>
          </cell>
          <cell r="D8" t="str">
            <v>BRUR</v>
          </cell>
          <cell r="E8" t="str">
            <v>Gender and Development Studies</v>
          </cell>
          <cell r="F8" t="str">
            <v>GDS</v>
          </cell>
        </row>
        <row r="9">
          <cell r="A9" t="str">
            <v>BRUR-MCJ</v>
          </cell>
          <cell r="B9">
            <v>112</v>
          </cell>
          <cell r="C9">
            <v>4</v>
          </cell>
          <cell r="D9" t="str">
            <v>BRUR</v>
          </cell>
          <cell r="E9" t="str">
            <v>Mass Communication and Journalism</v>
          </cell>
          <cell r="F9" t="str">
            <v>MCJ</v>
          </cell>
        </row>
        <row r="10">
          <cell r="A10" t="str">
            <v>BRUR-PAD</v>
          </cell>
          <cell r="B10">
            <v>113</v>
          </cell>
          <cell r="C10">
            <v>4</v>
          </cell>
          <cell r="D10" t="str">
            <v>BRUR</v>
          </cell>
          <cell r="E10" t="str">
            <v>Public Administration</v>
          </cell>
          <cell r="F10" t="str">
            <v>PAD</v>
          </cell>
        </row>
        <row r="11">
          <cell r="A11" t="str">
            <v>BRUR-MGT</v>
          </cell>
          <cell r="B11">
            <v>114</v>
          </cell>
          <cell r="C11">
            <v>4</v>
          </cell>
          <cell r="D11" t="str">
            <v>BRUR</v>
          </cell>
          <cell r="E11" t="str">
            <v>Management Studies</v>
          </cell>
          <cell r="F11" t="str">
            <v>MGT</v>
          </cell>
        </row>
        <row r="12">
          <cell r="A12" t="str">
            <v>BRUR-MKT</v>
          </cell>
          <cell r="B12">
            <v>115</v>
          </cell>
          <cell r="C12">
            <v>4</v>
          </cell>
          <cell r="D12" t="str">
            <v>BRUR</v>
          </cell>
          <cell r="E12" t="str">
            <v>Marketing</v>
          </cell>
          <cell r="F12" t="str">
            <v>MKT</v>
          </cell>
        </row>
        <row r="13">
          <cell r="A13" t="str">
            <v>BRUR-AIS</v>
          </cell>
          <cell r="B13">
            <v>116</v>
          </cell>
          <cell r="C13">
            <v>4</v>
          </cell>
          <cell r="D13" t="str">
            <v>BRUR</v>
          </cell>
          <cell r="E13" t="str">
            <v>Accounting and Information Systems</v>
          </cell>
          <cell r="F13" t="str">
            <v>AIS</v>
          </cell>
        </row>
        <row r="14">
          <cell r="A14" t="str">
            <v>BRUR-FIN</v>
          </cell>
          <cell r="B14">
            <v>117</v>
          </cell>
          <cell r="C14">
            <v>4</v>
          </cell>
          <cell r="D14" t="str">
            <v>BRUR</v>
          </cell>
          <cell r="E14" t="str">
            <v>Finance and Banking</v>
          </cell>
          <cell r="F14" t="str">
            <v>FIN</v>
          </cell>
        </row>
        <row r="15">
          <cell r="A15" t="str">
            <v>BRUR-MIS</v>
          </cell>
          <cell r="B15">
            <v>118</v>
          </cell>
          <cell r="C15">
            <v>4</v>
          </cell>
          <cell r="D15" t="str">
            <v>BRUR</v>
          </cell>
          <cell r="E15" t="str">
            <v>Management Information Systems</v>
          </cell>
          <cell r="F15" t="str">
            <v>MIS</v>
          </cell>
        </row>
        <row r="16">
          <cell r="A16" t="str">
            <v>BRUR-MAT</v>
          </cell>
          <cell r="B16">
            <v>119</v>
          </cell>
          <cell r="C16">
            <v>4</v>
          </cell>
          <cell r="D16" t="str">
            <v>BRUR</v>
          </cell>
          <cell r="E16" t="str">
            <v>Mathematics</v>
          </cell>
          <cell r="F16" t="str">
            <v>MAT</v>
          </cell>
        </row>
        <row r="17">
          <cell r="A17" t="str">
            <v>BRUR-STA</v>
          </cell>
          <cell r="B17">
            <v>120</v>
          </cell>
          <cell r="C17">
            <v>4</v>
          </cell>
          <cell r="D17" t="str">
            <v>BRUR</v>
          </cell>
          <cell r="E17" t="str">
            <v>Statistics</v>
          </cell>
          <cell r="F17" t="str">
            <v>STA</v>
          </cell>
        </row>
        <row r="18">
          <cell r="A18" t="str">
            <v>BRUR-PHY</v>
          </cell>
          <cell r="B18">
            <v>121</v>
          </cell>
          <cell r="C18">
            <v>4</v>
          </cell>
          <cell r="D18" t="str">
            <v>BRUR</v>
          </cell>
          <cell r="E18" t="str">
            <v>Physics</v>
          </cell>
          <cell r="F18" t="str">
            <v>PHY</v>
          </cell>
        </row>
        <row r="19">
          <cell r="A19" t="str">
            <v>BRUR-CHE</v>
          </cell>
          <cell r="B19">
            <v>122</v>
          </cell>
          <cell r="C19">
            <v>4</v>
          </cell>
          <cell r="D19" t="str">
            <v>BRUR</v>
          </cell>
          <cell r="E19" t="str">
            <v>Chemistry</v>
          </cell>
          <cell r="F19" t="str">
            <v>CHE</v>
          </cell>
        </row>
        <row r="20">
          <cell r="A20" t="str">
            <v>BRUR-CSE</v>
          </cell>
          <cell r="B20">
            <v>123</v>
          </cell>
          <cell r="C20">
            <v>4</v>
          </cell>
          <cell r="D20" t="str">
            <v>BRUR</v>
          </cell>
          <cell r="E20" t="str">
            <v>Computer Science and Engineering</v>
          </cell>
          <cell r="F20" t="str">
            <v>CSE</v>
          </cell>
        </row>
        <row r="21">
          <cell r="A21" t="str">
            <v>BRUR-EEE</v>
          </cell>
          <cell r="B21">
            <v>124</v>
          </cell>
          <cell r="C21">
            <v>4</v>
          </cell>
          <cell r="D21" t="str">
            <v>BRUR</v>
          </cell>
          <cell r="E21" t="str">
            <v>Electrical and Electronic Engineering</v>
          </cell>
          <cell r="F21" t="str">
            <v>EEE</v>
          </cell>
        </row>
        <row r="22">
          <cell r="A22" t="str">
            <v>BRUR-GES</v>
          </cell>
          <cell r="B22">
            <v>125</v>
          </cell>
          <cell r="C22">
            <v>4</v>
          </cell>
          <cell r="D22" t="str">
            <v>BRUR</v>
          </cell>
          <cell r="E22" t="str">
            <v>Geography and Environmental Science</v>
          </cell>
          <cell r="F22" t="str">
            <v>GES</v>
          </cell>
        </row>
        <row r="23">
          <cell r="A23" t="str">
            <v>BRUR-DSM</v>
          </cell>
          <cell r="B23">
            <v>126</v>
          </cell>
          <cell r="C23">
            <v>4</v>
          </cell>
          <cell r="D23" t="str">
            <v>BRUR</v>
          </cell>
          <cell r="E23" t="str">
            <v>Disaster Management</v>
          </cell>
          <cell r="F23" t="str">
            <v>DSM</v>
          </cell>
        </row>
      </sheetData>
      <sheetData sheetId="7"/>
      <sheetData sheetId="8"/>
      <sheetData sheetId="9"/>
      <sheetData sheetId="10"/>
      <sheetData sheetId="11" refreshError="1"/>
      <sheetData sheetId="12">
        <row r="2">
          <cell r="C2">
            <v>229004</v>
          </cell>
          <cell r="D2">
            <v>20623</v>
          </cell>
          <cell r="E2" t="str">
            <v>A</v>
          </cell>
          <cell r="G2">
            <v>1</v>
          </cell>
          <cell r="H2" t="str">
            <v>merit_a</v>
          </cell>
          <cell r="I2">
            <v>1</v>
          </cell>
          <cell r="J2">
            <v>101</v>
          </cell>
          <cell r="K2" t="str">
            <v>BDU</v>
          </cell>
          <cell r="L2" t="str">
            <v>BDU-EDT</v>
          </cell>
          <cell r="M2" t="str">
            <v>Transferred</v>
          </cell>
          <cell r="N2">
            <v>3</v>
          </cell>
          <cell r="O2">
            <v>130</v>
          </cell>
          <cell r="P2" t="str">
            <v>BSFMSTU</v>
          </cell>
          <cell r="Q2" t="str">
            <v>BSFMSTU-GEO</v>
          </cell>
          <cell r="R2">
            <v>1</v>
          </cell>
          <cell r="S2">
            <v>1</v>
          </cell>
          <cell r="T2" t="str">
            <v>\N</v>
          </cell>
          <cell r="U2">
            <v>71</v>
          </cell>
        </row>
        <row r="3">
          <cell r="C3">
            <v>116044</v>
          </cell>
          <cell r="D3">
            <v>21330</v>
          </cell>
          <cell r="E3" t="str">
            <v>A</v>
          </cell>
          <cell r="G3">
            <v>1</v>
          </cell>
          <cell r="H3" t="str">
            <v>merit_a</v>
          </cell>
          <cell r="I3">
            <v>1</v>
          </cell>
          <cell r="J3">
            <v>101</v>
          </cell>
          <cell r="K3" t="str">
            <v>BDU</v>
          </cell>
          <cell r="L3" t="str">
            <v>BDU-EDT</v>
          </cell>
          <cell r="M3" t="str">
            <v>Transferred</v>
          </cell>
          <cell r="N3">
            <v>22</v>
          </cell>
          <cell r="O3">
            <v>220</v>
          </cell>
          <cell r="P3" t="str">
            <v>CSTU</v>
          </cell>
          <cell r="Q3" t="str">
            <v>CSTU-ICT</v>
          </cell>
          <cell r="R3">
            <v>1</v>
          </cell>
          <cell r="S3">
            <v>1</v>
          </cell>
          <cell r="T3" t="str">
            <v>\N</v>
          </cell>
          <cell r="U3">
            <v>108</v>
          </cell>
        </row>
        <row r="4">
          <cell r="C4">
            <v>264094</v>
          </cell>
          <cell r="D4">
            <v>19785</v>
          </cell>
          <cell r="E4" t="str">
            <v>A</v>
          </cell>
          <cell r="G4">
            <v>1</v>
          </cell>
          <cell r="H4" t="str">
            <v>merit_a</v>
          </cell>
          <cell r="I4">
            <v>1</v>
          </cell>
          <cell r="J4">
            <v>100</v>
          </cell>
          <cell r="K4" t="str">
            <v>BDU</v>
          </cell>
          <cell r="L4" t="str">
            <v>BDU-IRE</v>
          </cell>
          <cell r="M4" t="str">
            <v>Transferred</v>
          </cell>
          <cell r="N4">
            <v>3</v>
          </cell>
          <cell r="O4">
            <v>129</v>
          </cell>
          <cell r="P4" t="str">
            <v>BSFMSTU</v>
          </cell>
          <cell r="Q4" t="str">
            <v>BSFMSTU-MAT</v>
          </cell>
          <cell r="R4">
            <v>1</v>
          </cell>
          <cell r="S4">
            <v>1</v>
          </cell>
          <cell r="T4" t="str">
            <v>\N</v>
          </cell>
          <cell r="U4">
            <v>67</v>
          </cell>
        </row>
        <row r="5">
          <cell r="C5">
            <v>207764</v>
          </cell>
          <cell r="D5">
            <v>26587</v>
          </cell>
          <cell r="E5" t="str">
            <v>A</v>
          </cell>
          <cell r="G5">
            <v>1</v>
          </cell>
          <cell r="H5" t="str">
            <v>merit_a</v>
          </cell>
          <cell r="I5">
            <v>24</v>
          </cell>
          <cell r="J5">
            <v>167</v>
          </cell>
          <cell r="K5" t="str">
            <v>BSMRSTUP</v>
          </cell>
          <cell r="L5" t="str">
            <v>BSMRSTUP-MAT</v>
          </cell>
          <cell r="M5" t="str">
            <v>Transferred</v>
          </cell>
          <cell r="N5">
            <v>23</v>
          </cell>
          <cell r="O5">
            <v>487</v>
          </cell>
          <cell r="P5" t="str">
            <v>SSTU</v>
          </cell>
          <cell r="Q5" t="str">
            <v>SSTU-PHY</v>
          </cell>
          <cell r="R5">
            <v>1</v>
          </cell>
          <cell r="S5">
            <v>1</v>
          </cell>
          <cell r="T5" t="str">
            <v>\N</v>
          </cell>
          <cell r="U5">
            <v>32</v>
          </cell>
        </row>
        <row r="6">
          <cell r="C6">
            <v>141214</v>
          </cell>
          <cell r="D6">
            <v>12864</v>
          </cell>
          <cell r="E6" t="str">
            <v>A</v>
          </cell>
          <cell r="G6">
            <v>1</v>
          </cell>
          <cell r="H6" t="str">
            <v>merit_a</v>
          </cell>
          <cell r="I6">
            <v>20</v>
          </cell>
          <cell r="J6">
            <v>176</v>
          </cell>
          <cell r="K6" t="str">
            <v>BU</v>
          </cell>
          <cell r="L6" t="str">
            <v>BU-CHE</v>
          </cell>
          <cell r="M6" t="str">
            <v>Transferred</v>
          </cell>
          <cell r="N6">
            <v>13</v>
          </cell>
          <cell r="O6">
            <v>433</v>
          </cell>
          <cell r="P6" t="str">
            <v>NSTU</v>
          </cell>
          <cell r="Q6" t="str">
            <v>NSTU-ISL</v>
          </cell>
          <cell r="R6">
            <v>1</v>
          </cell>
          <cell r="S6">
            <v>1</v>
          </cell>
          <cell r="T6" t="str">
            <v>\N</v>
          </cell>
          <cell r="U6">
            <v>26</v>
          </cell>
        </row>
        <row r="7">
          <cell r="C7">
            <v>238004</v>
          </cell>
          <cell r="D7">
            <v>14249</v>
          </cell>
          <cell r="E7" t="str">
            <v>A</v>
          </cell>
          <cell r="G7">
            <v>1</v>
          </cell>
          <cell r="H7" t="str">
            <v>merit_a</v>
          </cell>
          <cell r="I7">
            <v>6</v>
          </cell>
          <cell r="J7">
            <v>235</v>
          </cell>
          <cell r="K7" t="str">
            <v>HSTU</v>
          </cell>
          <cell r="L7" t="str">
            <v>HSTU-MAT</v>
          </cell>
          <cell r="M7" t="str">
            <v>Transferred</v>
          </cell>
          <cell r="N7">
            <v>4</v>
          </cell>
          <cell r="O7">
            <v>122</v>
          </cell>
          <cell r="P7" t="str">
            <v>BRUR</v>
          </cell>
          <cell r="Q7" t="str">
            <v>BRUR-CHE</v>
          </cell>
          <cell r="R7">
            <v>1</v>
          </cell>
          <cell r="S7">
            <v>1</v>
          </cell>
          <cell r="T7" t="str">
            <v>\N</v>
          </cell>
          <cell r="U7">
            <v>28</v>
          </cell>
        </row>
        <row r="8">
          <cell r="C8">
            <v>198576</v>
          </cell>
          <cell r="D8">
            <v>15089</v>
          </cell>
          <cell r="E8" t="str">
            <v>A</v>
          </cell>
          <cell r="G8">
            <v>1</v>
          </cell>
          <cell r="H8" t="str">
            <v>merit_a</v>
          </cell>
          <cell r="I8">
            <v>6</v>
          </cell>
          <cell r="J8">
            <v>236</v>
          </cell>
          <cell r="K8" t="str">
            <v>HSTU</v>
          </cell>
          <cell r="L8" t="str">
            <v>HSTU-STT</v>
          </cell>
          <cell r="M8" t="str">
            <v>Transferred</v>
          </cell>
          <cell r="N8">
            <v>14</v>
          </cell>
          <cell r="O8">
            <v>453</v>
          </cell>
          <cell r="P8" t="str">
            <v>PUST</v>
          </cell>
          <cell r="Q8" t="str">
            <v>PUST-MAT</v>
          </cell>
          <cell r="R8">
            <v>1</v>
          </cell>
          <cell r="S8">
            <v>1</v>
          </cell>
          <cell r="T8" t="str">
            <v>\N</v>
          </cell>
          <cell r="U8">
            <v>65</v>
          </cell>
        </row>
        <row r="9">
          <cell r="C9">
            <v>102269</v>
          </cell>
          <cell r="D9">
            <v>18347</v>
          </cell>
          <cell r="E9" t="str">
            <v>A</v>
          </cell>
          <cell r="G9">
            <v>33</v>
          </cell>
          <cell r="H9" t="str">
            <v>ALL-ARC</v>
          </cell>
          <cell r="I9">
            <v>6</v>
          </cell>
          <cell r="J9">
            <v>230</v>
          </cell>
          <cell r="K9" t="str">
            <v>HSTU</v>
          </cell>
          <cell r="L9" t="str">
            <v>HSTU-ARC</v>
          </cell>
          <cell r="M9" t="str">
            <v>Transferred</v>
          </cell>
          <cell r="N9">
            <v>14</v>
          </cell>
          <cell r="O9">
            <v>462</v>
          </cell>
          <cell r="P9" t="str">
            <v>PUST</v>
          </cell>
          <cell r="Q9" t="str">
            <v>PUST-ARC</v>
          </cell>
          <cell r="R9">
            <v>1</v>
          </cell>
          <cell r="S9">
            <v>1</v>
          </cell>
          <cell r="T9" t="str">
            <v>\N</v>
          </cell>
          <cell r="U9">
            <v>2</v>
          </cell>
        </row>
        <row r="10">
          <cell r="C10">
            <v>166687</v>
          </cell>
          <cell r="D10">
            <v>12068</v>
          </cell>
          <cell r="E10" t="str">
            <v>A</v>
          </cell>
          <cell r="G10">
            <v>1</v>
          </cell>
          <cell r="H10" t="str">
            <v>merit_a</v>
          </cell>
          <cell r="I10">
            <v>7</v>
          </cell>
          <cell r="J10">
            <v>247</v>
          </cell>
          <cell r="K10" t="str">
            <v>IU</v>
          </cell>
          <cell r="L10" t="str">
            <v>IU-GEN</v>
          </cell>
          <cell r="M10" t="str">
            <v>Transferred</v>
          </cell>
          <cell r="N10">
            <v>2</v>
          </cell>
          <cell r="O10">
            <v>144</v>
          </cell>
          <cell r="P10" t="str">
            <v>BSMRSTU</v>
          </cell>
          <cell r="Q10" t="str">
            <v>BSMRSTU-ESD</v>
          </cell>
          <cell r="R10">
            <v>1</v>
          </cell>
          <cell r="S10">
            <v>1</v>
          </cell>
          <cell r="T10" t="str">
            <v>\N</v>
          </cell>
          <cell r="U10">
            <v>29</v>
          </cell>
        </row>
        <row r="11">
          <cell r="C11">
            <v>158136</v>
          </cell>
          <cell r="D11">
            <v>12820</v>
          </cell>
          <cell r="E11" t="str">
            <v>A</v>
          </cell>
          <cell r="G11">
            <v>1</v>
          </cell>
          <cell r="H11" t="str">
            <v>merit_a</v>
          </cell>
          <cell r="I11">
            <v>7</v>
          </cell>
          <cell r="J11">
            <v>247</v>
          </cell>
          <cell r="K11" t="str">
            <v>IU</v>
          </cell>
          <cell r="L11" t="str">
            <v>IU-GEN</v>
          </cell>
          <cell r="M11" t="str">
            <v>Transferred</v>
          </cell>
          <cell r="N11">
            <v>14</v>
          </cell>
          <cell r="O11">
            <v>453</v>
          </cell>
          <cell r="P11" t="str">
            <v>PUST</v>
          </cell>
          <cell r="Q11" t="str">
            <v>PUST-MAT</v>
          </cell>
          <cell r="R11">
            <v>1</v>
          </cell>
          <cell r="S11">
            <v>1</v>
          </cell>
          <cell r="T11" t="str">
            <v>\N</v>
          </cell>
          <cell r="U11">
            <v>11</v>
          </cell>
        </row>
        <row r="12">
          <cell r="C12">
            <v>209112</v>
          </cell>
          <cell r="D12">
            <v>13703</v>
          </cell>
          <cell r="E12" t="str">
            <v>A</v>
          </cell>
          <cell r="G12">
            <v>1</v>
          </cell>
          <cell r="H12" t="str">
            <v>merit_a</v>
          </cell>
          <cell r="I12">
            <v>7</v>
          </cell>
          <cell r="J12">
            <v>266</v>
          </cell>
          <cell r="K12" t="str">
            <v>IU</v>
          </cell>
          <cell r="L12" t="str">
            <v>IU-MCJ</v>
          </cell>
          <cell r="M12" t="str">
            <v>Transferred</v>
          </cell>
          <cell r="N12">
            <v>13</v>
          </cell>
          <cell r="O12">
            <v>435</v>
          </cell>
          <cell r="P12" t="str">
            <v>NSTU</v>
          </cell>
          <cell r="Q12" t="str">
            <v>NSTU-THM</v>
          </cell>
          <cell r="R12">
            <v>1</v>
          </cell>
          <cell r="S12">
            <v>1</v>
          </cell>
          <cell r="T12" t="str">
            <v>\N</v>
          </cell>
          <cell r="U12">
            <v>72</v>
          </cell>
        </row>
        <row r="13">
          <cell r="C13">
            <v>102261</v>
          </cell>
          <cell r="D13">
            <v>11977</v>
          </cell>
          <cell r="E13" t="str">
            <v>A</v>
          </cell>
          <cell r="G13">
            <v>1</v>
          </cell>
          <cell r="H13" t="str">
            <v>merit_a</v>
          </cell>
          <cell r="I13">
            <v>7</v>
          </cell>
          <cell r="J13">
            <v>245</v>
          </cell>
          <cell r="K13" t="str">
            <v>IU</v>
          </cell>
          <cell r="L13" t="str">
            <v>IU-MAT</v>
          </cell>
          <cell r="M13" t="str">
            <v>Transferred</v>
          </cell>
          <cell r="N13">
            <v>12</v>
          </cell>
          <cell r="O13">
            <v>408</v>
          </cell>
          <cell r="P13" t="str">
            <v>MBSTU</v>
          </cell>
          <cell r="Q13" t="str">
            <v>MBSTU-MAT</v>
          </cell>
          <cell r="R13">
            <v>1</v>
          </cell>
          <cell r="S13">
            <v>1</v>
          </cell>
          <cell r="T13" t="str">
            <v>\N</v>
          </cell>
          <cell r="U13">
            <v>38</v>
          </cell>
        </row>
        <row r="14">
          <cell r="C14">
            <v>144905</v>
          </cell>
          <cell r="D14">
            <v>9177</v>
          </cell>
          <cell r="E14" t="str">
            <v>A</v>
          </cell>
          <cell r="G14">
            <v>1</v>
          </cell>
          <cell r="H14" t="str">
            <v>merit_a</v>
          </cell>
          <cell r="I14">
            <v>7</v>
          </cell>
          <cell r="J14">
            <v>253</v>
          </cell>
          <cell r="K14" t="str">
            <v>IU</v>
          </cell>
          <cell r="L14" t="str">
            <v>IU-NFT</v>
          </cell>
          <cell r="M14" t="str">
            <v>Transferred</v>
          </cell>
          <cell r="N14">
            <v>9</v>
          </cell>
          <cell r="O14">
            <v>363</v>
          </cell>
          <cell r="P14" t="str">
            <v>JUST</v>
          </cell>
          <cell r="Q14" t="str">
            <v>JUST-PHY</v>
          </cell>
          <cell r="R14">
            <v>1</v>
          </cell>
          <cell r="S14">
            <v>1</v>
          </cell>
          <cell r="T14" t="str">
            <v>\N</v>
          </cell>
          <cell r="U14">
            <v>33</v>
          </cell>
        </row>
        <row r="15">
          <cell r="C15">
            <v>375899</v>
          </cell>
          <cell r="D15">
            <v>4038</v>
          </cell>
          <cell r="E15" t="str">
            <v>B</v>
          </cell>
          <cell r="G15">
            <v>2</v>
          </cell>
          <cell r="H15" t="str">
            <v>merit_b</v>
          </cell>
          <cell r="I15">
            <v>7</v>
          </cell>
          <cell r="J15">
            <v>275</v>
          </cell>
          <cell r="K15" t="str">
            <v>IU</v>
          </cell>
          <cell r="L15" t="str">
            <v>IU-HRM</v>
          </cell>
          <cell r="M15" t="str">
            <v>Transferred</v>
          </cell>
          <cell r="N15">
            <v>6</v>
          </cell>
          <cell r="O15">
            <v>240</v>
          </cell>
          <cell r="P15" t="str">
            <v>HSTU</v>
          </cell>
          <cell r="Q15" t="str">
            <v>HSTU-DEV</v>
          </cell>
          <cell r="R15">
            <v>1</v>
          </cell>
          <cell r="S15">
            <v>1</v>
          </cell>
          <cell r="T15" t="str">
            <v>\N</v>
          </cell>
          <cell r="U15">
            <v>28</v>
          </cell>
        </row>
        <row r="16">
          <cell r="C16">
            <v>223539</v>
          </cell>
          <cell r="D16">
            <v>17395</v>
          </cell>
          <cell r="E16" t="str">
            <v>A</v>
          </cell>
          <cell r="F16" t="str">
            <v>agri</v>
          </cell>
          <cell r="G16">
            <v>1</v>
          </cell>
          <cell r="H16" t="str">
            <v>merit_a</v>
          </cell>
          <cell r="I16">
            <v>7</v>
          </cell>
          <cell r="J16">
            <v>257</v>
          </cell>
          <cell r="K16" t="str">
            <v>IU</v>
          </cell>
          <cell r="L16" t="str">
            <v>IU-IHC</v>
          </cell>
          <cell r="M16" t="str">
            <v>Transferred</v>
          </cell>
          <cell r="N16">
            <v>4</v>
          </cell>
          <cell r="O16">
            <v>126</v>
          </cell>
          <cell r="P16" t="str">
            <v>BRUR</v>
          </cell>
          <cell r="Q16" t="str">
            <v>BRUR-DSM</v>
          </cell>
          <cell r="R16">
            <v>1</v>
          </cell>
          <cell r="S16">
            <v>1</v>
          </cell>
          <cell r="T16" t="str">
            <v>\N</v>
          </cell>
          <cell r="U16">
            <v>52</v>
          </cell>
        </row>
        <row r="17">
          <cell r="C17">
            <v>112286</v>
          </cell>
          <cell r="D17">
            <v>11832</v>
          </cell>
          <cell r="E17" t="str">
            <v>A</v>
          </cell>
          <cell r="G17">
            <v>1</v>
          </cell>
          <cell r="H17" t="str">
            <v>merit_a</v>
          </cell>
          <cell r="I17">
            <v>9</v>
          </cell>
          <cell r="J17">
            <v>363</v>
          </cell>
          <cell r="K17" t="str">
            <v>JUST</v>
          </cell>
          <cell r="L17" t="str">
            <v>JUST-PHY</v>
          </cell>
          <cell r="M17" t="str">
            <v>Transferred</v>
          </cell>
          <cell r="N17">
            <v>6</v>
          </cell>
          <cell r="O17">
            <v>235</v>
          </cell>
          <cell r="P17" t="str">
            <v>HSTU</v>
          </cell>
          <cell r="Q17" t="str">
            <v>HSTU-MAT</v>
          </cell>
          <cell r="R17">
            <v>1</v>
          </cell>
          <cell r="S17">
            <v>1</v>
          </cell>
          <cell r="T17" t="str">
            <v>\N</v>
          </cell>
          <cell r="U17">
            <v>40</v>
          </cell>
        </row>
        <row r="18">
          <cell r="C18">
            <v>264638</v>
          </cell>
          <cell r="D18">
            <v>13126</v>
          </cell>
          <cell r="E18" t="str">
            <v>A</v>
          </cell>
          <cell r="G18">
            <v>1</v>
          </cell>
          <cell r="H18" t="str">
            <v>merit_a</v>
          </cell>
          <cell r="I18">
            <v>9</v>
          </cell>
          <cell r="J18">
            <v>358</v>
          </cell>
          <cell r="K18" t="str">
            <v>JUST</v>
          </cell>
          <cell r="L18" t="str">
            <v>JUST-NHS</v>
          </cell>
          <cell r="M18" t="str">
            <v>Transferred</v>
          </cell>
          <cell r="N18">
            <v>7</v>
          </cell>
          <cell r="O18">
            <v>273</v>
          </cell>
          <cell r="P18" t="str">
            <v>IU</v>
          </cell>
          <cell r="Q18" t="str">
            <v>IU-FIB</v>
          </cell>
          <cell r="R18">
            <v>1</v>
          </cell>
          <cell r="S18">
            <v>1</v>
          </cell>
          <cell r="T18" t="str">
            <v>\N</v>
          </cell>
          <cell r="U18">
            <v>34</v>
          </cell>
        </row>
        <row r="19">
          <cell r="C19">
            <v>126886</v>
          </cell>
          <cell r="D19">
            <v>12469</v>
          </cell>
          <cell r="E19" t="str">
            <v>A</v>
          </cell>
          <cell r="G19">
            <v>1</v>
          </cell>
          <cell r="H19" t="str">
            <v>merit_a</v>
          </cell>
          <cell r="I19">
            <v>9</v>
          </cell>
          <cell r="J19">
            <v>363</v>
          </cell>
          <cell r="K19" t="str">
            <v>JUST</v>
          </cell>
          <cell r="L19" t="str">
            <v>JUST-PHY</v>
          </cell>
          <cell r="M19" t="str">
            <v>Transferred</v>
          </cell>
          <cell r="N19">
            <v>7</v>
          </cell>
          <cell r="O19">
            <v>256</v>
          </cell>
          <cell r="P19" t="str">
            <v>IU</v>
          </cell>
          <cell r="Q19" t="str">
            <v>IU-BAN</v>
          </cell>
          <cell r="R19">
            <v>1</v>
          </cell>
          <cell r="S19">
            <v>1</v>
          </cell>
          <cell r="T19" t="str">
            <v>\N</v>
          </cell>
          <cell r="U19">
            <v>28</v>
          </cell>
        </row>
        <row r="20">
          <cell r="C20">
            <v>241729</v>
          </cell>
          <cell r="D20">
            <v>8826</v>
          </cell>
          <cell r="E20" t="str">
            <v>A</v>
          </cell>
          <cell r="G20">
            <v>1</v>
          </cell>
          <cell r="H20" t="str">
            <v>merit_a</v>
          </cell>
          <cell r="I20">
            <v>9</v>
          </cell>
          <cell r="J20">
            <v>352</v>
          </cell>
          <cell r="K20" t="str">
            <v>JUST</v>
          </cell>
          <cell r="L20" t="str">
            <v>JUST-NFT</v>
          </cell>
          <cell r="M20" t="str">
            <v>Transferred</v>
          </cell>
          <cell r="N20">
            <v>2</v>
          </cell>
          <cell r="O20">
            <v>152</v>
          </cell>
          <cell r="P20" t="str">
            <v>BSMRSTU</v>
          </cell>
          <cell r="Q20" t="str">
            <v>BSMRSTU-AGR</v>
          </cell>
          <cell r="R20">
            <v>1</v>
          </cell>
          <cell r="S20">
            <v>1</v>
          </cell>
          <cell r="T20" t="str">
            <v>\N</v>
          </cell>
          <cell r="U20">
            <v>4</v>
          </cell>
        </row>
        <row r="21">
          <cell r="C21">
            <v>184381</v>
          </cell>
          <cell r="D21">
            <v>5143</v>
          </cell>
          <cell r="E21" t="str">
            <v>A</v>
          </cell>
          <cell r="G21">
            <v>1</v>
          </cell>
          <cell r="H21" t="str">
            <v>merit_a</v>
          </cell>
          <cell r="I21">
            <v>9</v>
          </cell>
          <cell r="J21">
            <v>344</v>
          </cell>
          <cell r="K21" t="str">
            <v>JUST</v>
          </cell>
          <cell r="L21" t="str">
            <v>JUST-IPE</v>
          </cell>
          <cell r="M21" t="str">
            <v>Transferred</v>
          </cell>
          <cell r="N21">
            <v>6</v>
          </cell>
          <cell r="O21">
            <v>227</v>
          </cell>
          <cell r="P21" t="str">
            <v>HSTU</v>
          </cell>
          <cell r="Q21" t="str">
            <v>HSTU-EEE</v>
          </cell>
          <cell r="R21">
            <v>1</v>
          </cell>
          <cell r="S21">
            <v>1</v>
          </cell>
          <cell r="T21" t="str">
            <v>\N</v>
          </cell>
          <cell r="U21">
            <v>12</v>
          </cell>
        </row>
        <row r="22">
          <cell r="C22">
            <v>168851</v>
          </cell>
          <cell r="D22">
            <v>13096</v>
          </cell>
          <cell r="E22" t="str">
            <v>A</v>
          </cell>
          <cell r="G22">
            <v>1</v>
          </cell>
          <cell r="H22" t="str">
            <v>merit_a</v>
          </cell>
          <cell r="I22">
            <v>9</v>
          </cell>
          <cell r="J22">
            <v>358</v>
          </cell>
          <cell r="K22" t="str">
            <v>JUST</v>
          </cell>
          <cell r="L22" t="str">
            <v>JUST-NHS</v>
          </cell>
          <cell r="M22" t="str">
            <v>Transferred</v>
          </cell>
          <cell r="N22">
            <v>2</v>
          </cell>
          <cell r="O22">
            <v>143</v>
          </cell>
          <cell r="P22" t="str">
            <v>BSMRSTU</v>
          </cell>
          <cell r="Q22" t="str">
            <v>BSMRSTU-PHY</v>
          </cell>
          <cell r="R22">
            <v>1</v>
          </cell>
          <cell r="S22">
            <v>1</v>
          </cell>
          <cell r="T22" t="str">
            <v>\N</v>
          </cell>
          <cell r="U22">
            <v>24</v>
          </cell>
        </row>
        <row r="23">
          <cell r="C23">
            <v>231765</v>
          </cell>
          <cell r="D23">
            <v>9045</v>
          </cell>
          <cell r="E23" t="str">
            <v>A</v>
          </cell>
          <cell r="G23">
            <v>1</v>
          </cell>
          <cell r="H23" t="str">
            <v>merit_a</v>
          </cell>
          <cell r="I23">
            <v>9</v>
          </cell>
          <cell r="J23">
            <v>349</v>
          </cell>
          <cell r="K23" t="str">
            <v>JUST</v>
          </cell>
          <cell r="L23" t="str">
            <v>JUST-APT</v>
          </cell>
          <cell r="M23" t="str">
            <v>Transferred</v>
          </cell>
          <cell r="N23">
            <v>7</v>
          </cell>
          <cell r="O23">
            <v>258</v>
          </cell>
          <cell r="P23" t="str">
            <v>IU</v>
          </cell>
          <cell r="Q23" t="str">
            <v>IU-ENG</v>
          </cell>
          <cell r="R23">
            <v>1</v>
          </cell>
          <cell r="S23">
            <v>1</v>
          </cell>
          <cell r="T23" t="str">
            <v>\N</v>
          </cell>
          <cell r="U23">
            <v>2</v>
          </cell>
        </row>
        <row r="24">
          <cell r="C24">
            <v>521058</v>
          </cell>
          <cell r="D24">
            <v>1189</v>
          </cell>
          <cell r="E24" t="str">
            <v>C</v>
          </cell>
          <cell r="G24">
            <v>3</v>
          </cell>
          <cell r="H24" t="str">
            <v>merit_c</v>
          </cell>
          <cell r="I24">
            <v>11</v>
          </cell>
          <cell r="J24">
            <v>394</v>
          </cell>
          <cell r="K24" t="str">
            <v>KU</v>
          </cell>
          <cell r="L24" t="str">
            <v>KU-SOC</v>
          </cell>
          <cell r="M24" t="str">
            <v>Transferred</v>
          </cell>
          <cell r="N24">
            <v>9</v>
          </cell>
          <cell r="O24">
            <v>364</v>
          </cell>
          <cell r="P24" t="str">
            <v>JUST</v>
          </cell>
          <cell r="Q24" t="str">
            <v>JUST-AIS</v>
          </cell>
          <cell r="R24">
            <v>1</v>
          </cell>
          <cell r="S24">
            <v>1</v>
          </cell>
          <cell r="T24" t="str">
            <v>\N</v>
          </cell>
          <cell r="U24">
            <v>3</v>
          </cell>
        </row>
        <row r="25">
          <cell r="C25">
            <v>239065</v>
          </cell>
          <cell r="D25">
            <v>9862</v>
          </cell>
          <cell r="E25" t="str">
            <v>A</v>
          </cell>
          <cell r="G25">
            <v>1</v>
          </cell>
          <cell r="H25" t="str">
            <v>merit_a</v>
          </cell>
          <cell r="I25">
            <v>11</v>
          </cell>
          <cell r="J25">
            <v>374</v>
          </cell>
          <cell r="K25" t="str">
            <v>KU</v>
          </cell>
          <cell r="L25" t="str">
            <v>KU-STA</v>
          </cell>
          <cell r="M25" t="str">
            <v>Transferred</v>
          </cell>
          <cell r="N25">
            <v>6</v>
          </cell>
          <cell r="O25">
            <v>234</v>
          </cell>
          <cell r="P25" t="str">
            <v>HSTU</v>
          </cell>
          <cell r="Q25" t="str">
            <v>HSTU-PHY</v>
          </cell>
          <cell r="R25">
            <v>1</v>
          </cell>
          <cell r="S25">
            <v>1</v>
          </cell>
          <cell r="T25" t="str">
            <v>\N</v>
          </cell>
          <cell r="U25">
            <v>42</v>
          </cell>
        </row>
        <row r="26">
          <cell r="C26">
            <v>147508</v>
          </cell>
          <cell r="D26">
            <v>9007</v>
          </cell>
          <cell r="E26" t="str">
            <v>A</v>
          </cell>
          <cell r="G26">
            <v>1</v>
          </cell>
          <cell r="H26" t="str">
            <v>merit_a</v>
          </cell>
          <cell r="I26">
            <v>13</v>
          </cell>
          <cell r="J26">
            <v>423</v>
          </cell>
          <cell r="K26" t="str">
            <v>NSTU</v>
          </cell>
          <cell r="L26" t="str">
            <v>NSTU-FTN</v>
          </cell>
          <cell r="M26" t="str">
            <v>Transferred</v>
          </cell>
          <cell r="N26">
            <v>12</v>
          </cell>
          <cell r="O26">
            <v>402</v>
          </cell>
          <cell r="P26" t="str">
            <v>MBSTU</v>
          </cell>
          <cell r="Q26" t="str">
            <v>MBSTU-CPS</v>
          </cell>
          <cell r="R26">
            <v>1</v>
          </cell>
          <cell r="S26">
            <v>1</v>
          </cell>
          <cell r="T26" t="str">
            <v>\N</v>
          </cell>
          <cell r="U26">
            <v>19</v>
          </cell>
        </row>
        <row r="27">
          <cell r="C27">
            <v>237871</v>
          </cell>
          <cell r="D27">
            <v>16324</v>
          </cell>
          <cell r="E27" t="str">
            <v>A</v>
          </cell>
          <cell r="G27">
            <v>1</v>
          </cell>
          <cell r="H27" t="str">
            <v>merit_a</v>
          </cell>
          <cell r="I27">
            <v>13</v>
          </cell>
          <cell r="J27">
            <v>436</v>
          </cell>
          <cell r="K27" t="str">
            <v>NSTU</v>
          </cell>
          <cell r="L27" t="str">
            <v>NSTU-MIS</v>
          </cell>
          <cell r="M27" t="str">
            <v>Transferred</v>
          </cell>
          <cell r="N27">
            <v>14</v>
          </cell>
          <cell r="O27">
            <v>471</v>
          </cell>
          <cell r="P27" t="str">
            <v>PUST</v>
          </cell>
          <cell r="Q27" t="str">
            <v>PUST-THM</v>
          </cell>
          <cell r="R27">
            <v>1</v>
          </cell>
          <cell r="S27">
            <v>1</v>
          </cell>
          <cell r="T27" t="str">
            <v>\N</v>
          </cell>
          <cell r="U27">
            <v>85</v>
          </cell>
        </row>
        <row r="28">
          <cell r="C28">
            <v>253142</v>
          </cell>
          <cell r="D28">
            <v>7219</v>
          </cell>
          <cell r="E28" t="str">
            <v>A</v>
          </cell>
          <cell r="G28">
            <v>1</v>
          </cell>
          <cell r="H28" t="str">
            <v>merit_a</v>
          </cell>
          <cell r="I28">
            <v>13</v>
          </cell>
          <cell r="J28">
            <v>427</v>
          </cell>
          <cell r="K28" t="str">
            <v>NSTU</v>
          </cell>
          <cell r="L28" t="str">
            <v>NSTU-BMB</v>
          </cell>
          <cell r="M28" t="str">
            <v>Transferred</v>
          </cell>
          <cell r="N28">
            <v>2</v>
          </cell>
          <cell r="O28">
            <v>146</v>
          </cell>
          <cell r="P28" t="str">
            <v>BSMRSTU</v>
          </cell>
          <cell r="Q28" t="str">
            <v>BSMRSTU-BGE</v>
          </cell>
          <cell r="R28">
            <v>1</v>
          </cell>
          <cell r="S28">
            <v>1</v>
          </cell>
          <cell r="T28" t="str">
            <v>\N</v>
          </cell>
          <cell r="U28">
            <v>8</v>
          </cell>
        </row>
        <row r="29">
          <cell r="C29">
            <v>199442</v>
          </cell>
          <cell r="D29">
            <v>10622</v>
          </cell>
          <cell r="E29" t="str">
            <v>A</v>
          </cell>
          <cell r="G29">
            <v>1</v>
          </cell>
          <cell r="H29" t="str">
            <v>merit_a</v>
          </cell>
          <cell r="I29">
            <v>13</v>
          </cell>
          <cell r="J29">
            <v>443</v>
          </cell>
          <cell r="K29" t="str">
            <v>NSTU</v>
          </cell>
          <cell r="L29" t="str">
            <v>NSTU-CHE</v>
          </cell>
          <cell r="M29" t="str">
            <v>Transferred</v>
          </cell>
          <cell r="N29">
            <v>5</v>
          </cell>
          <cell r="O29">
            <v>214</v>
          </cell>
          <cell r="P29" t="str">
            <v>CoU</v>
          </cell>
          <cell r="Q29" t="str">
            <v>CoU-LAW</v>
          </cell>
          <cell r="R29">
            <v>1</v>
          </cell>
          <cell r="S29">
            <v>1</v>
          </cell>
          <cell r="T29" t="str">
            <v>\N</v>
          </cell>
          <cell r="U29">
            <v>13</v>
          </cell>
        </row>
        <row r="30">
          <cell r="C30">
            <v>223044</v>
          </cell>
          <cell r="D30">
            <v>13950</v>
          </cell>
          <cell r="E30" t="str">
            <v>A</v>
          </cell>
          <cell r="G30">
            <v>1</v>
          </cell>
          <cell r="H30" t="str">
            <v>merit_a</v>
          </cell>
          <cell r="I30">
            <v>13</v>
          </cell>
          <cell r="J30">
            <v>430</v>
          </cell>
          <cell r="K30" t="str">
            <v>NSTU</v>
          </cell>
          <cell r="L30" t="str">
            <v>NSTU-OCE</v>
          </cell>
          <cell r="M30" t="str">
            <v>Transferred</v>
          </cell>
          <cell r="N30">
            <v>7</v>
          </cell>
          <cell r="O30">
            <v>256</v>
          </cell>
          <cell r="P30" t="str">
            <v>IU</v>
          </cell>
          <cell r="Q30" t="str">
            <v>IU-BAN</v>
          </cell>
          <cell r="R30">
            <v>1</v>
          </cell>
          <cell r="S30">
            <v>1</v>
          </cell>
          <cell r="T30" t="str">
            <v>\N</v>
          </cell>
          <cell r="U30">
            <v>90</v>
          </cell>
        </row>
        <row r="31">
          <cell r="C31">
            <v>215921</v>
          </cell>
          <cell r="D31">
            <v>12322</v>
          </cell>
          <cell r="E31" t="str">
            <v>A</v>
          </cell>
          <cell r="G31">
            <v>1</v>
          </cell>
          <cell r="H31" t="str">
            <v>merit_a</v>
          </cell>
          <cell r="I31">
            <v>13</v>
          </cell>
          <cell r="J31">
            <v>428</v>
          </cell>
          <cell r="K31" t="str">
            <v>NSTU</v>
          </cell>
          <cell r="L31" t="str">
            <v>NSTU-ZOO</v>
          </cell>
          <cell r="M31" t="str">
            <v>Transferred</v>
          </cell>
          <cell r="N31">
            <v>2</v>
          </cell>
          <cell r="O31">
            <v>149</v>
          </cell>
          <cell r="P31" t="str">
            <v>BSMRSTU</v>
          </cell>
          <cell r="Q31" t="str">
            <v>BSMRSTU-BOT</v>
          </cell>
          <cell r="R31">
            <v>1</v>
          </cell>
          <cell r="S31">
            <v>1</v>
          </cell>
          <cell r="T31" t="str">
            <v>\N</v>
          </cell>
          <cell r="U31">
            <v>31</v>
          </cell>
        </row>
        <row r="32">
          <cell r="C32">
            <v>133142</v>
          </cell>
          <cell r="D32">
            <v>17396</v>
          </cell>
          <cell r="E32" t="str">
            <v>A</v>
          </cell>
          <cell r="G32">
            <v>1</v>
          </cell>
          <cell r="H32" t="str">
            <v>merit_a</v>
          </cell>
          <cell r="I32">
            <v>15</v>
          </cell>
          <cell r="J32">
            <v>449</v>
          </cell>
          <cell r="K32" t="str">
            <v>PSTU</v>
          </cell>
          <cell r="L32" t="str">
            <v>PSTU-EDM</v>
          </cell>
          <cell r="M32" t="str">
            <v>Transferred</v>
          </cell>
          <cell r="N32">
            <v>20</v>
          </cell>
          <cell r="O32">
            <v>195</v>
          </cell>
          <cell r="P32" t="str">
            <v>BU</v>
          </cell>
          <cell r="Q32" t="str">
            <v>BU-MKT</v>
          </cell>
          <cell r="R32">
            <v>1</v>
          </cell>
          <cell r="S32">
            <v>1</v>
          </cell>
          <cell r="T32" t="str">
            <v>\N</v>
          </cell>
          <cell r="U32">
            <v>17</v>
          </cell>
        </row>
        <row r="33">
          <cell r="C33">
            <v>246804</v>
          </cell>
          <cell r="D33">
            <v>11152</v>
          </cell>
          <cell r="E33" t="str">
            <v>A</v>
          </cell>
          <cell r="G33">
            <v>1</v>
          </cell>
          <cell r="H33" t="str">
            <v>merit_a</v>
          </cell>
          <cell r="I33">
            <v>14</v>
          </cell>
          <cell r="J33">
            <v>456</v>
          </cell>
          <cell r="K33" t="str">
            <v>PUST</v>
          </cell>
          <cell r="L33" t="str">
            <v>PUST-ICE</v>
          </cell>
          <cell r="M33" t="str">
            <v>Transferred</v>
          </cell>
          <cell r="N33">
            <v>6</v>
          </cell>
          <cell r="O33">
            <v>236</v>
          </cell>
          <cell r="P33" t="str">
            <v>HSTU</v>
          </cell>
          <cell r="Q33" t="str">
            <v>HSTU-STT</v>
          </cell>
          <cell r="R33">
            <v>1</v>
          </cell>
          <cell r="S33">
            <v>1</v>
          </cell>
          <cell r="T33" t="str">
            <v>\N</v>
          </cell>
          <cell r="U33">
            <v>20</v>
          </cell>
        </row>
        <row r="34">
          <cell r="C34">
            <v>121294</v>
          </cell>
          <cell r="D34">
            <v>15933</v>
          </cell>
          <cell r="E34" t="str">
            <v>A</v>
          </cell>
          <cell r="F34" t="str">
            <v>north south</v>
          </cell>
          <cell r="G34">
            <v>1</v>
          </cell>
          <cell r="H34" t="str">
            <v>merit_a</v>
          </cell>
          <cell r="I34">
            <v>14</v>
          </cell>
          <cell r="J34">
            <v>467</v>
          </cell>
          <cell r="K34" t="str">
            <v>PUST</v>
          </cell>
          <cell r="L34" t="str">
            <v>PUST-URP</v>
          </cell>
          <cell r="M34" t="str">
            <v>Transferred</v>
          </cell>
          <cell r="N34">
            <v>4</v>
          </cell>
          <cell r="O34">
            <v>121</v>
          </cell>
          <cell r="P34" t="str">
            <v>BRUR</v>
          </cell>
          <cell r="Q34" t="str">
            <v>BRUR-PHY</v>
          </cell>
          <cell r="R34">
            <v>1</v>
          </cell>
          <cell r="S34">
            <v>1</v>
          </cell>
          <cell r="T34" t="str">
            <v>\N</v>
          </cell>
          <cell r="U34">
            <v>60</v>
          </cell>
        </row>
        <row r="35">
          <cell r="C35">
            <v>219626</v>
          </cell>
          <cell r="D35">
            <v>15774</v>
          </cell>
          <cell r="E35" t="str">
            <v>A</v>
          </cell>
          <cell r="F35" t="str">
            <v>agri</v>
          </cell>
          <cell r="G35">
            <v>1</v>
          </cell>
          <cell r="H35" t="str">
            <v>merit_a</v>
          </cell>
          <cell r="I35">
            <v>14</v>
          </cell>
          <cell r="J35">
            <v>457</v>
          </cell>
          <cell r="K35" t="str">
            <v>PUST</v>
          </cell>
          <cell r="L35" t="str">
            <v>PUST-PHY</v>
          </cell>
          <cell r="M35" t="str">
            <v>Transferred</v>
          </cell>
          <cell r="N35">
            <v>4</v>
          </cell>
          <cell r="O35">
            <v>121</v>
          </cell>
          <cell r="P35" t="str">
            <v>BRUR</v>
          </cell>
          <cell r="Q35" t="str">
            <v>BRUR-PHY</v>
          </cell>
          <cell r="R35">
            <v>1</v>
          </cell>
          <cell r="S35">
            <v>1</v>
          </cell>
          <cell r="T35" t="str">
            <v>\N</v>
          </cell>
          <cell r="U35">
            <v>36</v>
          </cell>
        </row>
        <row r="36">
          <cell r="C36">
            <v>127751</v>
          </cell>
          <cell r="D36">
            <v>21083</v>
          </cell>
          <cell r="E36" t="str">
            <v>A</v>
          </cell>
          <cell r="G36">
            <v>1</v>
          </cell>
          <cell r="H36" t="str">
            <v>merit_a</v>
          </cell>
          <cell r="I36">
            <v>19</v>
          </cell>
          <cell r="J36">
            <v>483</v>
          </cell>
          <cell r="K36" t="str">
            <v>SHU</v>
          </cell>
          <cell r="L36" t="str">
            <v>SHU-BAN</v>
          </cell>
          <cell r="M36" t="str">
            <v>Transferred</v>
          </cell>
          <cell r="N36">
            <v>16</v>
          </cell>
          <cell r="O36">
            <v>480</v>
          </cell>
          <cell r="P36" t="str">
            <v>RUB</v>
          </cell>
          <cell r="Q36" t="str">
            <v>RUB-MGT</v>
          </cell>
          <cell r="R36">
            <v>1</v>
          </cell>
          <cell r="S36">
            <v>1</v>
          </cell>
          <cell r="T36" t="str">
            <v>RUB</v>
          </cell>
          <cell r="U36">
            <v>202</v>
          </cell>
        </row>
        <row r="37">
          <cell r="C37">
            <v>223921</v>
          </cell>
          <cell r="D37">
            <v>5291</v>
          </cell>
          <cell r="E37" t="str">
            <v>A</v>
          </cell>
          <cell r="G37">
            <v>1</v>
          </cell>
          <cell r="H37" t="str">
            <v>merit_a</v>
          </cell>
          <cell r="I37">
            <v>18</v>
          </cell>
          <cell r="J37">
            <v>493</v>
          </cell>
          <cell r="K37" t="str">
            <v>SUST</v>
          </cell>
          <cell r="L37" t="str">
            <v>SUST-STA</v>
          </cell>
          <cell r="M37" t="str">
            <v>Transferred</v>
          </cell>
          <cell r="N37">
            <v>14</v>
          </cell>
          <cell r="O37">
            <v>451</v>
          </cell>
          <cell r="P37" t="str">
            <v>PUST</v>
          </cell>
          <cell r="Q37" t="str">
            <v>PUST-CSE</v>
          </cell>
          <cell r="R37">
            <v>1</v>
          </cell>
          <cell r="S37">
            <v>1</v>
          </cell>
          <cell r="T37" t="str">
            <v>\N</v>
          </cell>
          <cell r="U37">
            <v>9</v>
          </cell>
        </row>
        <row r="38">
          <cell r="C38">
            <v>142202</v>
          </cell>
          <cell r="D38">
            <v>3868</v>
          </cell>
          <cell r="E38" t="str">
            <v>A</v>
          </cell>
          <cell r="G38">
            <v>1</v>
          </cell>
          <cell r="H38" t="str">
            <v>merit_a</v>
          </cell>
          <cell r="I38">
            <v>18</v>
          </cell>
          <cell r="J38">
            <v>490</v>
          </cell>
          <cell r="K38" t="str">
            <v>SUST</v>
          </cell>
          <cell r="L38" t="str">
            <v>SUST-PHY</v>
          </cell>
          <cell r="M38" t="str">
            <v>Transferred</v>
          </cell>
          <cell r="N38">
            <v>9</v>
          </cell>
          <cell r="O38">
            <v>357</v>
          </cell>
          <cell r="P38" t="str">
            <v>JUST</v>
          </cell>
          <cell r="Q38" t="str">
            <v>JUST-BMB</v>
          </cell>
          <cell r="R38">
            <v>1</v>
          </cell>
          <cell r="S38">
            <v>1</v>
          </cell>
          <cell r="T38" t="str">
            <v>\N</v>
          </cell>
          <cell r="U38">
            <v>19</v>
          </cell>
        </row>
        <row r="39">
          <cell r="C39">
            <v>149425</v>
          </cell>
          <cell r="D39">
            <v>1649</v>
          </cell>
          <cell r="E39" t="str">
            <v>A</v>
          </cell>
          <cell r="G39">
            <v>1</v>
          </cell>
          <cell r="H39" t="str">
            <v>merit_a</v>
          </cell>
          <cell r="I39">
            <v>18</v>
          </cell>
          <cell r="J39">
            <v>500</v>
          </cell>
          <cell r="K39" t="str">
            <v>SUST</v>
          </cell>
          <cell r="L39" t="str">
            <v>SUST-PME</v>
          </cell>
          <cell r="M39" t="str">
            <v>Transferred</v>
          </cell>
          <cell r="N39">
            <v>8</v>
          </cell>
          <cell r="O39">
            <v>304</v>
          </cell>
          <cell r="P39" t="str">
            <v>JnU</v>
          </cell>
          <cell r="Q39" t="str">
            <v>JnU-CHE</v>
          </cell>
          <cell r="R39">
            <v>1</v>
          </cell>
          <cell r="S39">
            <v>1</v>
          </cell>
          <cell r="T39" t="str">
            <v>\N</v>
          </cell>
          <cell r="U39">
            <v>8</v>
          </cell>
        </row>
        <row r="40">
          <cell r="C40">
            <v>117386</v>
          </cell>
          <cell r="D40">
            <v>5267</v>
          </cell>
          <cell r="E40" t="str">
            <v>A</v>
          </cell>
          <cell r="G40">
            <v>1</v>
          </cell>
          <cell r="H40" t="str">
            <v>merit_a</v>
          </cell>
          <cell r="I40">
            <v>18</v>
          </cell>
          <cell r="J40">
            <v>493</v>
          </cell>
          <cell r="K40" t="str">
            <v>SUST</v>
          </cell>
          <cell r="L40" t="str">
            <v>SUST-STA</v>
          </cell>
          <cell r="M40" t="str">
            <v>Transferred</v>
          </cell>
          <cell r="N40">
            <v>8</v>
          </cell>
          <cell r="O40">
            <v>309</v>
          </cell>
          <cell r="P40" t="str">
            <v>JnU</v>
          </cell>
          <cell r="Q40" t="str">
            <v>JnU-ZOO</v>
          </cell>
          <cell r="R40">
            <v>1</v>
          </cell>
          <cell r="S40">
            <v>1</v>
          </cell>
          <cell r="T40" t="str">
            <v>\N</v>
          </cell>
          <cell r="U40">
            <v>14</v>
          </cell>
        </row>
        <row r="41">
          <cell r="C41">
            <v>216430</v>
          </cell>
          <cell r="D41">
            <v>8854</v>
          </cell>
          <cell r="E41" t="str">
            <v>A</v>
          </cell>
          <cell r="G41">
            <v>1</v>
          </cell>
          <cell r="H41" t="str">
            <v>merit_a</v>
          </cell>
          <cell r="I41">
            <v>18</v>
          </cell>
          <cell r="J41">
            <v>503</v>
          </cell>
          <cell r="K41" t="str">
            <v>SUST</v>
          </cell>
          <cell r="L41" t="str">
            <v>SUST-OCG</v>
          </cell>
          <cell r="M41" t="str">
            <v>Transferred</v>
          </cell>
          <cell r="N41">
            <v>12</v>
          </cell>
          <cell r="O41">
            <v>401</v>
          </cell>
          <cell r="P41" t="str">
            <v>MBSTU</v>
          </cell>
          <cell r="Q41" t="str">
            <v>MBSTU-ESM</v>
          </cell>
          <cell r="R41">
            <v>1</v>
          </cell>
          <cell r="S41">
            <v>1</v>
          </cell>
          <cell r="T41" t="str">
            <v>\N</v>
          </cell>
          <cell r="U41">
            <v>13</v>
          </cell>
        </row>
        <row r="42">
          <cell r="C42">
            <v>226130</v>
          </cell>
          <cell r="D42">
            <v>950</v>
          </cell>
          <cell r="E42" t="str">
            <v>A</v>
          </cell>
          <cell r="G42">
            <v>1</v>
          </cell>
          <cell r="H42" t="str">
            <v>merit_a</v>
          </cell>
          <cell r="I42">
            <v>18</v>
          </cell>
          <cell r="J42">
            <v>497</v>
          </cell>
          <cell r="K42" t="str">
            <v>SUST</v>
          </cell>
          <cell r="L42" t="str">
            <v>SUST-CEE</v>
          </cell>
          <cell r="M42" t="str">
            <v>Transferred</v>
          </cell>
          <cell r="N42">
            <v>11</v>
          </cell>
          <cell r="O42">
            <v>377</v>
          </cell>
          <cell r="P42" t="str">
            <v>KU</v>
          </cell>
          <cell r="Q42" t="str">
            <v>KU-BGE</v>
          </cell>
          <cell r="R42">
            <v>1</v>
          </cell>
          <cell r="S42">
            <v>1</v>
          </cell>
          <cell r="T42" t="str">
            <v>\N</v>
          </cell>
          <cell r="U42">
            <v>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aw"/>
      <sheetName val="GP"/>
      <sheetName val="Sheet1"/>
      <sheetName val="GP2"/>
      <sheetName val="Main (2)"/>
      <sheetName val="Sheet3"/>
    </sheetNames>
    <sheetDataSet>
      <sheetData sheetId="0"/>
      <sheetData sheetId="1"/>
      <sheetData sheetId="2">
        <row r="2">
          <cell r="A2">
            <v>0</v>
          </cell>
          <cell r="B2">
            <v>0</v>
          </cell>
          <cell r="C2" t="str">
            <v>F</v>
          </cell>
        </row>
        <row r="3">
          <cell r="A3">
            <v>40</v>
          </cell>
          <cell r="B3">
            <v>2</v>
          </cell>
          <cell r="C3" t="str">
            <v>D</v>
          </cell>
        </row>
        <row r="4">
          <cell r="A4">
            <v>45</v>
          </cell>
          <cell r="B4">
            <v>2.25</v>
          </cell>
          <cell r="C4" t="str">
            <v>C</v>
          </cell>
        </row>
        <row r="5">
          <cell r="A5">
            <v>50</v>
          </cell>
          <cell r="B5">
            <v>2.5</v>
          </cell>
          <cell r="C5" t="str">
            <v>C+</v>
          </cell>
        </row>
        <row r="6">
          <cell r="A6">
            <v>55</v>
          </cell>
          <cell r="B6">
            <v>2.75</v>
          </cell>
          <cell r="C6" t="str">
            <v>B-</v>
          </cell>
        </row>
        <row r="7">
          <cell r="A7">
            <v>60</v>
          </cell>
          <cell r="B7">
            <v>3</v>
          </cell>
          <cell r="C7" t="str">
            <v>B</v>
          </cell>
        </row>
        <row r="8">
          <cell r="A8">
            <v>65</v>
          </cell>
          <cell r="B8">
            <v>3.25</v>
          </cell>
          <cell r="C8" t="str">
            <v>B+</v>
          </cell>
        </row>
        <row r="9">
          <cell r="A9">
            <v>70</v>
          </cell>
          <cell r="B9">
            <v>3.5</v>
          </cell>
          <cell r="C9" t="str">
            <v>A-</v>
          </cell>
        </row>
        <row r="10">
          <cell r="A10">
            <v>75</v>
          </cell>
          <cell r="B10">
            <v>3.75</v>
          </cell>
          <cell r="C10" t="str">
            <v>A</v>
          </cell>
        </row>
        <row r="11">
          <cell r="A11">
            <v>80</v>
          </cell>
          <cell r="B11">
            <v>4</v>
          </cell>
          <cell r="C11" t="str">
            <v>A+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ookup"/>
      <sheetName val="Vlookup"/>
      <sheetName val="GPL"/>
      <sheetName val="Xlookup"/>
      <sheetName val="Xlookup_Date"/>
    </sheetNames>
    <sheetDataSet>
      <sheetData sheetId="0" refreshError="1"/>
      <sheetData sheetId="1"/>
      <sheetData sheetId="2">
        <row r="2">
          <cell r="A2">
            <v>0</v>
          </cell>
          <cell r="B2">
            <v>0</v>
          </cell>
          <cell r="C2" t="str">
            <v>F</v>
          </cell>
          <cell r="D2" t="str">
            <v>Fail</v>
          </cell>
        </row>
        <row r="3">
          <cell r="A3">
            <v>40</v>
          </cell>
          <cell r="B3">
            <v>2</v>
          </cell>
          <cell r="C3" t="str">
            <v>D</v>
          </cell>
          <cell r="D3" t="str">
            <v>Nine</v>
          </cell>
        </row>
        <row r="4">
          <cell r="A4">
            <v>45</v>
          </cell>
          <cell r="B4">
            <v>2.25</v>
          </cell>
          <cell r="C4" t="str">
            <v>C</v>
          </cell>
          <cell r="D4" t="str">
            <v>Eight</v>
          </cell>
        </row>
        <row r="5">
          <cell r="A5">
            <v>50</v>
          </cell>
          <cell r="B5">
            <v>2.5</v>
          </cell>
          <cell r="C5" t="str">
            <v>C+</v>
          </cell>
          <cell r="D5" t="str">
            <v>Seven</v>
          </cell>
        </row>
        <row r="6">
          <cell r="A6">
            <v>55</v>
          </cell>
          <cell r="B6">
            <v>2.75</v>
          </cell>
          <cell r="C6" t="str">
            <v>B-</v>
          </cell>
          <cell r="D6" t="str">
            <v>Six</v>
          </cell>
        </row>
        <row r="7">
          <cell r="A7">
            <v>60</v>
          </cell>
          <cell r="B7">
            <v>3</v>
          </cell>
          <cell r="C7" t="str">
            <v>B</v>
          </cell>
          <cell r="D7" t="str">
            <v>Fifth</v>
          </cell>
        </row>
        <row r="8">
          <cell r="A8">
            <v>65</v>
          </cell>
          <cell r="B8">
            <v>3.25</v>
          </cell>
          <cell r="C8" t="str">
            <v>B+</v>
          </cell>
          <cell r="D8" t="str">
            <v>Fourth</v>
          </cell>
        </row>
        <row r="9">
          <cell r="A9">
            <v>70</v>
          </cell>
          <cell r="B9">
            <v>3.5</v>
          </cell>
          <cell r="C9" t="str">
            <v>A-</v>
          </cell>
          <cell r="D9" t="str">
            <v>Third</v>
          </cell>
        </row>
        <row r="10">
          <cell r="A10">
            <v>75</v>
          </cell>
          <cell r="B10">
            <v>3.75</v>
          </cell>
          <cell r="C10" t="str">
            <v>A</v>
          </cell>
          <cell r="D10" t="str">
            <v>Second</v>
          </cell>
        </row>
        <row r="11">
          <cell r="A11">
            <v>80</v>
          </cell>
          <cell r="B11">
            <v>4</v>
          </cell>
          <cell r="C11" t="str">
            <v>A+</v>
          </cell>
          <cell r="D11" t="str">
            <v>First</v>
          </cell>
        </row>
      </sheetData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Q_1st_List"/>
      <sheetName val="Q_Ad_Status_01"/>
      <sheetName val="Final (2)"/>
      <sheetName val="Sheet5"/>
      <sheetName val="Sheet4"/>
    </sheetNames>
    <sheetDataSet>
      <sheetData sheetId="0"/>
      <sheetData sheetId="1"/>
      <sheetData sheetId="2">
        <row r="2">
          <cell r="A2">
            <v>150221</v>
          </cell>
          <cell r="B2" t="str">
            <v>BRUR</v>
          </cell>
          <cell r="C2">
            <v>116</v>
          </cell>
          <cell r="D2">
            <v>119</v>
          </cell>
          <cell r="E2">
            <v>1</v>
          </cell>
        </row>
        <row r="3">
          <cell r="A3">
            <v>225459</v>
          </cell>
          <cell r="B3" t="str">
            <v>BRUR</v>
          </cell>
          <cell r="C3">
            <v>116</v>
          </cell>
          <cell r="D3">
            <v>120</v>
          </cell>
          <cell r="E3">
            <v>-1</v>
          </cell>
        </row>
        <row r="4">
          <cell r="A4">
            <v>176382</v>
          </cell>
          <cell r="B4" t="str">
            <v>BRUR</v>
          </cell>
          <cell r="C4">
            <v>116</v>
          </cell>
          <cell r="D4">
            <v>121</v>
          </cell>
          <cell r="E4">
            <v>1</v>
          </cell>
        </row>
        <row r="5">
          <cell r="A5">
            <v>337764</v>
          </cell>
          <cell r="B5" t="str">
            <v>BRUR</v>
          </cell>
          <cell r="C5">
            <v>116</v>
          </cell>
          <cell r="D5">
            <v>119</v>
          </cell>
          <cell r="E5">
            <v>-1</v>
          </cell>
        </row>
        <row r="6">
          <cell r="A6">
            <v>531834</v>
          </cell>
          <cell r="B6" t="str">
            <v>BRUR</v>
          </cell>
          <cell r="C6">
            <v>116</v>
          </cell>
          <cell r="D6">
            <v>119</v>
          </cell>
          <cell r="E6">
            <v>1</v>
          </cell>
        </row>
        <row r="7">
          <cell r="A7">
            <v>522094</v>
          </cell>
          <cell r="B7" t="str">
            <v>BRUR</v>
          </cell>
          <cell r="C7">
            <v>116</v>
          </cell>
          <cell r="D7">
            <v>119</v>
          </cell>
          <cell r="E7">
            <v>-1</v>
          </cell>
        </row>
        <row r="8">
          <cell r="A8">
            <v>530415</v>
          </cell>
          <cell r="B8" t="str">
            <v>BRUR</v>
          </cell>
          <cell r="C8">
            <v>116</v>
          </cell>
          <cell r="D8">
            <v>123</v>
          </cell>
          <cell r="E8">
            <v>1</v>
          </cell>
        </row>
        <row r="9">
          <cell r="A9">
            <v>258989</v>
          </cell>
          <cell r="B9" t="str">
            <v>BRUR</v>
          </cell>
          <cell r="C9">
            <v>105</v>
          </cell>
          <cell r="D9">
            <v>119</v>
          </cell>
          <cell r="E9">
            <v>-1</v>
          </cell>
        </row>
        <row r="10">
          <cell r="A10">
            <v>226025</v>
          </cell>
          <cell r="B10" t="str">
            <v>BRUR</v>
          </cell>
          <cell r="C10">
            <v>105</v>
          </cell>
          <cell r="D10">
            <v>120</v>
          </cell>
          <cell r="E10">
            <v>1</v>
          </cell>
        </row>
        <row r="11">
          <cell r="A11">
            <v>176398</v>
          </cell>
          <cell r="B11" t="str">
            <v>BRUR</v>
          </cell>
          <cell r="C11">
            <v>105</v>
          </cell>
          <cell r="D11">
            <v>121</v>
          </cell>
          <cell r="E11">
            <v>1</v>
          </cell>
        </row>
        <row r="12">
          <cell r="A12">
            <v>327267</v>
          </cell>
          <cell r="B12" t="str">
            <v>BRUR</v>
          </cell>
          <cell r="C12">
            <v>105</v>
          </cell>
          <cell r="D12">
            <v>119</v>
          </cell>
          <cell r="E12">
            <v>-1</v>
          </cell>
        </row>
        <row r="13">
          <cell r="A13">
            <v>337575</v>
          </cell>
          <cell r="B13" t="str">
            <v>BRUR</v>
          </cell>
          <cell r="C13">
            <v>105</v>
          </cell>
          <cell r="D13">
            <v>119</v>
          </cell>
          <cell r="E13">
            <v>-1</v>
          </cell>
        </row>
        <row r="14">
          <cell r="A14">
            <v>529933</v>
          </cell>
          <cell r="B14" t="str">
            <v>BRUR</v>
          </cell>
          <cell r="C14">
            <v>105</v>
          </cell>
          <cell r="D14">
            <v>119</v>
          </cell>
          <cell r="E14">
            <v>-1</v>
          </cell>
        </row>
        <row r="15">
          <cell r="A15">
            <v>216293</v>
          </cell>
          <cell r="B15" t="str">
            <v>BRUR</v>
          </cell>
          <cell r="C15">
            <v>122</v>
          </cell>
          <cell r="D15">
            <v>119</v>
          </cell>
          <cell r="E15">
            <v>1</v>
          </cell>
        </row>
        <row r="16">
          <cell r="A16">
            <v>156218</v>
          </cell>
          <cell r="B16" t="str">
            <v>BRUR</v>
          </cell>
          <cell r="C16">
            <v>122</v>
          </cell>
          <cell r="D16">
            <v>119</v>
          </cell>
          <cell r="E16">
            <v>-1</v>
          </cell>
        </row>
        <row r="17">
          <cell r="A17">
            <v>224385</v>
          </cell>
          <cell r="B17" t="str">
            <v>BRUR</v>
          </cell>
          <cell r="C17">
            <v>122</v>
          </cell>
          <cell r="D17">
            <v>119</v>
          </cell>
          <cell r="E17">
            <v>-1</v>
          </cell>
        </row>
        <row r="18">
          <cell r="A18">
            <v>101741</v>
          </cell>
          <cell r="B18" t="str">
            <v>BRUR</v>
          </cell>
          <cell r="C18">
            <v>122</v>
          </cell>
          <cell r="D18">
            <v>119</v>
          </cell>
          <cell r="E18">
            <v>1</v>
          </cell>
        </row>
        <row r="19">
          <cell r="A19">
            <v>222919</v>
          </cell>
          <cell r="B19" t="str">
            <v>BRUR</v>
          </cell>
          <cell r="C19">
            <v>123</v>
          </cell>
          <cell r="D19">
            <v>119</v>
          </cell>
          <cell r="E19">
            <v>1</v>
          </cell>
        </row>
        <row r="20">
          <cell r="A20">
            <v>225940</v>
          </cell>
          <cell r="B20" t="str">
            <v>BRUR</v>
          </cell>
          <cell r="C20">
            <v>123</v>
          </cell>
          <cell r="D20">
            <v>119</v>
          </cell>
          <cell r="E20">
            <v>-1</v>
          </cell>
        </row>
        <row r="21">
          <cell r="A21">
            <v>178542</v>
          </cell>
          <cell r="B21" t="str">
            <v>BRUR</v>
          </cell>
          <cell r="C21">
            <v>123</v>
          </cell>
          <cell r="D21">
            <v>124</v>
          </cell>
          <cell r="E21">
            <v>-1</v>
          </cell>
        </row>
        <row r="22">
          <cell r="A22">
            <v>229897</v>
          </cell>
          <cell r="B22" t="str">
            <v>BRUR</v>
          </cell>
          <cell r="C22">
            <v>126</v>
          </cell>
          <cell r="D22">
            <v>119</v>
          </cell>
          <cell r="E22">
            <v>-1</v>
          </cell>
        </row>
        <row r="23">
          <cell r="A23">
            <v>181018</v>
          </cell>
          <cell r="B23" t="str">
            <v>BRUR</v>
          </cell>
          <cell r="C23">
            <v>126</v>
          </cell>
          <cell r="D23">
            <v>119</v>
          </cell>
          <cell r="E23">
            <v>1</v>
          </cell>
        </row>
        <row r="24">
          <cell r="A24">
            <v>154511</v>
          </cell>
          <cell r="B24" t="str">
            <v>BRUR</v>
          </cell>
          <cell r="C24">
            <v>126</v>
          </cell>
          <cell r="D24">
            <v>119</v>
          </cell>
          <cell r="E24">
            <v>1</v>
          </cell>
        </row>
        <row r="25">
          <cell r="A25">
            <v>225211</v>
          </cell>
          <cell r="B25" t="str">
            <v>BRUR</v>
          </cell>
          <cell r="C25">
            <v>126</v>
          </cell>
          <cell r="D25">
            <v>123</v>
          </cell>
          <cell r="E25">
            <v>1</v>
          </cell>
        </row>
        <row r="26">
          <cell r="A26">
            <v>228242</v>
          </cell>
          <cell r="B26" t="str">
            <v>BRUR</v>
          </cell>
          <cell r="C26">
            <v>108</v>
          </cell>
          <cell r="D26">
            <v>119</v>
          </cell>
          <cell r="E26">
            <v>1</v>
          </cell>
        </row>
        <row r="27">
          <cell r="A27">
            <v>138685</v>
          </cell>
          <cell r="B27" t="str">
            <v>BRUR</v>
          </cell>
          <cell r="C27">
            <v>108</v>
          </cell>
          <cell r="D27">
            <v>119</v>
          </cell>
          <cell r="E27">
            <v>-1</v>
          </cell>
        </row>
        <row r="28">
          <cell r="A28">
            <v>221275</v>
          </cell>
          <cell r="B28" t="str">
            <v>BRUR</v>
          </cell>
          <cell r="C28">
            <v>108</v>
          </cell>
          <cell r="D28">
            <v>121</v>
          </cell>
          <cell r="E28">
            <v>-1</v>
          </cell>
        </row>
        <row r="29">
          <cell r="A29">
            <v>366319</v>
          </cell>
          <cell r="B29" t="str">
            <v>BRUR</v>
          </cell>
          <cell r="C29">
            <v>108</v>
          </cell>
          <cell r="D29">
            <v>119</v>
          </cell>
          <cell r="E29">
            <v>-1</v>
          </cell>
        </row>
        <row r="30">
          <cell r="A30">
            <v>367208</v>
          </cell>
          <cell r="B30" t="str">
            <v>BRUR</v>
          </cell>
          <cell r="C30">
            <v>108</v>
          </cell>
          <cell r="D30">
            <v>124</v>
          </cell>
          <cell r="E30">
            <v>-1</v>
          </cell>
        </row>
        <row r="31">
          <cell r="A31">
            <v>365697</v>
          </cell>
          <cell r="B31" t="str">
            <v>BRUR</v>
          </cell>
          <cell r="C31">
            <v>108</v>
          </cell>
          <cell r="D31">
            <v>120</v>
          </cell>
          <cell r="E31">
            <v>1</v>
          </cell>
        </row>
        <row r="32">
          <cell r="A32">
            <v>508363</v>
          </cell>
          <cell r="B32" t="str">
            <v>BRUR</v>
          </cell>
          <cell r="C32">
            <v>108</v>
          </cell>
          <cell r="D32">
            <v>119</v>
          </cell>
          <cell r="E32">
            <v>1</v>
          </cell>
        </row>
        <row r="33">
          <cell r="A33">
            <v>221987</v>
          </cell>
          <cell r="B33" t="str">
            <v>BRUR</v>
          </cell>
          <cell r="C33">
            <v>124</v>
          </cell>
          <cell r="D33">
            <v>119</v>
          </cell>
          <cell r="E33">
            <v>1</v>
          </cell>
        </row>
        <row r="34">
          <cell r="A34">
            <v>223883</v>
          </cell>
          <cell r="B34" t="str">
            <v>BRUR</v>
          </cell>
          <cell r="C34">
            <v>124</v>
          </cell>
          <cell r="D34">
            <v>119</v>
          </cell>
          <cell r="E34">
            <v>1</v>
          </cell>
        </row>
        <row r="35">
          <cell r="A35">
            <v>216234</v>
          </cell>
          <cell r="B35" t="str">
            <v>BRUR</v>
          </cell>
          <cell r="C35">
            <v>124</v>
          </cell>
          <cell r="D35">
            <v>119</v>
          </cell>
          <cell r="E35">
            <v>1</v>
          </cell>
        </row>
        <row r="36">
          <cell r="A36">
            <v>179259</v>
          </cell>
          <cell r="B36" t="str">
            <v>BRUR</v>
          </cell>
          <cell r="C36">
            <v>106</v>
          </cell>
          <cell r="D36">
            <v>119</v>
          </cell>
          <cell r="E36">
            <v>-1</v>
          </cell>
        </row>
        <row r="37">
          <cell r="A37">
            <v>371123</v>
          </cell>
          <cell r="B37" t="str">
            <v>BRUR</v>
          </cell>
          <cell r="C37">
            <v>106</v>
          </cell>
          <cell r="D37">
            <v>119</v>
          </cell>
          <cell r="E37">
            <v>-1</v>
          </cell>
        </row>
        <row r="38">
          <cell r="A38">
            <v>323287</v>
          </cell>
          <cell r="B38" t="str">
            <v>BRUR</v>
          </cell>
          <cell r="C38">
            <v>106</v>
          </cell>
          <cell r="D38">
            <v>119</v>
          </cell>
          <cell r="E38">
            <v>-1</v>
          </cell>
        </row>
        <row r="39">
          <cell r="A39">
            <v>535659</v>
          </cell>
          <cell r="B39" t="str">
            <v>BRUR</v>
          </cell>
          <cell r="C39">
            <v>106</v>
          </cell>
          <cell r="D39">
            <v>121</v>
          </cell>
          <cell r="E39">
            <v>1</v>
          </cell>
        </row>
        <row r="40">
          <cell r="A40">
            <v>177070</v>
          </cell>
          <cell r="B40" t="str">
            <v>BRUR</v>
          </cell>
          <cell r="C40">
            <v>117</v>
          </cell>
          <cell r="D40">
            <v>119</v>
          </cell>
          <cell r="E40">
            <v>1</v>
          </cell>
        </row>
        <row r="41">
          <cell r="A41">
            <v>232754</v>
          </cell>
          <cell r="B41" t="str">
            <v>BRUR</v>
          </cell>
          <cell r="C41">
            <v>117</v>
          </cell>
          <cell r="D41">
            <v>121</v>
          </cell>
          <cell r="E41">
            <v>-1</v>
          </cell>
        </row>
        <row r="42">
          <cell r="A42">
            <v>530470</v>
          </cell>
          <cell r="B42" t="str">
            <v>BRUR</v>
          </cell>
          <cell r="C42">
            <v>117</v>
          </cell>
          <cell r="D42">
            <v>119</v>
          </cell>
          <cell r="E42">
            <v>1</v>
          </cell>
        </row>
        <row r="43">
          <cell r="A43">
            <v>531459</v>
          </cell>
          <cell r="B43" t="str">
            <v>BRUR</v>
          </cell>
          <cell r="C43">
            <v>117</v>
          </cell>
          <cell r="D43">
            <v>119</v>
          </cell>
          <cell r="E43">
            <v>1</v>
          </cell>
        </row>
        <row r="44">
          <cell r="A44">
            <v>531915</v>
          </cell>
          <cell r="B44" t="str">
            <v>BRUR</v>
          </cell>
          <cell r="C44">
            <v>117</v>
          </cell>
          <cell r="D44">
            <v>120</v>
          </cell>
          <cell r="E44">
            <v>1</v>
          </cell>
        </row>
        <row r="45">
          <cell r="A45">
            <v>179875</v>
          </cell>
          <cell r="B45" t="str">
            <v>BRUR</v>
          </cell>
          <cell r="C45">
            <v>111</v>
          </cell>
          <cell r="D45">
            <v>119</v>
          </cell>
          <cell r="E45">
            <v>1</v>
          </cell>
        </row>
        <row r="46">
          <cell r="A46">
            <v>306075</v>
          </cell>
          <cell r="B46" t="str">
            <v>BRUR</v>
          </cell>
          <cell r="C46">
            <v>111</v>
          </cell>
          <cell r="D46">
            <v>119</v>
          </cell>
          <cell r="E46">
            <v>-1</v>
          </cell>
        </row>
        <row r="47">
          <cell r="A47">
            <v>368916</v>
          </cell>
          <cell r="B47" t="str">
            <v>BRUR</v>
          </cell>
          <cell r="C47">
            <v>111</v>
          </cell>
          <cell r="D47">
            <v>119</v>
          </cell>
          <cell r="E47">
            <v>1</v>
          </cell>
        </row>
        <row r="48">
          <cell r="A48">
            <v>390033</v>
          </cell>
          <cell r="B48" t="str">
            <v>BRUR</v>
          </cell>
          <cell r="C48">
            <v>111</v>
          </cell>
          <cell r="D48">
            <v>120</v>
          </cell>
          <cell r="E48">
            <v>1</v>
          </cell>
        </row>
        <row r="49">
          <cell r="A49">
            <v>521069</v>
          </cell>
          <cell r="B49" t="str">
            <v>BRUR</v>
          </cell>
          <cell r="C49">
            <v>111</v>
          </cell>
          <cell r="D49">
            <v>119</v>
          </cell>
          <cell r="E49">
            <v>-1</v>
          </cell>
        </row>
        <row r="50">
          <cell r="A50">
            <v>218919</v>
          </cell>
          <cell r="B50" t="str">
            <v>BRUR</v>
          </cell>
          <cell r="C50">
            <v>125</v>
          </cell>
          <cell r="D50">
            <v>119</v>
          </cell>
          <cell r="E50">
            <v>1</v>
          </cell>
        </row>
        <row r="51">
          <cell r="A51">
            <v>172195</v>
          </cell>
          <cell r="B51" t="str">
            <v>BRUR</v>
          </cell>
          <cell r="C51">
            <v>125</v>
          </cell>
          <cell r="D51">
            <v>119</v>
          </cell>
          <cell r="E51">
            <v>-1</v>
          </cell>
        </row>
        <row r="52">
          <cell r="A52">
            <v>226654</v>
          </cell>
          <cell r="B52" t="str">
            <v>BRUR</v>
          </cell>
          <cell r="C52">
            <v>125</v>
          </cell>
          <cell r="D52">
            <v>120</v>
          </cell>
          <cell r="E52">
            <v>-1</v>
          </cell>
        </row>
        <row r="53">
          <cell r="A53">
            <v>322129</v>
          </cell>
          <cell r="B53" t="str">
            <v>BRUR</v>
          </cell>
          <cell r="C53">
            <v>125</v>
          </cell>
          <cell r="D53">
            <v>119</v>
          </cell>
          <cell r="E53">
            <v>-1</v>
          </cell>
        </row>
        <row r="54">
          <cell r="A54">
            <v>531682</v>
          </cell>
          <cell r="B54" t="str">
            <v>BRUR</v>
          </cell>
          <cell r="C54">
            <v>125</v>
          </cell>
          <cell r="D54">
            <v>119</v>
          </cell>
          <cell r="E54">
            <v>-1</v>
          </cell>
        </row>
        <row r="55">
          <cell r="A55">
            <v>536729</v>
          </cell>
          <cell r="B55" t="str">
            <v>BRUR</v>
          </cell>
          <cell r="C55">
            <v>125</v>
          </cell>
          <cell r="D55">
            <v>121</v>
          </cell>
          <cell r="E55">
            <v>1</v>
          </cell>
        </row>
        <row r="56">
          <cell r="A56">
            <v>177165</v>
          </cell>
          <cell r="B56" t="str">
            <v>BRUR</v>
          </cell>
          <cell r="C56">
            <v>107</v>
          </cell>
          <cell r="D56">
            <v>119</v>
          </cell>
          <cell r="E56">
            <v>1</v>
          </cell>
        </row>
        <row r="57">
          <cell r="A57">
            <v>338371</v>
          </cell>
          <cell r="B57" t="str">
            <v>BRUR</v>
          </cell>
          <cell r="C57">
            <v>107</v>
          </cell>
          <cell r="D57">
            <v>119</v>
          </cell>
          <cell r="E57">
            <v>1</v>
          </cell>
        </row>
        <row r="58">
          <cell r="A58">
            <v>358141</v>
          </cell>
          <cell r="B58" t="str">
            <v>BRUR</v>
          </cell>
          <cell r="C58">
            <v>107</v>
          </cell>
          <cell r="D58">
            <v>119</v>
          </cell>
          <cell r="E58">
            <v>-1</v>
          </cell>
        </row>
        <row r="59">
          <cell r="A59">
            <v>373156</v>
          </cell>
          <cell r="B59" t="str">
            <v>BRUR</v>
          </cell>
          <cell r="C59">
            <v>107</v>
          </cell>
          <cell r="D59">
            <v>120</v>
          </cell>
          <cell r="E59">
            <v>1</v>
          </cell>
        </row>
        <row r="60">
          <cell r="A60">
            <v>336623</v>
          </cell>
          <cell r="B60" t="str">
            <v>BRUR</v>
          </cell>
          <cell r="C60">
            <v>107</v>
          </cell>
          <cell r="D60">
            <v>121</v>
          </cell>
          <cell r="E60">
            <v>-1</v>
          </cell>
        </row>
        <row r="61">
          <cell r="A61">
            <v>216747</v>
          </cell>
          <cell r="B61" t="str">
            <v>BRUR</v>
          </cell>
          <cell r="C61">
            <v>119</v>
          </cell>
          <cell r="D61">
            <v>119</v>
          </cell>
          <cell r="E61">
            <v>1</v>
          </cell>
        </row>
        <row r="62">
          <cell r="A62">
            <v>264555</v>
          </cell>
          <cell r="B62" t="str">
            <v>BRUR</v>
          </cell>
          <cell r="C62">
            <v>119</v>
          </cell>
          <cell r="D62">
            <v>119</v>
          </cell>
          <cell r="E62">
            <v>1</v>
          </cell>
        </row>
        <row r="63">
          <cell r="A63">
            <v>217389</v>
          </cell>
          <cell r="B63" t="str">
            <v>BRUR</v>
          </cell>
          <cell r="C63">
            <v>119</v>
          </cell>
          <cell r="D63">
            <v>119</v>
          </cell>
          <cell r="E63">
            <v>1</v>
          </cell>
        </row>
        <row r="64">
          <cell r="A64">
            <v>223110</v>
          </cell>
          <cell r="B64" t="str">
            <v>BRUR</v>
          </cell>
          <cell r="C64">
            <v>119</v>
          </cell>
          <cell r="D64">
            <v>119</v>
          </cell>
          <cell r="E64">
            <v>-1</v>
          </cell>
        </row>
        <row r="65">
          <cell r="A65">
            <v>184438</v>
          </cell>
          <cell r="B65" t="str">
            <v>BRUR</v>
          </cell>
          <cell r="C65">
            <v>112</v>
          </cell>
          <cell r="D65">
            <v>119</v>
          </cell>
          <cell r="E65">
            <v>1</v>
          </cell>
        </row>
        <row r="66">
          <cell r="A66">
            <v>221741</v>
          </cell>
          <cell r="B66" t="str">
            <v>BRUR</v>
          </cell>
          <cell r="C66">
            <v>112</v>
          </cell>
          <cell r="D66">
            <v>120</v>
          </cell>
          <cell r="E66">
            <v>-1</v>
          </cell>
        </row>
        <row r="67">
          <cell r="A67">
            <v>371967</v>
          </cell>
          <cell r="B67" t="str">
            <v>BRUR</v>
          </cell>
          <cell r="C67">
            <v>112</v>
          </cell>
          <cell r="D67">
            <v>119</v>
          </cell>
          <cell r="E67">
            <v>1</v>
          </cell>
        </row>
        <row r="68">
          <cell r="A68">
            <v>337382</v>
          </cell>
          <cell r="B68" t="str">
            <v>BRUR</v>
          </cell>
          <cell r="C68">
            <v>112</v>
          </cell>
          <cell r="D68">
            <v>121</v>
          </cell>
          <cell r="E68">
            <v>1</v>
          </cell>
        </row>
        <row r="69">
          <cell r="A69">
            <v>218282</v>
          </cell>
          <cell r="B69" t="str">
            <v>BRUR</v>
          </cell>
          <cell r="C69">
            <v>114</v>
          </cell>
          <cell r="D69">
            <v>119</v>
          </cell>
          <cell r="E69">
            <v>1</v>
          </cell>
        </row>
        <row r="70">
          <cell r="A70">
            <v>516870</v>
          </cell>
          <cell r="B70" t="str">
            <v>BRUR</v>
          </cell>
          <cell r="C70">
            <v>114</v>
          </cell>
          <cell r="D70">
            <v>119</v>
          </cell>
          <cell r="E70">
            <v>1</v>
          </cell>
        </row>
        <row r="71">
          <cell r="A71">
            <v>531870</v>
          </cell>
          <cell r="B71" t="str">
            <v>BRUR</v>
          </cell>
          <cell r="C71">
            <v>114</v>
          </cell>
          <cell r="D71">
            <v>119</v>
          </cell>
          <cell r="E71">
            <v>-1</v>
          </cell>
        </row>
        <row r="72">
          <cell r="A72">
            <v>530816</v>
          </cell>
          <cell r="B72" t="str">
            <v>BRUR</v>
          </cell>
          <cell r="C72">
            <v>114</v>
          </cell>
          <cell r="D72">
            <v>120</v>
          </cell>
          <cell r="E72">
            <v>1</v>
          </cell>
        </row>
        <row r="73">
          <cell r="A73">
            <v>537400</v>
          </cell>
          <cell r="B73" t="str">
            <v>BRUR</v>
          </cell>
          <cell r="C73">
            <v>114</v>
          </cell>
          <cell r="D73">
            <v>121</v>
          </cell>
          <cell r="E73">
            <v>1</v>
          </cell>
        </row>
        <row r="74">
          <cell r="A74">
            <v>534941</v>
          </cell>
          <cell r="B74" t="str">
            <v>BRUR</v>
          </cell>
          <cell r="C74">
            <v>114</v>
          </cell>
          <cell r="D74">
            <v>121</v>
          </cell>
          <cell r="E74">
            <v>1</v>
          </cell>
        </row>
        <row r="75">
          <cell r="A75">
            <v>137770</v>
          </cell>
          <cell r="B75" t="str">
            <v>BRUR</v>
          </cell>
          <cell r="C75">
            <v>118</v>
          </cell>
          <cell r="D75">
            <v>119</v>
          </cell>
          <cell r="E75">
            <v>1</v>
          </cell>
        </row>
        <row r="76">
          <cell r="A76">
            <v>229882</v>
          </cell>
          <cell r="B76" t="str">
            <v>BRUR</v>
          </cell>
          <cell r="C76">
            <v>118</v>
          </cell>
          <cell r="D76">
            <v>123</v>
          </cell>
          <cell r="E76">
            <v>1</v>
          </cell>
        </row>
        <row r="77">
          <cell r="A77">
            <v>530903</v>
          </cell>
          <cell r="B77" t="str">
            <v>BRUR</v>
          </cell>
          <cell r="C77">
            <v>118</v>
          </cell>
          <cell r="D77">
            <v>119</v>
          </cell>
          <cell r="E77">
            <v>1</v>
          </cell>
        </row>
        <row r="78">
          <cell r="A78">
            <v>521564</v>
          </cell>
          <cell r="B78" t="str">
            <v>BRUR</v>
          </cell>
          <cell r="C78">
            <v>118</v>
          </cell>
          <cell r="D78">
            <v>119</v>
          </cell>
          <cell r="E78">
            <v>1</v>
          </cell>
        </row>
        <row r="79">
          <cell r="A79">
            <v>530929</v>
          </cell>
          <cell r="B79" t="str">
            <v>BRUR</v>
          </cell>
          <cell r="C79">
            <v>118</v>
          </cell>
          <cell r="D79">
            <v>120</v>
          </cell>
          <cell r="E79">
            <v>1</v>
          </cell>
        </row>
        <row r="80">
          <cell r="A80">
            <v>535014</v>
          </cell>
          <cell r="B80" t="str">
            <v>BRUR</v>
          </cell>
          <cell r="C80">
            <v>118</v>
          </cell>
          <cell r="D80">
            <v>121</v>
          </cell>
          <cell r="E80">
            <v>1</v>
          </cell>
        </row>
        <row r="81">
          <cell r="A81">
            <v>195235</v>
          </cell>
          <cell r="B81" t="str">
            <v>BRUR</v>
          </cell>
          <cell r="C81">
            <v>115</v>
          </cell>
          <cell r="D81">
            <v>119</v>
          </cell>
          <cell r="E81">
            <v>1</v>
          </cell>
        </row>
        <row r="82">
          <cell r="A82">
            <v>368163</v>
          </cell>
          <cell r="B82" t="str">
            <v>BRUR</v>
          </cell>
          <cell r="C82">
            <v>115</v>
          </cell>
          <cell r="D82">
            <v>121</v>
          </cell>
          <cell r="E82">
            <v>1</v>
          </cell>
        </row>
        <row r="83">
          <cell r="A83">
            <v>531421</v>
          </cell>
          <cell r="B83" t="str">
            <v>BRUR</v>
          </cell>
          <cell r="C83">
            <v>115</v>
          </cell>
          <cell r="D83">
            <v>119</v>
          </cell>
          <cell r="E83">
            <v>1</v>
          </cell>
        </row>
        <row r="84">
          <cell r="A84">
            <v>518043</v>
          </cell>
          <cell r="B84" t="str">
            <v>BRUR</v>
          </cell>
          <cell r="C84">
            <v>115</v>
          </cell>
          <cell r="D84">
            <v>119</v>
          </cell>
          <cell r="E84">
            <v>-1</v>
          </cell>
        </row>
        <row r="85">
          <cell r="A85">
            <v>178670</v>
          </cell>
          <cell r="B85" t="str">
            <v>BRUR</v>
          </cell>
          <cell r="C85">
            <v>113</v>
          </cell>
          <cell r="D85">
            <v>119</v>
          </cell>
          <cell r="E85">
            <v>1</v>
          </cell>
        </row>
        <row r="86">
          <cell r="A86">
            <v>218666</v>
          </cell>
          <cell r="B86" t="str">
            <v>BRUR</v>
          </cell>
          <cell r="C86">
            <v>113</v>
          </cell>
          <cell r="D86">
            <v>120</v>
          </cell>
          <cell r="E86">
            <v>1</v>
          </cell>
        </row>
        <row r="87">
          <cell r="A87">
            <v>366287</v>
          </cell>
          <cell r="B87" t="str">
            <v>BRUR</v>
          </cell>
          <cell r="C87">
            <v>113</v>
          </cell>
          <cell r="D87">
            <v>119</v>
          </cell>
          <cell r="E87">
            <v>-1</v>
          </cell>
        </row>
        <row r="88">
          <cell r="A88">
            <v>360853</v>
          </cell>
          <cell r="B88" t="str">
            <v>BRUR</v>
          </cell>
          <cell r="C88">
            <v>113</v>
          </cell>
          <cell r="D88">
            <v>121</v>
          </cell>
          <cell r="E88">
            <v>1</v>
          </cell>
        </row>
        <row r="89">
          <cell r="A89">
            <v>512614</v>
          </cell>
          <cell r="B89" t="str">
            <v>BRUR</v>
          </cell>
          <cell r="C89">
            <v>113</v>
          </cell>
          <cell r="D89">
            <v>119</v>
          </cell>
          <cell r="E89">
            <v>1</v>
          </cell>
        </row>
        <row r="90">
          <cell r="A90">
            <v>241564</v>
          </cell>
          <cell r="B90" t="str">
            <v>BRUR</v>
          </cell>
          <cell r="C90">
            <v>121</v>
          </cell>
          <cell r="D90">
            <v>119</v>
          </cell>
          <cell r="E90">
            <v>1</v>
          </cell>
        </row>
        <row r="91">
          <cell r="A91">
            <v>221571</v>
          </cell>
          <cell r="B91" t="str">
            <v>BRUR</v>
          </cell>
          <cell r="C91">
            <v>121</v>
          </cell>
          <cell r="D91">
            <v>119</v>
          </cell>
          <cell r="E91">
            <v>-1</v>
          </cell>
        </row>
        <row r="92">
          <cell r="A92">
            <v>168415</v>
          </cell>
          <cell r="B92" t="str">
            <v>BRUR</v>
          </cell>
          <cell r="C92">
            <v>121</v>
          </cell>
          <cell r="D92">
            <v>119</v>
          </cell>
          <cell r="E92">
            <v>-1</v>
          </cell>
        </row>
        <row r="93">
          <cell r="A93">
            <v>238723</v>
          </cell>
          <cell r="B93" t="str">
            <v>BRUR</v>
          </cell>
          <cell r="C93">
            <v>121</v>
          </cell>
          <cell r="D93">
            <v>119</v>
          </cell>
          <cell r="E93">
            <v>1</v>
          </cell>
        </row>
        <row r="94">
          <cell r="A94">
            <v>216101</v>
          </cell>
          <cell r="B94" t="str">
            <v>BRUR</v>
          </cell>
          <cell r="C94">
            <v>109</v>
          </cell>
          <cell r="D94">
            <v>119</v>
          </cell>
          <cell r="E94">
            <v>1</v>
          </cell>
        </row>
        <row r="95">
          <cell r="A95">
            <v>179194</v>
          </cell>
          <cell r="B95" t="str">
            <v>BRUR</v>
          </cell>
          <cell r="C95">
            <v>109</v>
          </cell>
          <cell r="D95">
            <v>119</v>
          </cell>
          <cell r="E95">
            <v>1</v>
          </cell>
        </row>
        <row r="96">
          <cell r="A96">
            <v>222973</v>
          </cell>
          <cell r="B96" t="str">
            <v>BRUR</v>
          </cell>
          <cell r="C96">
            <v>109</v>
          </cell>
          <cell r="D96">
            <v>120</v>
          </cell>
          <cell r="E96">
            <v>-1</v>
          </cell>
        </row>
        <row r="97">
          <cell r="A97">
            <v>338055</v>
          </cell>
          <cell r="B97" t="str">
            <v>BRUR</v>
          </cell>
          <cell r="C97">
            <v>109</v>
          </cell>
          <cell r="D97">
            <v>119</v>
          </cell>
          <cell r="E97">
            <v>-1</v>
          </cell>
        </row>
        <row r="98">
          <cell r="A98">
            <v>370772</v>
          </cell>
          <cell r="B98" t="str">
            <v>BRUR</v>
          </cell>
          <cell r="C98">
            <v>109</v>
          </cell>
          <cell r="D98">
            <v>121</v>
          </cell>
          <cell r="E98">
            <v>-1</v>
          </cell>
        </row>
        <row r="99">
          <cell r="A99">
            <v>368427</v>
          </cell>
          <cell r="B99" t="str">
            <v>BRUR</v>
          </cell>
          <cell r="C99">
            <v>109</v>
          </cell>
          <cell r="D99">
            <v>123</v>
          </cell>
          <cell r="E99">
            <v>1</v>
          </cell>
        </row>
        <row r="100">
          <cell r="A100">
            <v>532038</v>
          </cell>
          <cell r="B100" t="str">
            <v>BRUR</v>
          </cell>
          <cell r="C100">
            <v>109</v>
          </cell>
          <cell r="D100">
            <v>119</v>
          </cell>
          <cell r="E100">
            <v>-1</v>
          </cell>
        </row>
        <row r="101">
          <cell r="A101">
            <v>239462</v>
          </cell>
          <cell r="B101" t="str">
            <v>BRUR</v>
          </cell>
          <cell r="C101">
            <v>110</v>
          </cell>
          <cell r="D101">
            <v>119</v>
          </cell>
          <cell r="E101">
            <v>-1</v>
          </cell>
        </row>
        <row r="102">
          <cell r="A102">
            <v>361815</v>
          </cell>
          <cell r="B102" t="str">
            <v>BRUR</v>
          </cell>
          <cell r="C102">
            <v>110</v>
          </cell>
          <cell r="D102">
            <v>119</v>
          </cell>
          <cell r="E102">
            <v>-1</v>
          </cell>
        </row>
        <row r="103">
          <cell r="A103">
            <v>335185</v>
          </cell>
          <cell r="B103" t="str">
            <v>BRUR</v>
          </cell>
          <cell r="C103">
            <v>110</v>
          </cell>
          <cell r="D103">
            <v>119</v>
          </cell>
          <cell r="E103">
            <v>1</v>
          </cell>
        </row>
        <row r="104">
          <cell r="A104">
            <v>337484</v>
          </cell>
          <cell r="B104" t="str">
            <v>BRUR</v>
          </cell>
          <cell r="C104">
            <v>110</v>
          </cell>
          <cell r="D104">
            <v>120</v>
          </cell>
          <cell r="E104">
            <v>1</v>
          </cell>
        </row>
        <row r="105">
          <cell r="A105">
            <v>365090</v>
          </cell>
          <cell r="B105" t="str">
            <v>BRUR</v>
          </cell>
          <cell r="C105">
            <v>110</v>
          </cell>
          <cell r="D105">
            <v>123</v>
          </cell>
          <cell r="E105">
            <v>1</v>
          </cell>
        </row>
        <row r="106">
          <cell r="A106">
            <v>532786</v>
          </cell>
          <cell r="B106" t="str">
            <v>BRUR</v>
          </cell>
          <cell r="C106">
            <v>110</v>
          </cell>
          <cell r="D106">
            <v>119</v>
          </cell>
          <cell r="E106">
            <v>-1</v>
          </cell>
        </row>
        <row r="107">
          <cell r="A107">
            <v>179417</v>
          </cell>
          <cell r="B107" t="str">
            <v>BRUR</v>
          </cell>
          <cell r="C107">
            <v>120</v>
          </cell>
          <cell r="D107">
            <v>119</v>
          </cell>
          <cell r="E107">
            <v>1</v>
          </cell>
        </row>
        <row r="108">
          <cell r="A108">
            <v>115655</v>
          </cell>
          <cell r="B108" t="str">
            <v>BRUR</v>
          </cell>
          <cell r="C108">
            <v>120</v>
          </cell>
          <cell r="D108">
            <v>119</v>
          </cell>
          <cell r="E108">
            <v>1</v>
          </cell>
        </row>
        <row r="109">
          <cell r="A109">
            <v>191984</v>
          </cell>
          <cell r="B109" t="str">
            <v>BRUR</v>
          </cell>
          <cell r="C109">
            <v>120</v>
          </cell>
          <cell r="D109">
            <v>119</v>
          </cell>
          <cell r="E109">
            <v>1</v>
          </cell>
        </row>
        <row r="110">
          <cell r="A110">
            <v>211620</v>
          </cell>
          <cell r="B110" t="str">
            <v>BRUR</v>
          </cell>
          <cell r="C110">
            <v>120</v>
          </cell>
          <cell r="D110">
            <v>119</v>
          </cell>
          <cell r="E110">
            <v>1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stop.com/blog/grade-formula-in-exce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FB6D-5C54-4220-B5AB-FFD662D23D40}">
  <dimension ref="A1:O19"/>
  <sheetViews>
    <sheetView zoomScale="130" zoomScaleNormal="130" workbookViewId="0">
      <selection activeCell="O5" sqref="O5"/>
    </sheetView>
  </sheetViews>
  <sheetFormatPr defaultRowHeight="15" x14ac:dyDescent="0.25"/>
  <cols>
    <col min="1" max="1" width="4.85546875" style="18" customWidth="1"/>
    <col min="2" max="2" width="9.28515625" style="21" customWidth="1"/>
    <col min="3" max="3" width="9.5703125" style="21" customWidth="1"/>
    <col min="4" max="4" width="9.7109375" style="21" customWidth="1"/>
    <col min="5" max="5" width="9.5703125" style="21" customWidth="1"/>
    <col min="6" max="6" width="5.5703125" style="21" customWidth="1"/>
    <col min="7" max="7" width="14.7109375" style="21" customWidth="1"/>
    <col min="8" max="8" width="16.140625" style="21" customWidth="1"/>
    <col min="9" max="9" width="6.140625" style="18" customWidth="1"/>
    <col min="10" max="10" width="5.42578125" style="18" customWidth="1"/>
    <col min="11" max="11" width="4.85546875" style="18" customWidth="1"/>
    <col min="12" max="12" width="2.85546875" customWidth="1"/>
    <col min="13" max="13" width="8.14062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/>
      <c r="H1" s="3"/>
      <c r="I1" s="4"/>
      <c r="J1" s="5"/>
      <c r="K1" s="5"/>
      <c r="L1" s="6"/>
      <c r="M1" s="6"/>
      <c r="O1" s="7" t="s">
        <v>6</v>
      </c>
    </row>
    <row r="2" spans="1:15" x14ac:dyDescent="0.25">
      <c r="A2" s="5">
        <v>1</v>
      </c>
      <c r="B2" s="8" t="s">
        <v>7</v>
      </c>
      <c r="C2" s="8">
        <v>80</v>
      </c>
      <c r="D2" s="9" t="str">
        <f>IF(C2&gt;=40,"PASS","FAIL")</f>
        <v>PASS</v>
      </c>
      <c r="E2" s="9" t="str">
        <f>IF(C2&gt;=80,"A+",IF(C2&gt;=75,"A",IF(C2&gt;=70,"A-",IF(C2&gt;=65,"B+",IF(C2&gt;=60,"B",IF(C2&gt;=55,"B-",IF(C2&gt;=50,"C",IF(C2&gt;=40,"D",IF(C2&gt;=0,"F")))))))))</f>
        <v>A+</v>
      </c>
      <c r="F2" s="10" t="str" cm="1">
        <f t="array" ref="F2">_xlfn.IFS(C2&gt;= 80, "A+", C2 &gt;= 75, "A", C2 &gt;= 70, "A-", C2 &gt;= 65, "B+", C2&gt;=60,"B",C2&gt;=55,"B-",C2&gt;=50,"C",C2&gt;=40,"D",C2 &lt; 40, "F")</f>
        <v>A+</v>
      </c>
      <c r="G2" s="11" t="s">
        <v>8</v>
      </c>
      <c r="H2" s="12" t="s">
        <v>9</v>
      </c>
      <c r="I2" s="13">
        <v>80</v>
      </c>
      <c r="J2" s="14" t="s">
        <v>10</v>
      </c>
      <c r="K2" s="14" t="s">
        <v>11</v>
      </c>
      <c r="L2" s="15"/>
      <c r="M2" s="16" t="s">
        <v>12</v>
      </c>
    </row>
    <row r="3" spans="1:15" x14ac:dyDescent="0.25">
      <c r="A3" s="5">
        <v>2</v>
      </c>
      <c r="B3" s="8" t="s">
        <v>13</v>
      </c>
      <c r="C3" s="8">
        <v>86</v>
      </c>
      <c r="D3" s="9"/>
      <c r="E3" s="9" t="str">
        <f>IF(C3&gt;=80,"A+",IF(C3&gt;=75,"A",IF(C3&gt;=70,"A-",IF(C3&gt;=65,"B+",IF(C3&gt;=60,"B",IF(C3&gt;=55,"B-",IF(C3&gt;=50,"C",IF(C3&gt;=40,"D",IF(C3&gt;=0,"F")))))))))</f>
        <v>A+</v>
      </c>
      <c r="F3" s="10" t="str" cm="1">
        <f t="array" ref="F3">_xlfn.IFS(C3&gt;= 80, "A+", C3 &gt;= 75, "A", C3 &gt;= 70, "A-", C3 &gt;= 65, "B+", C3&gt;=60,"B",C3&gt;=55,"B-",C3&gt;=50,"C",C3&gt;=40,"D",C3 &lt; 40, "F")</f>
        <v>A+</v>
      </c>
      <c r="G3" s="11" t="s">
        <v>14</v>
      </c>
      <c r="H3" s="12" t="s">
        <v>15</v>
      </c>
      <c r="I3" s="13">
        <v>75</v>
      </c>
      <c r="J3" s="14" t="s">
        <v>10</v>
      </c>
      <c r="K3" s="14" t="s">
        <v>7</v>
      </c>
      <c r="L3" s="15"/>
      <c r="M3" s="16" t="s">
        <v>16</v>
      </c>
    </row>
    <row r="4" spans="1:15" x14ac:dyDescent="0.25">
      <c r="A4" s="5">
        <v>3</v>
      </c>
      <c r="B4" s="8" t="s">
        <v>17</v>
      </c>
      <c r="C4" s="8">
        <v>90</v>
      </c>
      <c r="D4" s="9"/>
      <c r="E4" s="9" t="str">
        <f t="shared" ref="E4:E5" si="0">IF(C4&gt;=80,"A+",IF(C4&gt;=75,"A",IF(C4&gt;=70,"A-",IF(C4&gt;=65,"B+",IF(C4&gt;=60,"B",IF(C4&gt;=55,"B-",IF(C4&gt;=50,"C",IF(C4&gt;=40,"D",IF(C4&gt;=0,"F")))))))))</f>
        <v>A+</v>
      </c>
      <c r="F4" s="10" t="str" cm="1">
        <f t="array" ref="F4">_xlfn.IFS(C4&gt;= 80, "A+", C4 &gt;= 75, "A", C4 &gt;= 70, "A-", C4 &gt;= 65, "B+", C4&gt;=60,"B",C4&gt;=55,"B-",C4&gt;=50,"C",C4&gt;=40,"D",C4 &lt; 40, "F")</f>
        <v>A+</v>
      </c>
      <c r="G4" s="11" t="s">
        <v>18</v>
      </c>
      <c r="H4" s="12" t="s">
        <v>19</v>
      </c>
      <c r="I4" s="13">
        <v>70</v>
      </c>
      <c r="J4" s="14" t="s">
        <v>10</v>
      </c>
      <c r="K4" s="14" t="s">
        <v>20</v>
      </c>
      <c r="L4" s="15"/>
      <c r="M4" s="16" t="s">
        <v>21</v>
      </c>
    </row>
    <row r="5" spans="1:15" x14ac:dyDescent="0.25">
      <c r="A5" s="5">
        <v>4</v>
      </c>
      <c r="B5" s="8" t="s">
        <v>22</v>
      </c>
      <c r="C5" s="8">
        <v>43</v>
      </c>
      <c r="D5" s="9"/>
      <c r="E5" s="9" t="str">
        <f t="shared" si="0"/>
        <v>D</v>
      </c>
      <c r="F5" s="10" t="str" cm="1">
        <f t="array" ref="F5">_xlfn.IFS(C5&gt;= 80, "A+", C5 &gt;= 75, "A", C5 &gt;= 70, "A-", C5 &gt;= 65, "B+", C5&gt;=60,"B",C5&gt;=55,"B-",C5&gt;=50,"C",C5&gt;=40,"D",C5 &lt; 40, "F")</f>
        <v>D</v>
      </c>
      <c r="G5" s="11" t="s">
        <v>23</v>
      </c>
      <c r="H5" s="12" t="s">
        <v>24</v>
      </c>
      <c r="I5" s="4">
        <v>65</v>
      </c>
      <c r="J5" s="5" t="s">
        <v>10</v>
      </c>
      <c r="K5" s="5" t="s">
        <v>25</v>
      </c>
      <c r="L5" s="6"/>
      <c r="M5" s="16" t="s">
        <v>26</v>
      </c>
    </row>
    <row r="6" spans="1:15" x14ac:dyDescent="0.25">
      <c r="A6" s="5">
        <v>5</v>
      </c>
      <c r="B6" s="8" t="s">
        <v>27</v>
      </c>
      <c r="C6" s="8">
        <v>95</v>
      </c>
      <c r="D6" s="9"/>
      <c r="E6" s="9" t="str">
        <f>IF(C6&gt;=80,"A+",IF(C6&gt;=75,"A",IF(C6&gt;=70,"A-",IF(C6&gt;=65,"B+",IF(C6&gt;=60,"B",IF(C6&gt;=55,"B-",IF(C6&gt;=50,"C",IF(C6&gt;=40,"D",IF(C6&gt;=0,"F")))))))))</f>
        <v>A+</v>
      </c>
      <c r="F6" s="10" t="str" cm="1">
        <f t="array" ref="F6">_xlfn.IFS(C6&gt;= 80, "A+", C6 &gt;= 75, "A", C6 &gt;= 70, "A-", C6 &gt;= 65, "B+", C6&gt;=60,"B",C6&gt;=55,"B-",C6&gt;=50,"C",C6&gt;=40,"D",C6 &lt; 40, "F")</f>
        <v>A+</v>
      </c>
      <c r="G6" s="11" t="s">
        <v>28</v>
      </c>
      <c r="H6" s="12" t="s">
        <v>29</v>
      </c>
      <c r="I6" s="4">
        <v>60</v>
      </c>
      <c r="J6" s="5" t="s">
        <v>10</v>
      </c>
      <c r="K6" s="5" t="s">
        <v>13</v>
      </c>
      <c r="L6" s="6"/>
      <c r="M6" s="16" t="s">
        <v>30</v>
      </c>
    </row>
    <row r="7" spans="1:15" x14ac:dyDescent="0.25">
      <c r="A7" s="5">
        <v>6</v>
      </c>
      <c r="B7" s="8" t="s">
        <v>31</v>
      </c>
      <c r="C7" s="8">
        <v>82</v>
      </c>
      <c r="D7" s="9"/>
      <c r="E7" s="9" t="str">
        <f t="shared" ref="E7:E13" si="1">IF(C7&gt;=80,"A+",IF(C7&gt;=75,"A",IF(C7&gt;=70,"A-",IF(C7&gt;=65,"B+",IF(C7&gt;=60,"B",IF(C7&gt;=55,"B-",IF(C7&gt;=50,"C",IF(C7&gt;=40,"D",IF(C7&gt;=0,"F")))))))))</f>
        <v>A+</v>
      </c>
      <c r="F7" s="10" t="str" cm="1">
        <f t="array" ref="F7">_xlfn.IFS(C7&gt;= 80, "A+", C7 &gt;= 75, "A", C7 &gt;= 70, "A-", C7 &gt;= 65, "B+", C7&gt;=60,"B",C7&gt;=55,"B-",C7&gt;=50,"C",C7&gt;=40,"D",C7 &lt; 40, "F")</f>
        <v>A+</v>
      </c>
      <c r="G7" s="11" t="s">
        <v>32</v>
      </c>
      <c r="H7" s="12" t="s">
        <v>33</v>
      </c>
      <c r="I7" s="4">
        <v>55</v>
      </c>
      <c r="J7" s="5" t="s">
        <v>10</v>
      </c>
      <c r="K7" s="5" t="s">
        <v>34</v>
      </c>
      <c r="L7" s="6"/>
      <c r="M7" s="16" t="s">
        <v>35</v>
      </c>
    </row>
    <row r="8" spans="1:15" x14ac:dyDescent="0.25">
      <c r="A8" s="5">
        <v>7</v>
      </c>
      <c r="B8" s="8" t="s">
        <v>36</v>
      </c>
      <c r="C8" s="8">
        <v>55</v>
      </c>
      <c r="D8" s="9"/>
      <c r="E8" s="9" t="str">
        <f t="shared" si="1"/>
        <v>B-</v>
      </c>
      <c r="F8" s="10" t="str" cm="1">
        <f t="array" ref="F8">_xlfn.IFS(C8&gt;= 80, "A+", C8 &gt;= 75, "A", C8 &gt;= 70, "A-", C8 &gt;= 65, "B+", C8&gt;=60,"B",C8&gt;=55,"B-",C8&gt;=50,"C",C8&gt;=40,"D",C8 &lt; 40, "F")</f>
        <v>B-</v>
      </c>
      <c r="G8" s="11" t="s">
        <v>37</v>
      </c>
      <c r="H8" s="12" t="s">
        <v>38</v>
      </c>
      <c r="I8" s="4">
        <v>50</v>
      </c>
      <c r="J8" s="5" t="s">
        <v>10</v>
      </c>
      <c r="K8" s="5" t="s">
        <v>17</v>
      </c>
      <c r="L8" s="6"/>
      <c r="M8" s="16" t="s">
        <v>39</v>
      </c>
    </row>
    <row r="9" spans="1:15" x14ac:dyDescent="0.25">
      <c r="A9" s="5">
        <v>8</v>
      </c>
      <c r="B9" s="8" t="s">
        <v>40</v>
      </c>
      <c r="C9" s="8">
        <v>32</v>
      </c>
      <c r="D9" s="9"/>
      <c r="E9" s="9" t="str">
        <f t="shared" si="1"/>
        <v>F</v>
      </c>
      <c r="F9" s="10" t="str" cm="1">
        <f t="array" ref="F9">_xlfn.IFS(C9&gt;= 80, "A+", C9 &gt;= 75, "A", C9 &gt;= 70, "A-", C9 &gt;= 65, "B+", C9&gt;=60,"B",C9&gt;=55,"B-",C9&gt;=50,"C",C9&gt;=40,"D",C9 &lt; 40, "F")</f>
        <v>F</v>
      </c>
      <c r="G9" s="11" t="s">
        <v>41</v>
      </c>
      <c r="H9" s="12" t="s">
        <v>42</v>
      </c>
      <c r="I9" s="13">
        <v>40</v>
      </c>
      <c r="J9" s="14" t="s">
        <v>10</v>
      </c>
      <c r="K9" s="14" t="s">
        <v>22</v>
      </c>
      <c r="L9" s="15"/>
      <c r="M9" s="16" t="s">
        <v>43</v>
      </c>
    </row>
    <row r="10" spans="1:15" x14ac:dyDescent="0.25">
      <c r="A10" s="5">
        <v>9</v>
      </c>
      <c r="B10" s="8" t="s">
        <v>44</v>
      </c>
      <c r="C10" s="8">
        <v>61</v>
      </c>
      <c r="D10" s="9"/>
      <c r="E10" s="9" t="str">
        <f t="shared" si="1"/>
        <v>B</v>
      </c>
      <c r="F10" s="10" t="str" cm="1">
        <f t="array" ref="F10">_xlfn.IFS(C10&gt;= 80, "A+", C10 &gt;= 75, "A", C10 &gt;= 70, "A-", C10 &gt;= 65, "B+", C10&gt;=60,"B",C10&gt;=55,"B-",C10&gt;=50,"C",C10&gt;=40,"D",C10 &lt; 40, "F")</f>
        <v>B</v>
      </c>
      <c r="G10" s="11" t="s">
        <v>45</v>
      </c>
      <c r="H10" s="12" t="s">
        <v>46</v>
      </c>
      <c r="I10" s="13">
        <v>0</v>
      </c>
      <c r="J10" s="14" t="s">
        <v>10</v>
      </c>
      <c r="K10" s="14" t="s">
        <v>31</v>
      </c>
      <c r="L10" s="15"/>
      <c r="M10" s="16" t="s">
        <v>47</v>
      </c>
    </row>
    <row r="11" spans="1:15" x14ac:dyDescent="0.25">
      <c r="A11" s="5">
        <v>10</v>
      </c>
      <c r="B11" s="8" t="s">
        <v>48</v>
      </c>
      <c r="C11" s="8">
        <v>77</v>
      </c>
      <c r="D11" s="9"/>
      <c r="E11" s="9" t="str">
        <f t="shared" si="1"/>
        <v>A</v>
      </c>
      <c r="F11" s="10" t="str" cm="1">
        <f t="array" ref="F11">_xlfn.IFS(C11&gt;= 80, "A+", C11 &gt;= 75, "A", C11 &gt;= 70, "A-", C11 &gt;= 65, "B+", C11&gt;=60,"B",C11&gt;=55,"B-",C11&gt;=50,"C",C11&gt;=40,"D",C11 &lt; 40, "F")</f>
        <v>A</v>
      </c>
      <c r="G11" s="11" t="s">
        <v>49</v>
      </c>
      <c r="H11" s="17"/>
    </row>
    <row r="12" spans="1:15" x14ac:dyDescent="0.25">
      <c r="A12" s="5">
        <v>11</v>
      </c>
      <c r="B12" s="8" t="s">
        <v>50</v>
      </c>
      <c r="C12" s="8">
        <v>88</v>
      </c>
      <c r="D12" s="9"/>
      <c r="E12" s="9" t="str">
        <f t="shared" si="1"/>
        <v>A+</v>
      </c>
      <c r="F12" s="10" t="str" cm="1">
        <f t="array" ref="F12">_xlfn.IFS(C12&gt;= 80, "A+", C12 &gt;= 75, "A", C12 &gt;= 70, "A-", C12 &gt;= 65, "B+", C12&gt;=60,"B",C12&gt;=55,"B-",C12&gt;=50,"C",C12&gt;=40,"D",C12 &lt; 40, "F")</f>
        <v>A+</v>
      </c>
      <c r="G12" s="19"/>
      <c r="H12" s="19"/>
    </row>
    <row r="13" spans="1:15" x14ac:dyDescent="0.25">
      <c r="A13" s="5">
        <v>12</v>
      </c>
      <c r="B13" s="8" t="s">
        <v>51</v>
      </c>
      <c r="C13" s="8">
        <v>30</v>
      </c>
      <c r="D13" s="9"/>
      <c r="E13" s="9" t="str">
        <f t="shared" si="1"/>
        <v>F</v>
      </c>
      <c r="F13" s="10" t="str" cm="1">
        <f t="array" ref="F13">_xlfn.IFS(C13&gt;= 80, "A+", C13 &gt;= 75, "A", C13 &gt;= 70, "A-", C13 &gt;= 65, "B+", C13&gt;=60,"B",C13&gt;=55,"B-",C13&gt;=50,"C",C13&gt;=40,"D",C13 &lt; 40, "F")</f>
        <v>F</v>
      </c>
      <c r="G13" s="19"/>
      <c r="H13" s="19"/>
    </row>
    <row r="15" spans="1:15" x14ac:dyDescent="0.25">
      <c r="B15" s="8" t="s">
        <v>52</v>
      </c>
      <c r="C15" s="20">
        <f>AVERAGE(C2:C13)</f>
        <v>68.25</v>
      </c>
    </row>
    <row r="16" spans="1:15" x14ac:dyDescent="0.25">
      <c r="B16" s="8" t="s">
        <v>53</v>
      </c>
      <c r="C16" s="22">
        <f>MIN(C2:C13)</f>
        <v>30</v>
      </c>
    </row>
    <row r="17" spans="1:3" x14ac:dyDescent="0.25">
      <c r="B17" s="8" t="s">
        <v>54</v>
      </c>
      <c r="C17" s="22">
        <f>MAX(C2:C13)</f>
        <v>95</v>
      </c>
    </row>
    <row r="19" spans="1:3" x14ac:dyDescent="0.25">
      <c r="A19" s="23" t="s">
        <v>55</v>
      </c>
    </row>
  </sheetData>
  <hyperlinks>
    <hyperlink ref="A19" r:id="rId1" xr:uid="{30034544-0D29-48E7-B653-AE42E99295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6344-4994-4E4F-BF8E-7CEE90251B50}">
  <dimension ref="A1:J10"/>
  <sheetViews>
    <sheetView zoomScale="190" zoomScaleNormal="190" workbookViewId="0">
      <selection activeCell="E7" sqref="E7"/>
    </sheetView>
  </sheetViews>
  <sheetFormatPr defaultRowHeight="15" x14ac:dyDescent="0.25"/>
  <cols>
    <col min="1" max="1" width="18.42578125" customWidth="1"/>
    <col min="2" max="2" width="7.42578125" customWidth="1"/>
    <col min="3" max="3" width="7.140625" customWidth="1"/>
    <col min="4" max="4" width="7.5703125" customWidth="1"/>
    <col min="5" max="5" width="6.7109375" customWidth="1"/>
    <col min="6" max="6" width="6.28515625" customWidth="1"/>
    <col min="7" max="7" width="8.140625" customWidth="1"/>
    <col min="8" max="8" width="2.28515625" customWidth="1"/>
    <col min="9" max="9" width="13.140625" customWidth="1"/>
    <col min="10" max="10" width="18" customWidth="1"/>
  </cols>
  <sheetData>
    <row r="1" spans="1:10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10" x14ac:dyDescent="0.25">
      <c r="A2" t="s">
        <v>63</v>
      </c>
      <c r="B2" s="21">
        <v>76</v>
      </c>
      <c r="C2" s="21">
        <v>53</v>
      </c>
      <c r="D2" s="21">
        <v>67</v>
      </c>
      <c r="E2" s="21">
        <v>57</v>
      </c>
      <c r="F2" s="21">
        <v>81</v>
      </c>
      <c r="G2" s="21">
        <v>70</v>
      </c>
      <c r="I2" t="s">
        <v>64</v>
      </c>
      <c r="J2" s="18" t="s">
        <v>65</v>
      </c>
    </row>
    <row r="3" spans="1:10" x14ac:dyDescent="0.25">
      <c r="A3" t="s">
        <v>66</v>
      </c>
      <c r="B3" s="21">
        <v>86</v>
      </c>
      <c r="C3" s="21">
        <v>43</v>
      </c>
      <c r="D3" s="21">
        <v>65</v>
      </c>
      <c r="E3" s="21">
        <v>47</v>
      </c>
      <c r="F3" s="21">
        <v>91</v>
      </c>
      <c r="G3" s="21">
        <v>68</v>
      </c>
      <c r="I3" s="24" t="s">
        <v>57</v>
      </c>
      <c r="J3">
        <f>HLOOKUP(I3,A1:G5,2,FALSE)</f>
        <v>76</v>
      </c>
    </row>
    <row r="4" spans="1:10" x14ac:dyDescent="0.25">
      <c r="A4" t="s">
        <v>67</v>
      </c>
      <c r="B4" s="21">
        <v>87</v>
      </c>
      <c r="C4" s="21">
        <v>44</v>
      </c>
      <c r="D4" s="21">
        <v>72</v>
      </c>
      <c r="E4" s="21">
        <v>48</v>
      </c>
      <c r="F4" s="21">
        <v>92</v>
      </c>
      <c r="G4" s="21">
        <v>75</v>
      </c>
    </row>
    <row r="5" spans="1:10" x14ac:dyDescent="0.25">
      <c r="A5" t="s">
        <v>68</v>
      </c>
      <c r="B5" s="21">
        <v>92</v>
      </c>
      <c r="C5" s="21">
        <v>56</v>
      </c>
      <c r="D5" s="21">
        <v>98</v>
      </c>
      <c r="E5" s="21">
        <v>60</v>
      </c>
      <c r="F5" s="21">
        <v>97</v>
      </c>
      <c r="G5" s="21">
        <v>101</v>
      </c>
    </row>
    <row r="6" spans="1:10" ht="9.75" customHeight="1" x14ac:dyDescent="0.25"/>
    <row r="7" spans="1:10" ht="9" customHeight="1" x14ac:dyDescent="0.25"/>
    <row r="8" spans="1:10" ht="12" customHeight="1" x14ac:dyDescent="0.25">
      <c r="A8" s="24" t="s">
        <v>57</v>
      </c>
      <c r="D8">
        <f>HLOOKUP(A8,A1:G5,2,FALSE)</f>
        <v>76</v>
      </c>
    </row>
    <row r="9" spans="1:10" ht="10.5" customHeight="1" x14ac:dyDescent="0.25"/>
    <row r="10" spans="1:10" x14ac:dyDescent="0.25">
      <c r="A10" s="25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A637-6361-41DA-8B31-F05C204FBE95}">
  <dimension ref="A1:K28"/>
  <sheetViews>
    <sheetView topLeftCell="A13" zoomScale="145" zoomScaleNormal="145" workbookViewId="0">
      <selection activeCell="H2" sqref="H2"/>
    </sheetView>
  </sheetViews>
  <sheetFormatPr defaultRowHeight="15" x14ac:dyDescent="0.25"/>
  <cols>
    <col min="1" max="1" width="12" style="46" customWidth="1"/>
    <col min="2" max="2" width="10.7109375" style="18" customWidth="1"/>
    <col min="3" max="3" width="5.85546875" style="18" customWidth="1"/>
    <col min="4" max="4" width="6" style="18" customWidth="1"/>
    <col min="5" max="5" width="7.140625" style="18" customWidth="1"/>
    <col min="6" max="6" width="20.5703125" style="47" customWidth="1"/>
    <col min="7" max="7" width="18.7109375" style="18" customWidth="1"/>
    <col min="8" max="8" width="13" customWidth="1"/>
    <col min="9" max="15" width="8.85546875" customWidth="1"/>
  </cols>
  <sheetData>
    <row r="1" spans="1:11" x14ac:dyDescent="0.25">
      <c r="A1" s="26" t="s">
        <v>70</v>
      </c>
      <c r="B1" s="27" t="s">
        <v>71</v>
      </c>
      <c r="C1" s="28" t="s">
        <v>1</v>
      </c>
      <c r="D1" s="29" t="s">
        <v>72</v>
      </c>
      <c r="E1" s="30" t="s">
        <v>73</v>
      </c>
      <c r="F1" s="30" t="s">
        <v>74</v>
      </c>
      <c r="G1" s="28" t="s">
        <v>75</v>
      </c>
      <c r="H1" s="31" t="s">
        <v>76</v>
      </c>
      <c r="I1" s="32"/>
      <c r="J1" s="31"/>
      <c r="K1" s="31"/>
    </row>
    <row r="2" spans="1:11" x14ac:dyDescent="0.25">
      <c r="A2" s="33">
        <v>5001</v>
      </c>
      <c r="B2" s="34" t="s">
        <v>77</v>
      </c>
      <c r="C2" s="35" t="s">
        <v>7</v>
      </c>
      <c r="D2" s="33">
        <v>11001</v>
      </c>
      <c r="E2" s="36">
        <v>40</v>
      </c>
      <c r="F2" s="36">
        <f>VLOOKUP(E2,GPLG,2)</f>
        <v>2</v>
      </c>
      <c r="G2" s="33" t="str">
        <f>VLOOKUP(E2,GPLG,3)</f>
        <v>D</v>
      </c>
      <c r="H2" s="37" t="str">
        <f>VLOOKUP(E2,status,4)</f>
        <v>Nine</v>
      </c>
      <c r="I2" s="37"/>
      <c r="J2" s="37"/>
      <c r="K2" s="37"/>
    </row>
    <row r="3" spans="1:11" x14ac:dyDescent="0.25">
      <c r="A3" s="33">
        <v>5002</v>
      </c>
      <c r="B3" s="34" t="s">
        <v>77</v>
      </c>
      <c r="C3" s="35" t="s">
        <v>13</v>
      </c>
      <c r="D3" s="33">
        <v>11002</v>
      </c>
      <c r="E3" s="36">
        <v>62</v>
      </c>
      <c r="F3" s="36">
        <f t="shared" ref="F2:F19" si="0">VLOOKUP(E3,GPLG,2)</f>
        <v>3</v>
      </c>
      <c r="G3" s="33" t="str">
        <f t="shared" ref="G2:G19" si="1">VLOOKUP(E3,GPLG,3)</f>
        <v>B</v>
      </c>
      <c r="H3" s="37" t="str">
        <f t="shared" ref="H2:H19" si="2">VLOOKUP(E3,status,4)</f>
        <v>Fifth</v>
      </c>
      <c r="I3" s="37"/>
      <c r="J3" s="37"/>
      <c r="K3" s="37"/>
    </row>
    <row r="4" spans="1:11" x14ac:dyDescent="0.25">
      <c r="A4" s="33">
        <v>5003</v>
      </c>
      <c r="B4" s="34" t="s">
        <v>77</v>
      </c>
      <c r="C4" s="35" t="s">
        <v>7</v>
      </c>
      <c r="D4" s="33">
        <v>11003</v>
      </c>
      <c r="E4" s="36">
        <v>62</v>
      </c>
      <c r="F4" s="36">
        <f t="shared" si="0"/>
        <v>3</v>
      </c>
      <c r="G4" s="33" t="str">
        <f t="shared" si="1"/>
        <v>B</v>
      </c>
      <c r="H4" s="37" t="str">
        <f t="shared" si="2"/>
        <v>Fifth</v>
      </c>
      <c r="I4" s="37"/>
      <c r="J4" s="37"/>
      <c r="K4" s="37"/>
    </row>
    <row r="5" spans="1:11" x14ac:dyDescent="0.25">
      <c r="A5" s="33">
        <v>5004</v>
      </c>
      <c r="B5" s="34" t="s">
        <v>77</v>
      </c>
      <c r="C5" s="35" t="s">
        <v>13</v>
      </c>
      <c r="D5" s="33">
        <v>11004</v>
      </c>
      <c r="E5" s="36">
        <v>60</v>
      </c>
      <c r="F5" s="36">
        <f t="shared" si="0"/>
        <v>3</v>
      </c>
      <c r="G5" s="33" t="str">
        <f t="shared" si="1"/>
        <v>B</v>
      </c>
      <c r="H5" s="37" t="str">
        <f t="shared" si="2"/>
        <v>Fifth</v>
      </c>
      <c r="I5" s="37"/>
      <c r="J5" s="37"/>
      <c r="K5" s="37"/>
    </row>
    <row r="6" spans="1:11" x14ac:dyDescent="0.25">
      <c r="A6" s="33">
        <v>5005</v>
      </c>
      <c r="B6" s="34" t="s">
        <v>77</v>
      </c>
      <c r="C6" s="35" t="s">
        <v>7</v>
      </c>
      <c r="D6" s="33">
        <v>11005</v>
      </c>
      <c r="E6" s="36">
        <v>61</v>
      </c>
      <c r="F6" s="36">
        <f t="shared" si="0"/>
        <v>3</v>
      </c>
      <c r="G6" s="33" t="str">
        <f t="shared" si="1"/>
        <v>B</v>
      </c>
      <c r="H6" s="37" t="str">
        <f t="shared" si="2"/>
        <v>Fifth</v>
      </c>
      <c r="I6" s="37"/>
      <c r="J6" s="37"/>
      <c r="K6" s="37"/>
    </row>
    <row r="7" spans="1:11" x14ac:dyDescent="0.25">
      <c r="A7" s="33">
        <v>5006</v>
      </c>
      <c r="B7" s="34" t="s">
        <v>77</v>
      </c>
      <c r="C7" s="35" t="s">
        <v>13</v>
      </c>
      <c r="D7" s="33">
        <v>11006</v>
      </c>
      <c r="E7" s="36">
        <v>60</v>
      </c>
      <c r="F7" s="36">
        <f t="shared" si="0"/>
        <v>3</v>
      </c>
      <c r="G7" s="33" t="str">
        <f t="shared" si="1"/>
        <v>B</v>
      </c>
      <c r="H7" s="37" t="str">
        <f t="shared" si="2"/>
        <v>Fifth</v>
      </c>
      <c r="I7" s="37"/>
      <c r="J7" s="37"/>
      <c r="K7" s="37"/>
    </row>
    <row r="8" spans="1:11" x14ac:dyDescent="0.25">
      <c r="A8" s="33">
        <v>5007</v>
      </c>
      <c r="B8" s="34" t="s">
        <v>77</v>
      </c>
      <c r="C8" s="35" t="s">
        <v>7</v>
      </c>
      <c r="D8" s="33">
        <v>11007</v>
      </c>
      <c r="E8" s="36">
        <v>59</v>
      </c>
      <c r="F8" s="36">
        <f t="shared" si="0"/>
        <v>2.75</v>
      </c>
      <c r="G8" s="33" t="str">
        <f t="shared" si="1"/>
        <v>B-</v>
      </c>
      <c r="H8" s="37" t="str">
        <f t="shared" si="2"/>
        <v>Six</v>
      </c>
      <c r="I8" s="37"/>
      <c r="J8" s="37"/>
      <c r="K8" s="37"/>
    </row>
    <row r="9" spans="1:11" x14ac:dyDescent="0.25">
      <c r="A9" s="33">
        <v>5008</v>
      </c>
      <c r="B9" s="34" t="s">
        <v>77</v>
      </c>
      <c r="C9" s="35" t="s">
        <v>13</v>
      </c>
      <c r="D9" s="33">
        <v>11008</v>
      </c>
      <c r="E9" s="36">
        <v>58</v>
      </c>
      <c r="F9" s="36">
        <f t="shared" si="0"/>
        <v>2.75</v>
      </c>
      <c r="G9" s="33" t="str">
        <f t="shared" si="1"/>
        <v>B-</v>
      </c>
      <c r="H9" s="37" t="str">
        <f t="shared" si="2"/>
        <v>Six</v>
      </c>
      <c r="I9" s="37"/>
      <c r="J9" s="37"/>
      <c r="K9" s="37"/>
    </row>
    <row r="10" spans="1:11" x14ac:dyDescent="0.25">
      <c r="A10" s="33">
        <v>5009</v>
      </c>
      <c r="B10" s="34" t="s">
        <v>77</v>
      </c>
      <c r="C10" s="35" t="s">
        <v>7</v>
      </c>
      <c r="D10" s="33">
        <v>11009</v>
      </c>
      <c r="E10" s="36">
        <v>56</v>
      </c>
      <c r="F10" s="36">
        <f t="shared" si="0"/>
        <v>2.75</v>
      </c>
      <c r="G10" s="33" t="str">
        <f t="shared" si="1"/>
        <v>B-</v>
      </c>
      <c r="H10" s="37" t="str">
        <f t="shared" si="2"/>
        <v>Six</v>
      </c>
      <c r="I10" s="37"/>
      <c r="J10" s="37"/>
      <c r="K10" s="37"/>
    </row>
    <row r="11" spans="1:11" x14ac:dyDescent="0.25">
      <c r="A11" s="33">
        <v>5010</v>
      </c>
      <c r="B11" s="34" t="s">
        <v>77</v>
      </c>
      <c r="C11" s="35" t="s">
        <v>13</v>
      </c>
      <c r="D11" s="33">
        <v>11010</v>
      </c>
      <c r="E11" s="36">
        <v>60</v>
      </c>
      <c r="F11" s="36">
        <f t="shared" si="0"/>
        <v>3</v>
      </c>
      <c r="G11" s="33" t="str">
        <f t="shared" si="1"/>
        <v>B</v>
      </c>
      <c r="H11" s="37" t="str">
        <f t="shared" si="2"/>
        <v>Fifth</v>
      </c>
      <c r="I11" s="37"/>
      <c r="J11" s="37"/>
      <c r="K11" s="37"/>
    </row>
    <row r="12" spans="1:11" x14ac:dyDescent="0.25">
      <c r="A12" s="33">
        <v>5011</v>
      </c>
      <c r="B12" s="34" t="s">
        <v>77</v>
      </c>
      <c r="C12" s="35" t="s">
        <v>7</v>
      </c>
      <c r="D12" s="33">
        <v>11011</v>
      </c>
      <c r="E12" s="36">
        <v>60</v>
      </c>
      <c r="F12" s="36">
        <f t="shared" si="0"/>
        <v>3</v>
      </c>
      <c r="G12" s="33" t="str">
        <f t="shared" si="1"/>
        <v>B</v>
      </c>
      <c r="H12" s="37" t="str">
        <f t="shared" si="2"/>
        <v>Fifth</v>
      </c>
      <c r="I12" s="37"/>
      <c r="J12" s="37"/>
      <c r="K12" s="37"/>
    </row>
    <row r="13" spans="1:11" x14ac:dyDescent="0.25">
      <c r="A13" s="33">
        <v>5012</v>
      </c>
      <c r="B13" s="34" t="s">
        <v>77</v>
      </c>
      <c r="C13" s="35" t="s">
        <v>13</v>
      </c>
      <c r="D13" s="33">
        <v>11012</v>
      </c>
      <c r="E13" s="36">
        <v>58</v>
      </c>
      <c r="F13" s="36">
        <f t="shared" si="0"/>
        <v>2.75</v>
      </c>
      <c r="G13" s="33" t="str">
        <f t="shared" si="1"/>
        <v>B-</v>
      </c>
      <c r="H13" s="37" t="str">
        <f t="shared" si="2"/>
        <v>Six</v>
      </c>
      <c r="I13" s="37"/>
      <c r="J13" s="37"/>
      <c r="K13" s="37"/>
    </row>
    <row r="14" spans="1:11" x14ac:dyDescent="0.25">
      <c r="A14" s="33">
        <v>5013</v>
      </c>
      <c r="B14" s="34" t="s">
        <v>77</v>
      </c>
      <c r="C14" s="35" t="s">
        <v>7</v>
      </c>
      <c r="D14" s="33">
        <v>11013</v>
      </c>
      <c r="E14" s="36">
        <v>60</v>
      </c>
      <c r="F14" s="36">
        <f t="shared" si="0"/>
        <v>3</v>
      </c>
      <c r="G14" s="33" t="str">
        <f t="shared" si="1"/>
        <v>B</v>
      </c>
      <c r="H14" s="37" t="str">
        <f t="shared" si="2"/>
        <v>Fifth</v>
      </c>
      <c r="I14" s="37"/>
      <c r="J14" s="37"/>
      <c r="K14" s="37"/>
    </row>
    <row r="15" spans="1:11" x14ac:dyDescent="0.25">
      <c r="A15" s="33">
        <v>5014</v>
      </c>
      <c r="B15" s="34" t="s">
        <v>77</v>
      </c>
      <c r="C15" s="35" t="s">
        <v>13</v>
      </c>
      <c r="D15" s="33">
        <v>11014</v>
      </c>
      <c r="E15" s="36">
        <v>66</v>
      </c>
      <c r="F15" s="36">
        <f t="shared" si="0"/>
        <v>3.25</v>
      </c>
      <c r="G15" s="33" t="str">
        <f t="shared" si="1"/>
        <v>B+</v>
      </c>
      <c r="H15" s="37" t="str">
        <f t="shared" si="2"/>
        <v>Fourth</v>
      </c>
      <c r="I15" s="37"/>
      <c r="J15" s="37"/>
      <c r="K15" s="37"/>
    </row>
    <row r="16" spans="1:11" x14ac:dyDescent="0.25">
      <c r="A16" s="33">
        <v>5015</v>
      </c>
      <c r="B16" s="34" t="s">
        <v>77</v>
      </c>
      <c r="C16" s="35" t="s">
        <v>7</v>
      </c>
      <c r="D16" s="33">
        <v>11015</v>
      </c>
      <c r="E16" s="36">
        <v>70</v>
      </c>
      <c r="F16" s="36">
        <f t="shared" si="0"/>
        <v>3.5</v>
      </c>
      <c r="G16" s="33" t="str">
        <f t="shared" si="1"/>
        <v>A-</v>
      </c>
      <c r="H16" s="37" t="str">
        <f t="shared" si="2"/>
        <v>Third</v>
      </c>
      <c r="I16" s="37"/>
      <c r="J16" s="37"/>
      <c r="K16" s="37"/>
    </row>
    <row r="17" spans="1:8" x14ac:dyDescent="0.25">
      <c r="A17" s="33">
        <v>5016</v>
      </c>
      <c r="B17" s="34" t="s">
        <v>77</v>
      </c>
      <c r="C17" s="35" t="s">
        <v>13</v>
      </c>
      <c r="D17" s="33">
        <v>11016</v>
      </c>
      <c r="E17" s="36">
        <v>59</v>
      </c>
      <c r="F17" s="36">
        <f t="shared" si="0"/>
        <v>2.75</v>
      </c>
      <c r="G17" s="33" t="str">
        <f t="shared" si="1"/>
        <v>B-</v>
      </c>
      <c r="H17" s="37" t="str">
        <f t="shared" si="2"/>
        <v>Six</v>
      </c>
    </row>
    <row r="18" spans="1:8" x14ac:dyDescent="0.25">
      <c r="A18" s="33">
        <v>5017</v>
      </c>
      <c r="B18" s="34" t="s">
        <v>77</v>
      </c>
      <c r="C18" s="35" t="s">
        <v>7</v>
      </c>
      <c r="D18" s="33">
        <v>11017</v>
      </c>
      <c r="E18" s="36">
        <v>68</v>
      </c>
      <c r="F18" s="36">
        <f t="shared" si="0"/>
        <v>3.25</v>
      </c>
      <c r="G18" s="33" t="str">
        <f t="shared" si="1"/>
        <v>B+</v>
      </c>
      <c r="H18" s="37" t="str">
        <f t="shared" si="2"/>
        <v>Fourth</v>
      </c>
    </row>
    <row r="19" spans="1:8" x14ac:dyDescent="0.25">
      <c r="A19" s="33">
        <v>5018</v>
      </c>
      <c r="B19" s="34" t="s">
        <v>77</v>
      </c>
      <c r="C19" s="35" t="s">
        <v>13</v>
      </c>
      <c r="D19" s="33">
        <v>11018</v>
      </c>
      <c r="E19" s="36">
        <v>64</v>
      </c>
      <c r="F19" s="36">
        <f t="shared" si="0"/>
        <v>3</v>
      </c>
      <c r="G19" s="33" t="str">
        <f t="shared" si="1"/>
        <v>B</v>
      </c>
      <c r="H19" s="37" t="str">
        <f t="shared" si="2"/>
        <v>Fifth</v>
      </c>
    </row>
    <row r="20" spans="1:8" x14ac:dyDescent="0.25">
      <c r="A20" s="38"/>
      <c r="C20" s="39"/>
      <c r="D20" s="39"/>
      <c r="E20" s="39"/>
      <c r="F20" s="40"/>
      <c r="G20" s="39"/>
    </row>
    <row r="21" spans="1:8" s="44" customFormat="1" ht="23.25" x14ac:dyDescent="0.35">
      <c r="A21" s="41" t="s">
        <v>78</v>
      </c>
      <c r="B21" s="42"/>
      <c r="C21" s="42"/>
      <c r="D21" s="42"/>
      <c r="E21" s="42"/>
      <c r="F21" s="43"/>
      <c r="G21" s="42"/>
    </row>
    <row r="22" spans="1:8" s="44" customFormat="1" ht="23.25" x14ac:dyDescent="0.35">
      <c r="A22" s="45" t="s">
        <v>69</v>
      </c>
      <c r="B22" s="42"/>
      <c r="C22" s="42"/>
      <c r="D22" s="42"/>
      <c r="E22" s="42"/>
      <c r="F22" s="43"/>
      <c r="G22" s="42"/>
    </row>
    <row r="23" spans="1:8" x14ac:dyDescent="0.25">
      <c r="A23" s="38"/>
      <c r="B23" s="39"/>
      <c r="C23" s="39"/>
      <c r="D23" s="39"/>
      <c r="E23" s="39"/>
      <c r="F23" s="40"/>
      <c r="G23" s="39"/>
    </row>
    <row r="24" spans="1:8" x14ac:dyDescent="0.25">
      <c r="E24" s="39"/>
      <c r="F24" s="40"/>
      <c r="G24" s="39"/>
    </row>
    <row r="25" spans="1:8" x14ac:dyDescent="0.25">
      <c r="E25" s="39"/>
      <c r="F25" s="40"/>
      <c r="G25" s="39"/>
    </row>
    <row r="26" spans="1:8" x14ac:dyDescent="0.25">
      <c r="E26" s="39"/>
      <c r="F26" s="40"/>
      <c r="G26" s="39"/>
    </row>
    <row r="27" spans="1:8" x14ac:dyDescent="0.25">
      <c r="E27" s="39"/>
      <c r="F27" s="40"/>
      <c r="G27" s="39"/>
    </row>
    <row r="28" spans="1:8" x14ac:dyDescent="0.25">
      <c r="E28" s="39"/>
      <c r="F28" s="40"/>
      <c r="G28" s="3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796B-18F9-42E1-B850-A88A46FEB5DA}">
  <dimension ref="A1:D11"/>
  <sheetViews>
    <sheetView zoomScale="175" zoomScaleNormal="175" workbookViewId="0">
      <selection activeCell="A2" sqref="A2:XFD2"/>
    </sheetView>
  </sheetViews>
  <sheetFormatPr defaultRowHeight="15" x14ac:dyDescent="0.25"/>
  <sheetData>
    <row r="1" spans="1:4" x14ac:dyDescent="0.25">
      <c r="A1" s="48" t="s">
        <v>65</v>
      </c>
      <c r="B1" s="48" t="s">
        <v>79</v>
      </c>
      <c r="C1" s="48" t="s">
        <v>80</v>
      </c>
      <c r="D1" s="49" t="s">
        <v>76</v>
      </c>
    </row>
    <row r="2" spans="1:4" x14ac:dyDescent="0.25">
      <c r="A2" s="50">
        <v>0</v>
      </c>
      <c r="B2" s="50">
        <v>0</v>
      </c>
      <c r="C2" s="50" t="s">
        <v>31</v>
      </c>
      <c r="D2" s="18" t="s">
        <v>81</v>
      </c>
    </row>
    <row r="3" spans="1:4" x14ac:dyDescent="0.25">
      <c r="A3" s="50">
        <v>40</v>
      </c>
      <c r="B3" s="50">
        <v>2</v>
      </c>
      <c r="C3" s="50" t="s">
        <v>22</v>
      </c>
      <c r="D3" s="18" t="s">
        <v>82</v>
      </c>
    </row>
    <row r="4" spans="1:4" x14ac:dyDescent="0.25">
      <c r="A4" s="50">
        <v>45</v>
      </c>
      <c r="B4" s="50">
        <v>2.25</v>
      </c>
      <c r="C4" s="50" t="s">
        <v>17</v>
      </c>
      <c r="D4" s="18" t="s">
        <v>83</v>
      </c>
    </row>
    <row r="5" spans="1:4" x14ac:dyDescent="0.25">
      <c r="A5" s="50">
        <v>50</v>
      </c>
      <c r="B5" s="50">
        <v>2.5</v>
      </c>
      <c r="C5" s="50" t="s">
        <v>84</v>
      </c>
      <c r="D5" s="18" t="s">
        <v>85</v>
      </c>
    </row>
    <row r="6" spans="1:4" x14ac:dyDescent="0.25">
      <c r="A6" s="50">
        <v>55</v>
      </c>
      <c r="B6" s="50">
        <v>2.75</v>
      </c>
      <c r="C6" s="50" t="s">
        <v>34</v>
      </c>
      <c r="D6" s="18" t="s">
        <v>86</v>
      </c>
    </row>
    <row r="7" spans="1:4" x14ac:dyDescent="0.25">
      <c r="A7" s="50">
        <v>60</v>
      </c>
      <c r="B7" s="50">
        <v>3</v>
      </c>
      <c r="C7" s="50" t="s">
        <v>13</v>
      </c>
      <c r="D7" s="18" t="s">
        <v>87</v>
      </c>
    </row>
    <row r="8" spans="1:4" x14ac:dyDescent="0.25">
      <c r="A8" s="50">
        <v>65</v>
      </c>
      <c r="B8" s="50">
        <v>3.25</v>
      </c>
      <c r="C8" s="50" t="s">
        <v>25</v>
      </c>
      <c r="D8" s="18" t="s">
        <v>88</v>
      </c>
    </row>
    <row r="9" spans="1:4" x14ac:dyDescent="0.25">
      <c r="A9" s="50">
        <v>70</v>
      </c>
      <c r="B9" s="50">
        <v>3.5</v>
      </c>
      <c r="C9" s="50" t="s">
        <v>20</v>
      </c>
      <c r="D9" s="18" t="s">
        <v>89</v>
      </c>
    </row>
    <row r="10" spans="1:4" x14ac:dyDescent="0.25">
      <c r="A10" s="50">
        <v>75</v>
      </c>
      <c r="B10" s="50">
        <v>3.75</v>
      </c>
      <c r="C10" s="50" t="s">
        <v>7</v>
      </c>
      <c r="D10" s="18" t="s">
        <v>90</v>
      </c>
    </row>
    <row r="11" spans="1:4" x14ac:dyDescent="0.25">
      <c r="A11" s="50">
        <v>80</v>
      </c>
      <c r="B11" s="50">
        <v>4</v>
      </c>
      <c r="C11" s="50" t="s">
        <v>11</v>
      </c>
      <c r="D11" s="1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CE7E-0B93-4B28-AB97-6A818E4D70D9}">
  <dimension ref="B2:K11"/>
  <sheetViews>
    <sheetView showGridLines="0" zoomScale="160" zoomScaleNormal="160" workbookViewId="0">
      <selection activeCell="H9" sqref="H9"/>
    </sheetView>
  </sheetViews>
  <sheetFormatPr defaultRowHeight="15" x14ac:dyDescent="0.25"/>
  <cols>
    <col min="1" max="1" width="3.140625" customWidth="1"/>
    <col min="2" max="2" width="13.28515625" bestFit="1" customWidth="1"/>
    <col min="3" max="3" width="11.140625" style="21" bestFit="1" customWidth="1"/>
    <col min="4" max="4" width="6.42578125" style="21" customWidth="1"/>
    <col min="5" max="5" width="7.140625" style="21" bestFit="1" customWidth="1"/>
    <col min="6" max="6" width="9.5703125" style="21" bestFit="1" customWidth="1"/>
    <col min="7" max="7" width="2.5703125" customWidth="1"/>
    <col min="8" max="8" width="20.7109375" customWidth="1"/>
    <col min="9" max="11" width="13.140625" customWidth="1"/>
    <col min="12" max="13" width="9.5703125" bestFit="1" customWidth="1"/>
  </cols>
  <sheetData>
    <row r="2" spans="2:11" x14ac:dyDescent="0.25">
      <c r="B2" s="51" t="s">
        <v>92</v>
      </c>
    </row>
    <row r="3" spans="2:11" ht="16.5" x14ac:dyDescent="0.35">
      <c r="B3" s="52" t="s">
        <v>64</v>
      </c>
      <c r="C3" s="53" t="s">
        <v>93</v>
      </c>
      <c r="D3" s="53" t="s">
        <v>94</v>
      </c>
      <c r="E3" s="53" t="s">
        <v>66</v>
      </c>
      <c r="F3" s="54" t="s">
        <v>95</v>
      </c>
      <c r="H3" s="55" t="s">
        <v>64</v>
      </c>
      <c r="I3" s="57" t="s">
        <v>99</v>
      </c>
    </row>
    <row r="4" spans="2:11" ht="16.5" x14ac:dyDescent="0.35">
      <c r="B4" s="57" t="s">
        <v>97</v>
      </c>
      <c r="C4" s="56">
        <v>56</v>
      </c>
      <c r="D4" s="56">
        <v>68</v>
      </c>
      <c r="E4" s="56">
        <v>76</v>
      </c>
      <c r="F4" s="56">
        <v>67</v>
      </c>
    </row>
    <row r="5" spans="2:11" ht="16.5" x14ac:dyDescent="0.35">
      <c r="B5" s="57" t="s">
        <v>96</v>
      </c>
      <c r="C5" s="56">
        <v>34</v>
      </c>
      <c r="D5" s="56">
        <v>72</v>
      </c>
      <c r="E5" s="56">
        <v>95</v>
      </c>
      <c r="F5" s="56">
        <v>90</v>
      </c>
      <c r="H5" s="53" t="s">
        <v>93</v>
      </c>
      <c r="I5" s="53" t="s">
        <v>94</v>
      </c>
      <c r="J5" s="53" t="s">
        <v>66</v>
      </c>
      <c r="K5" s="54" t="s">
        <v>95</v>
      </c>
    </row>
    <row r="6" spans="2:11" ht="29.25" customHeight="1" x14ac:dyDescent="0.35">
      <c r="B6" s="57" t="s">
        <v>98</v>
      </c>
      <c r="C6" s="56">
        <v>46</v>
      </c>
      <c r="D6" s="56">
        <v>63</v>
      </c>
      <c r="E6" s="56">
        <v>57</v>
      </c>
      <c r="F6" s="56">
        <v>40</v>
      </c>
      <c r="H6" s="58" cm="1">
        <f t="array" ref="H6:K6">_xlfn.XLOOKUP(I3,B4:B11,C4:F11)</f>
        <v>30</v>
      </c>
      <c r="I6" s="56">
        <v>54</v>
      </c>
      <c r="J6" s="56">
        <v>33</v>
      </c>
      <c r="K6" s="56">
        <v>72</v>
      </c>
    </row>
    <row r="7" spans="2:11" ht="16.5" x14ac:dyDescent="0.35">
      <c r="B7" s="57" t="s">
        <v>99</v>
      </c>
      <c r="C7" s="56">
        <v>30</v>
      </c>
      <c r="D7" s="56">
        <v>54</v>
      </c>
      <c r="E7" s="56">
        <v>33</v>
      </c>
      <c r="F7" s="56">
        <v>72</v>
      </c>
      <c r="H7" t="s">
        <v>120</v>
      </c>
    </row>
    <row r="8" spans="2:11" ht="16.5" x14ac:dyDescent="0.35">
      <c r="B8" s="57" t="s">
        <v>100</v>
      </c>
      <c r="C8" s="56">
        <v>72</v>
      </c>
      <c r="D8" s="56">
        <v>77</v>
      </c>
      <c r="E8" s="56">
        <v>55</v>
      </c>
      <c r="F8" s="56">
        <v>26</v>
      </c>
      <c r="H8" cm="1">
        <f t="array" ref="H8:K8">_xlfn.XLOOKUP(I3,B4:B11,C4:F11)</f>
        <v>30</v>
      </c>
      <c r="I8">
        <v>54</v>
      </c>
      <c r="J8">
        <v>33</v>
      </c>
      <c r="K8">
        <v>72</v>
      </c>
    </row>
    <row r="9" spans="2:11" ht="16.5" x14ac:dyDescent="0.35">
      <c r="B9" s="57" t="s">
        <v>101</v>
      </c>
      <c r="C9" s="56">
        <v>71</v>
      </c>
      <c r="D9" s="56">
        <v>69</v>
      </c>
      <c r="E9" s="56">
        <v>76</v>
      </c>
      <c r="F9" s="56">
        <v>86</v>
      </c>
    </row>
    <row r="10" spans="2:11" ht="16.5" x14ac:dyDescent="0.35">
      <c r="B10" s="57" t="s">
        <v>102</v>
      </c>
      <c r="C10" s="56">
        <v>81</v>
      </c>
      <c r="D10" s="56">
        <v>89</v>
      </c>
      <c r="E10" s="56">
        <v>52</v>
      </c>
      <c r="F10" s="56">
        <v>42</v>
      </c>
    </row>
    <row r="11" spans="2:11" ht="16.5" x14ac:dyDescent="0.35">
      <c r="B11" s="57" t="s">
        <v>103</v>
      </c>
      <c r="C11" s="56">
        <v>32</v>
      </c>
      <c r="D11" s="56">
        <v>93</v>
      </c>
      <c r="E11" s="56">
        <v>77</v>
      </c>
      <c r="F11" s="56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20EA-6FC6-4D2A-9ECD-4B3510C55259}">
  <dimension ref="B1:J14"/>
  <sheetViews>
    <sheetView showGridLines="0" tabSelected="1" topLeftCell="A2" zoomScale="145" zoomScaleNormal="145" workbookViewId="0">
      <selection activeCell="H8" sqref="H8"/>
    </sheetView>
  </sheetViews>
  <sheetFormatPr defaultRowHeight="16.5" x14ac:dyDescent="0.3"/>
  <cols>
    <col min="1" max="1" width="4.140625" style="59" customWidth="1"/>
    <col min="2" max="2" width="11.7109375" style="59" customWidth="1"/>
    <col min="3" max="3" width="14" style="59" customWidth="1"/>
    <col min="4" max="4" width="9.42578125" style="59" bestFit="1" customWidth="1"/>
    <col min="5" max="5" width="11.7109375" style="59" customWidth="1"/>
    <col min="6" max="6" width="11.28515625" style="59" customWidth="1"/>
    <col min="7" max="7" width="6.42578125" style="59" customWidth="1"/>
    <col min="8" max="10" width="15" style="60" customWidth="1"/>
    <col min="11" max="16384" width="9.140625" style="59"/>
  </cols>
  <sheetData>
    <row r="1" spans="2:10" ht="9" customHeight="1" x14ac:dyDescent="0.3"/>
    <row r="2" spans="2:10" ht="18" x14ac:dyDescent="0.35">
      <c r="B2" s="61" t="s">
        <v>104</v>
      </c>
    </row>
    <row r="3" spans="2:10" x14ac:dyDescent="0.3">
      <c r="B3" s="62" t="s">
        <v>105</v>
      </c>
      <c r="C3" s="62" t="s">
        <v>106</v>
      </c>
      <c r="D3" s="62" t="s">
        <v>1</v>
      </c>
      <c r="E3" s="62" t="s">
        <v>107</v>
      </c>
      <c r="F3" s="62" t="s">
        <v>108</v>
      </c>
      <c r="H3" s="63" t="s">
        <v>109</v>
      </c>
      <c r="I3" s="63" t="s">
        <v>110</v>
      </c>
      <c r="J3" s="63" t="s">
        <v>111</v>
      </c>
    </row>
    <row r="4" spans="2:10" x14ac:dyDescent="0.3">
      <c r="B4" s="64">
        <v>44297</v>
      </c>
      <c r="C4" s="65" t="s">
        <v>112</v>
      </c>
      <c r="D4" s="65" t="s">
        <v>97</v>
      </c>
      <c r="E4" s="66">
        <v>51</v>
      </c>
      <c r="F4" s="67">
        <v>74298</v>
      </c>
      <c r="H4" s="64">
        <v>44297</v>
      </c>
      <c r="I4" s="64">
        <v>44307</v>
      </c>
      <c r="J4" s="68">
        <f>SUM(_xlfn.XLOOKUP(H4,B4:B14,F4:F14):_xlfn.XLOOKUP(I4,B4:B14,F4:F14))</f>
        <v>640938</v>
      </c>
    </row>
    <row r="5" spans="2:10" x14ac:dyDescent="0.3">
      <c r="B5" s="64">
        <v>44298</v>
      </c>
      <c r="C5" s="65" t="s">
        <v>113</v>
      </c>
      <c r="D5" s="65" t="s">
        <v>96</v>
      </c>
      <c r="E5" s="66">
        <v>39</v>
      </c>
      <c r="F5" s="67">
        <v>46039</v>
      </c>
    </row>
    <row r="6" spans="2:10" x14ac:dyDescent="0.3">
      <c r="B6" s="64">
        <v>44299</v>
      </c>
      <c r="C6" s="65" t="s">
        <v>113</v>
      </c>
      <c r="D6" s="65" t="s">
        <v>98</v>
      </c>
      <c r="E6" s="66">
        <v>60</v>
      </c>
      <c r="F6" s="67">
        <v>65252</v>
      </c>
      <c r="H6" s="70">
        <f>SUM(F8:F14)</f>
        <v>393502</v>
      </c>
    </row>
    <row r="7" spans="2:10" x14ac:dyDescent="0.3">
      <c r="B7" s="64">
        <v>44300</v>
      </c>
      <c r="C7" s="65" t="s">
        <v>114</v>
      </c>
      <c r="D7" s="65" t="s">
        <v>99</v>
      </c>
      <c r="E7" s="66">
        <v>100</v>
      </c>
      <c r="F7" s="67">
        <v>61847</v>
      </c>
    </row>
    <row r="8" spans="2:10" x14ac:dyDescent="0.3">
      <c r="B8" s="64">
        <v>44301</v>
      </c>
      <c r="C8" s="65" t="s">
        <v>115</v>
      </c>
      <c r="D8" s="65" t="s">
        <v>100</v>
      </c>
      <c r="E8" s="66">
        <v>28</v>
      </c>
      <c r="F8" s="67">
        <v>33340</v>
      </c>
      <c r="H8" s="69"/>
    </row>
    <row r="9" spans="2:10" x14ac:dyDescent="0.3">
      <c r="B9" s="64">
        <v>44302</v>
      </c>
      <c r="C9" s="65" t="s">
        <v>115</v>
      </c>
      <c r="D9" s="65" t="s">
        <v>101</v>
      </c>
      <c r="E9" s="66">
        <v>31</v>
      </c>
      <c r="F9" s="67">
        <v>95778</v>
      </c>
    </row>
    <row r="10" spans="2:10" x14ac:dyDescent="0.3">
      <c r="B10" s="64">
        <v>44303</v>
      </c>
      <c r="C10" s="65" t="s">
        <v>114</v>
      </c>
      <c r="D10" s="65" t="s">
        <v>102</v>
      </c>
      <c r="E10" s="66">
        <v>35</v>
      </c>
      <c r="F10" s="67">
        <v>58808</v>
      </c>
    </row>
    <row r="11" spans="2:10" x14ac:dyDescent="0.3">
      <c r="B11" s="64">
        <v>44304</v>
      </c>
      <c r="C11" s="65" t="s">
        <v>114</v>
      </c>
      <c r="D11" s="65" t="s">
        <v>116</v>
      </c>
      <c r="E11" s="66">
        <v>39</v>
      </c>
      <c r="F11" s="67">
        <v>52593</v>
      </c>
    </row>
    <row r="12" spans="2:10" x14ac:dyDescent="0.3">
      <c r="B12" s="64">
        <v>44305</v>
      </c>
      <c r="C12" s="65" t="s">
        <v>112</v>
      </c>
      <c r="D12" s="65" t="s">
        <v>117</v>
      </c>
      <c r="E12" s="66">
        <v>51</v>
      </c>
      <c r="F12" s="67">
        <v>42484</v>
      </c>
    </row>
    <row r="13" spans="2:10" x14ac:dyDescent="0.3">
      <c r="B13" s="64">
        <v>44306</v>
      </c>
      <c r="C13" s="65" t="s">
        <v>112</v>
      </c>
      <c r="D13" s="65" t="s">
        <v>118</v>
      </c>
      <c r="E13" s="66">
        <v>80</v>
      </c>
      <c r="F13" s="67">
        <v>44390</v>
      </c>
    </row>
    <row r="14" spans="2:10" x14ac:dyDescent="0.3">
      <c r="B14" s="64">
        <v>44307</v>
      </c>
      <c r="C14" s="65" t="s">
        <v>113</v>
      </c>
      <c r="D14" s="65" t="s">
        <v>119</v>
      </c>
      <c r="E14" s="66">
        <v>70</v>
      </c>
      <c r="F14" s="67">
        <v>66109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IF_NIF_IFS</vt:lpstr>
      <vt:lpstr>Hlookup</vt:lpstr>
      <vt:lpstr>Vlookup</vt:lpstr>
      <vt:lpstr>GPL</vt:lpstr>
      <vt:lpstr>Xlookup</vt:lpstr>
      <vt:lpstr>Xlookup_Date</vt:lpstr>
      <vt:lpstr>GPLG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Atikur Rahman</dc:creator>
  <cp:lastModifiedBy>Atikur Rahman</cp:lastModifiedBy>
  <dcterms:created xsi:type="dcterms:W3CDTF">2015-06-05T18:17:20Z</dcterms:created>
  <dcterms:modified xsi:type="dcterms:W3CDTF">2025-01-06T13:23:59Z</dcterms:modified>
</cp:coreProperties>
</file>