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6" i="2" l="1"/>
  <c r="M6" i="2"/>
  <c r="L6" i="2"/>
  <c r="M3" i="2"/>
  <c r="N3" i="2"/>
  <c r="L3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J2" i="2"/>
  <c r="K2" i="2"/>
  <c r="I2" i="2"/>
  <c r="D9" i="1" l="1"/>
  <c r="D10" i="1"/>
  <c r="D11" i="1"/>
  <c r="D12" i="1"/>
  <c r="D13" i="1"/>
  <c r="D8" i="1"/>
  <c r="C4" i="1"/>
  <c r="C5" i="1"/>
  <c r="C3" i="1"/>
  <c r="B6" i="1"/>
  <c r="B22" i="1"/>
  <c r="I17" i="1"/>
  <c r="J17" i="1"/>
  <c r="I18" i="1"/>
  <c r="J18" i="1"/>
  <c r="I19" i="1"/>
  <c r="J19" i="1"/>
  <c r="H18" i="1"/>
  <c r="H19" i="1"/>
  <c r="H17" i="1"/>
  <c r="C20" i="1"/>
  <c r="D20" i="1"/>
  <c r="B20" i="1"/>
  <c r="E18" i="1"/>
  <c r="E19" i="1"/>
  <c r="E20" i="1"/>
  <c r="E17" i="1"/>
</calcChain>
</file>

<file path=xl/sharedStrings.xml><?xml version="1.0" encoding="utf-8"?>
<sst xmlns="http://schemas.openxmlformats.org/spreadsheetml/2006/main" count="87" uniqueCount="42">
  <si>
    <t>Pronoun Classificaiton</t>
  </si>
  <si>
    <t>A</t>
  </si>
  <si>
    <t>B</t>
  </si>
  <si>
    <t>Neither</t>
  </si>
  <si>
    <t>Pronoun</t>
  </si>
  <si>
    <t>He</t>
  </si>
  <si>
    <t>She</t>
  </si>
  <si>
    <t>His</t>
  </si>
  <si>
    <t>Him</t>
  </si>
  <si>
    <t>Her</t>
  </si>
  <si>
    <t>Hers</t>
  </si>
  <si>
    <t>Sentence Class</t>
  </si>
  <si>
    <t>Pronoun Classification</t>
  </si>
  <si>
    <t>FinalPro</t>
  </si>
  <si>
    <t>InitialPro</t>
  </si>
  <si>
    <t>MiddlePro</t>
  </si>
  <si>
    <t>Anova: Single Factor</t>
  </si>
  <si>
    <t>SUMMARY</t>
  </si>
  <si>
    <t>Groups</t>
  </si>
  <si>
    <t>Count</t>
  </si>
  <si>
    <t>Sum</t>
  </si>
  <si>
    <t>Average</t>
  </si>
  <si>
    <t>Variance</t>
  </si>
  <si>
    <t>Row 1</t>
  </si>
  <si>
    <t>Row 2</t>
  </si>
  <si>
    <t>Row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</si>
  <si>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</si>
  <si>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</si>
  <si>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</si>
  <si>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</si>
  <si>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</si>
  <si>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</si>
  <si>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</si>
  <si>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</si>
  <si>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</si>
  <si>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</si>
  <si>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</si>
  <si>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Gender</t>
  </si>
  <si>
    <t>M</t>
  </si>
  <si>
    <t>Percent</t>
  </si>
  <si>
    <t>Subject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</si>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</sst>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Sheet1!$A$17:$A$19</c:f>
              <c:strCache>
                <c:ptCount val="3"/>
                <c:pt idx="0">
                  <c:v>FinalPro</c:v>
                </c:pt>
                <c:pt idx="1">
                  <c:v>MiddlePro</c:v>
                </c:pt>
                <c:pt idx="2">
                  <c:v>InitialPro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683</c:v>
                </c:pt>
                <c:pt idx="1">
                  <c:v>68</c:v>
                </c:pt>
                <c:pt idx="2">
                  <c:v>123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Sheet1!$A$17:$A$19</c:f>
              <c:strCache>
                <c:ptCount val="3"/>
                <c:pt idx="0">
                  <c:v>FinalPro</c:v>
                </c:pt>
                <c:pt idx="1">
                  <c:v>MiddlePro</c:v>
                </c:pt>
                <c:pt idx="2">
                  <c:v>InitialPro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695</c:v>
                </c:pt>
                <c:pt idx="1">
                  <c:v>138</c:v>
                </c:pt>
                <c:pt idx="2">
                  <c:v>92</c:v>
                </c:pt>
              </c:numCache>
            </c:numRef>
          </c:val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Neither</c:v>
                </c:pt>
              </c:strCache>
            </c:strRef>
          </c:tx>
          <c:invertIfNegative val="0"/>
          <c:cat>
            <c:strRef>
              <c:f>Sheet1!$A$17:$A$19</c:f>
              <c:strCache>
                <c:ptCount val="3"/>
                <c:pt idx="0">
                  <c:v>FinalPro</c:v>
                </c:pt>
                <c:pt idx="1">
                  <c:v>MiddlePro</c:v>
                </c:pt>
                <c:pt idx="2">
                  <c:v>InitialPro</c:v>
                </c:pt>
              </c:strCache>
            </c:str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126</c:v>
                </c:pt>
                <c:pt idx="1">
                  <c:v>16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630592"/>
        <c:axId val="363632128"/>
      </c:barChart>
      <c:catAx>
        <c:axId val="36363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632128"/>
        <c:crosses val="autoZero"/>
        <c:auto val="1"/>
        <c:lblAlgn val="ctr"/>
        <c:lblOffset val="100"/>
        <c:noMultiLvlLbl val="0"/>
      </c:catAx>
      <c:valAx>
        <c:axId val="3636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63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Sheet2!$A$2:$B$7</c:f>
              <c:multiLvlStrCache>
                <c:ptCount val="6"/>
                <c:lvl>
                  <c:pt idx="0">
                    <c:v>FinalPro</c:v>
                  </c:pt>
                  <c:pt idx="1">
                    <c:v>InitialPro</c:v>
                  </c:pt>
                  <c:pt idx="2">
                    <c:v>MiddlePro</c:v>
                  </c:pt>
                  <c:pt idx="3">
                    <c:v>FinalPro</c:v>
                  </c:pt>
                  <c:pt idx="4">
                    <c:v>InitialPro</c:v>
                  </c:pt>
                  <c:pt idx="5">
                    <c:v>MiddlePro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Object</c:v>
                  </c:pt>
                  <c:pt idx="4">
                    <c:v>Object</c:v>
                  </c:pt>
                  <c:pt idx="5">
                    <c:v>Object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388</c:v>
                </c:pt>
                <c:pt idx="1">
                  <c:v>17</c:v>
                </c:pt>
                <c:pt idx="2">
                  <c:v>27</c:v>
                </c:pt>
                <c:pt idx="3">
                  <c:v>295</c:v>
                </c:pt>
                <c:pt idx="4">
                  <c:v>106</c:v>
                </c:pt>
                <c:pt idx="5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Sheet2!$A$2:$B$7</c:f>
              <c:multiLvlStrCache>
                <c:ptCount val="6"/>
                <c:lvl>
                  <c:pt idx="0">
                    <c:v>FinalPro</c:v>
                  </c:pt>
                  <c:pt idx="1">
                    <c:v>InitialPro</c:v>
                  </c:pt>
                  <c:pt idx="2">
                    <c:v>MiddlePro</c:v>
                  </c:pt>
                  <c:pt idx="3">
                    <c:v>FinalPro</c:v>
                  </c:pt>
                  <c:pt idx="4">
                    <c:v>InitialPro</c:v>
                  </c:pt>
                  <c:pt idx="5">
                    <c:v>MiddlePro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Object</c:v>
                  </c:pt>
                  <c:pt idx="4">
                    <c:v>Object</c:v>
                  </c:pt>
                  <c:pt idx="5">
                    <c:v>Object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250</c:v>
                </c:pt>
                <c:pt idx="1">
                  <c:v>25</c:v>
                </c:pt>
                <c:pt idx="2">
                  <c:v>19</c:v>
                </c:pt>
                <c:pt idx="3">
                  <c:v>445</c:v>
                </c:pt>
                <c:pt idx="4">
                  <c:v>67</c:v>
                </c:pt>
                <c:pt idx="5">
                  <c:v>119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Neither</c:v>
                </c:pt>
              </c:strCache>
            </c:strRef>
          </c:tx>
          <c:invertIfNegative val="0"/>
          <c:cat>
            <c:multiLvlStrRef>
              <c:f>Sheet2!$A$2:$B$7</c:f>
              <c:multiLvlStrCache>
                <c:ptCount val="6"/>
                <c:lvl>
                  <c:pt idx="0">
                    <c:v>FinalPro</c:v>
                  </c:pt>
                  <c:pt idx="1">
                    <c:v>InitialPro</c:v>
                  </c:pt>
                  <c:pt idx="2">
                    <c:v>MiddlePro</c:v>
                  </c:pt>
                  <c:pt idx="3">
                    <c:v>FinalPro</c:v>
                  </c:pt>
                  <c:pt idx="4">
                    <c:v>InitialPro</c:v>
                  </c:pt>
                  <c:pt idx="5">
                    <c:v>MiddlePro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Object</c:v>
                  </c:pt>
                  <c:pt idx="4">
                    <c:v>Object</c:v>
                  </c:pt>
                  <c:pt idx="5">
                    <c:v>Object</c:v>
                  </c:pt>
                </c:lvl>
              </c:multiLvlStrCache>
            </c:multiLvl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56</c:v>
                </c:pt>
                <c:pt idx="1">
                  <c:v>17</c:v>
                </c:pt>
                <c:pt idx="2">
                  <c:v>2</c:v>
                </c:pt>
                <c:pt idx="3">
                  <c:v>70</c:v>
                </c:pt>
                <c:pt idx="4">
                  <c:v>42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223488"/>
        <c:axId val="364225280"/>
      </c:barChart>
      <c:catAx>
        <c:axId val="3642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225280"/>
        <c:crosses val="autoZero"/>
        <c:auto val="1"/>
        <c:lblAlgn val="ctr"/>
        <c:lblOffset val="100"/>
        <c:noMultiLvlLbl val="0"/>
      </c:catAx>
      <c:valAx>
        <c:axId val="364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2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21</xdr:row>
      <xdr:rowOff>41910</xdr:rowOff>
    </xdr:from>
    <xdr:to>
      <xdr:col>7</xdr:col>
      <xdr:colOff>381000</xdr:colOff>
      <xdr:row>36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95250</xdr:rowOff>
    </xdr:from>
    <xdr:to>
      <xdr:col>9</xdr:col>
      <xdr:colOff>304800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2" sqref="F12"/>
    </sheetView>
  </sheetViews>
  <sheetFormatPr defaultRowHeight="14.4" x14ac:dyDescent="0.3"/>
  <cols>
    <col min="1" max="1" width="17.6640625" bestFit="1" customWidth="1"/>
  </cols>
  <sheetData>
    <row r="1" spans="1:7" x14ac:dyDescent="0.3">
      <c r="A1" t="s">
        <v>16</v>
      </c>
    </row>
    <row r="3" spans="1:7" ht="15" thickBot="1" x14ac:dyDescent="0.35">
      <c r="A3" t="s">
        <v>17</v>
      </c>
    </row>
    <row r="4" spans="1:7" x14ac:dyDescent="0.3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</row>
    <row r="5" spans="1:7" x14ac:dyDescent="0.3">
      <c r="A5" s="1" t="s">
        <v>23</v>
      </c>
      <c r="B5" s="1">
        <v>3</v>
      </c>
      <c r="C5" s="1">
        <v>1504</v>
      </c>
      <c r="D5" s="1">
        <v>501.33333333333331</v>
      </c>
      <c r="E5" s="1">
        <v>105692.33333333331</v>
      </c>
    </row>
    <row r="6" spans="1:7" x14ac:dyDescent="0.3">
      <c r="A6" s="1" t="s">
        <v>24</v>
      </c>
      <c r="B6" s="1">
        <v>3</v>
      </c>
      <c r="C6" s="1">
        <v>222</v>
      </c>
      <c r="D6" s="1">
        <v>74</v>
      </c>
      <c r="E6" s="1">
        <v>3748</v>
      </c>
    </row>
    <row r="7" spans="1:7" ht="15" thickBot="1" x14ac:dyDescent="0.35">
      <c r="A7" s="2" t="s">
        <v>25</v>
      </c>
      <c r="B7" s="2">
        <v>3</v>
      </c>
      <c r="C7" s="2">
        <v>274</v>
      </c>
      <c r="D7" s="2">
        <v>91.333333333333329</v>
      </c>
      <c r="E7" s="2">
        <v>1024.3333333333339</v>
      </c>
    </row>
    <row r="10" spans="1:7" ht="15" thickBot="1" x14ac:dyDescent="0.35">
      <c r="A10" t="s">
        <v>26</v>
      </c>
    </row>
    <row r="11" spans="1:7" x14ac:dyDescent="0.3">
      <c r="A11" s="3" t="s">
        <v>27</v>
      </c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  <c r="G11" s="3" t="s">
        <v>33</v>
      </c>
    </row>
    <row r="12" spans="1:7" x14ac:dyDescent="0.3">
      <c r="A12" s="1" t="s">
        <v>34</v>
      </c>
      <c r="B12" s="1">
        <v>351014.22222222213</v>
      </c>
      <c r="C12" s="1">
        <v>2</v>
      </c>
      <c r="D12" s="1">
        <v>175507.11111111107</v>
      </c>
      <c r="E12" s="1">
        <v>4.7664230493008315</v>
      </c>
      <c r="F12" s="1">
        <v>5.7636902552789492E-2</v>
      </c>
      <c r="G12" s="1">
        <v>5.1432528497847176</v>
      </c>
    </row>
    <row r="13" spans="1:7" x14ac:dyDescent="0.3">
      <c r="A13" s="1" t="s">
        <v>35</v>
      </c>
      <c r="B13" s="1">
        <v>220929.33333333334</v>
      </c>
      <c r="C13" s="1">
        <v>6</v>
      </c>
      <c r="D13" s="1">
        <v>36821.555555555555</v>
      </c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2" t="s">
        <v>36</v>
      </c>
      <c r="B15" s="2">
        <v>571943.5555555555</v>
      </c>
      <c r="C15" s="2">
        <v>8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Q4" sqref="Q4"/>
    </sheetView>
  </sheetViews>
  <sheetFormatPr defaultRowHeight="14.4" x14ac:dyDescent="0.3"/>
  <cols>
    <col min="1" max="1" width="19.33203125" bestFit="1" customWidth="1"/>
    <col min="2" max="2" width="12" bestFit="1" customWidth="1"/>
  </cols>
  <sheetData>
    <row r="2" spans="1:10" x14ac:dyDescent="0.3">
      <c r="A2" t="s">
        <v>0</v>
      </c>
    </row>
    <row r="3" spans="1:10" x14ac:dyDescent="0.3">
      <c r="A3" t="s">
        <v>1</v>
      </c>
      <c r="B3">
        <v>874</v>
      </c>
      <c r="C3" s="4">
        <f>B3/$B$6</f>
        <v>0.437</v>
      </c>
    </row>
    <row r="4" spans="1:10" x14ac:dyDescent="0.3">
      <c r="A4" t="s">
        <v>2</v>
      </c>
      <c r="B4">
        <v>925</v>
      </c>
      <c r="C4" s="4">
        <f t="shared" ref="C4:C5" si="0">B4/$B$6</f>
        <v>0.46250000000000002</v>
      </c>
    </row>
    <row r="5" spans="1:10" x14ac:dyDescent="0.3">
      <c r="A5" t="s">
        <v>3</v>
      </c>
      <c r="B5">
        <v>201</v>
      </c>
      <c r="C5" s="4">
        <f t="shared" si="0"/>
        <v>0.10050000000000001</v>
      </c>
    </row>
    <row r="6" spans="1:10" x14ac:dyDescent="0.3">
      <c r="A6" t="s">
        <v>36</v>
      </c>
      <c r="B6">
        <f>SUM(B3:B5)</f>
        <v>2000</v>
      </c>
    </row>
    <row r="7" spans="1:10" x14ac:dyDescent="0.3">
      <c r="A7" t="s">
        <v>4</v>
      </c>
      <c r="B7" t="s">
        <v>37</v>
      </c>
      <c r="C7" t="s">
        <v>36</v>
      </c>
      <c r="D7" t="s">
        <v>39</v>
      </c>
    </row>
    <row r="8" spans="1:10" x14ac:dyDescent="0.3">
      <c r="A8" t="s">
        <v>5</v>
      </c>
      <c r="B8" t="s">
        <v>38</v>
      </c>
      <c r="C8">
        <v>373</v>
      </c>
      <c r="D8" s="4">
        <f>C8/SUM($C$8:$C$13)</f>
        <v>0.1865</v>
      </c>
    </row>
    <row r="9" spans="1:10" x14ac:dyDescent="0.3">
      <c r="A9" t="s">
        <v>6</v>
      </c>
      <c r="B9" t="s">
        <v>31</v>
      </c>
      <c r="C9">
        <v>428</v>
      </c>
      <c r="D9" s="4">
        <f t="shared" ref="D9:D13" si="1">C9/SUM($C$8:$C$13)</f>
        <v>0.214</v>
      </c>
    </row>
    <row r="10" spans="1:10" x14ac:dyDescent="0.3">
      <c r="A10" t="s">
        <v>7</v>
      </c>
      <c r="B10" t="s">
        <v>38</v>
      </c>
      <c r="C10">
        <v>529</v>
      </c>
      <c r="D10" s="4">
        <f t="shared" si="1"/>
        <v>0.26450000000000001</v>
      </c>
    </row>
    <row r="11" spans="1:10" x14ac:dyDescent="0.3">
      <c r="A11" t="s">
        <v>10</v>
      </c>
      <c r="B11" t="s">
        <v>31</v>
      </c>
      <c r="C11">
        <v>0</v>
      </c>
      <c r="D11" s="4">
        <f t="shared" si="1"/>
        <v>0</v>
      </c>
    </row>
    <row r="12" spans="1:10" x14ac:dyDescent="0.3">
      <c r="A12" t="s">
        <v>8</v>
      </c>
      <c r="B12" t="s">
        <v>38</v>
      </c>
      <c r="C12">
        <v>98</v>
      </c>
      <c r="D12" s="4">
        <f t="shared" si="1"/>
        <v>4.9000000000000002E-2</v>
      </c>
    </row>
    <row r="13" spans="1:10" x14ac:dyDescent="0.3">
      <c r="A13" t="s">
        <v>9</v>
      </c>
      <c r="B13" t="s">
        <v>31</v>
      </c>
      <c r="C13">
        <v>572</v>
      </c>
      <c r="D13" s="4">
        <f t="shared" si="1"/>
        <v>0.28599999999999998</v>
      </c>
    </row>
    <row r="15" spans="1:10" x14ac:dyDescent="0.3">
      <c r="B15" t="s">
        <v>12</v>
      </c>
    </row>
    <row r="16" spans="1:10" x14ac:dyDescent="0.3">
      <c r="A16" t="s">
        <v>11</v>
      </c>
      <c r="B16" t="s">
        <v>1</v>
      </c>
      <c r="C16" t="s">
        <v>2</v>
      </c>
      <c r="D16" t="s">
        <v>3</v>
      </c>
      <c r="G16" t="s">
        <v>11</v>
      </c>
      <c r="H16" t="s">
        <v>1</v>
      </c>
      <c r="I16" t="s">
        <v>2</v>
      </c>
      <c r="J16" t="s">
        <v>3</v>
      </c>
    </row>
    <row r="17" spans="1:11" x14ac:dyDescent="0.3">
      <c r="A17" t="s">
        <v>13</v>
      </c>
      <c r="B17">
        <v>683</v>
      </c>
      <c r="C17">
        <v>695</v>
      </c>
      <c r="D17">
        <v>126</v>
      </c>
      <c r="E17">
        <f>SUM(B17:D17)</f>
        <v>1504</v>
      </c>
      <c r="G17" t="s">
        <v>13</v>
      </c>
      <c r="H17">
        <f>(H$20/$K$20)*($K17/$K$20)*$K$20</f>
        <v>657.24800000000005</v>
      </c>
      <c r="I17">
        <f t="shared" ref="I17:J17" si="2">(I$20/$K$20)*($K17/$K$20)*$K$20</f>
        <v>695.6</v>
      </c>
      <c r="J17">
        <f t="shared" si="2"/>
        <v>151.15200000000002</v>
      </c>
      <c r="K17">
        <v>1504</v>
      </c>
    </row>
    <row r="18" spans="1:11" x14ac:dyDescent="0.3">
      <c r="A18" t="s">
        <v>15</v>
      </c>
      <c r="B18">
        <v>68</v>
      </c>
      <c r="C18">
        <v>138</v>
      </c>
      <c r="D18">
        <v>16</v>
      </c>
      <c r="E18">
        <f t="shared" ref="E18:E20" si="3">SUM(B18:D18)</f>
        <v>222</v>
      </c>
      <c r="G18" t="s">
        <v>15</v>
      </c>
      <c r="H18">
        <f t="shared" ref="H18:J19" si="4">(H$20/$K$20)*($K18/$K$20)*$K$20</f>
        <v>97.01400000000001</v>
      </c>
      <c r="I18">
        <f t="shared" si="4"/>
        <v>102.675</v>
      </c>
      <c r="J18">
        <f t="shared" si="4"/>
        <v>22.311</v>
      </c>
      <c r="K18">
        <v>222</v>
      </c>
    </row>
    <row r="19" spans="1:11" x14ac:dyDescent="0.3">
      <c r="A19" t="s">
        <v>14</v>
      </c>
      <c r="B19">
        <v>123</v>
      </c>
      <c r="C19">
        <v>92</v>
      </c>
      <c r="D19">
        <v>59</v>
      </c>
      <c r="E19">
        <f t="shared" si="3"/>
        <v>274</v>
      </c>
      <c r="G19" t="s">
        <v>14</v>
      </c>
      <c r="H19">
        <f t="shared" si="4"/>
        <v>119.73800000000001</v>
      </c>
      <c r="I19">
        <f t="shared" si="4"/>
        <v>126.72500000000001</v>
      </c>
      <c r="J19">
        <f t="shared" si="4"/>
        <v>27.537000000000003</v>
      </c>
      <c r="K19">
        <v>274</v>
      </c>
    </row>
    <row r="20" spans="1:11" x14ac:dyDescent="0.3">
      <c r="B20">
        <f>SUM(B17:B19)</f>
        <v>874</v>
      </c>
      <c r="C20">
        <f t="shared" ref="C20:D20" si="5">SUM(C17:C19)</f>
        <v>925</v>
      </c>
      <c r="D20">
        <f t="shared" si="5"/>
        <v>201</v>
      </c>
      <c r="E20">
        <f t="shared" si="3"/>
        <v>2000</v>
      </c>
      <c r="H20">
        <v>874</v>
      </c>
      <c r="I20">
        <v>925</v>
      </c>
      <c r="J20">
        <v>201</v>
      </c>
      <c r="K20">
        <v>2000</v>
      </c>
    </row>
    <row r="22" spans="1:11" x14ac:dyDescent="0.3">
      <c r="B22">
        <f>CHITEST(B17:D19,H17:J19)</f>
        <v>4.4200661048240911E-15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J8" sqref="J8"/>
    </sheetView>
  </sheetViews>
  <sheetFormatPr defaultRowHeight="14.4" x14ac:dyDescent="0.3"/>
  <sheetData>
    <row r="1" spans="1:14" x14ac:dyDescent="0.3">
      <c r="C1" t="s">
        <v>1</v>
      </c>
      <c r="D1" t="s">
        <v>2</v>
      </c>
      <c r="E1" t="s">
        <v>3</v>
      </c>
      <c r="I1" t="s">
        <v>1</v>
      </c>
      <c r="J1" t="s">
        <v>2</v>
      </c>
      <c r="K1" t="s">
        <v>3</v>
      </c>
    </row>
    <row r="2" spans="1:14" x14ac:dyDescent="0.3">
      <c r="A2" t="s">
        <v>40</v>
      </c>
      <c r="B2" t="s">
        <v>13</v>
      </c>
      <c r="C2">
        <v>388</v>
      </c>
      <c r="D2">
        <v>250</v>
      </c>
      <c r="E2">
        <v>56</v>
      </c>
      <c r="G2" t="s">
        <v>40</v>
      </c>
      <c r="H2" t="s">
        <v>13</v>
      </c>
      <c r="I2" s="5">
        <f>C2/SUM($C2:$E2)</f>
        <v>0.55907780979827093</v>
      </c>
      <c r="J2" s="5">
        <f t="shared" ref="J2:K2" si="0">D2/SUM($C2:$E2)</f>
        <v>0.36023054755043227</v>
      </c>
      <c r="K2" s="5">
        <f t="shared" si="0"/>
        <v>8.069164265129683E-2</v>
      </c>
      <c r="L2" s="5"/>
      <c r="M2" s="5"/>
      <c r="N2" s="5"/>
    </row>
    <row r="3" spans="1:14" x14ac:dyDescent="0.3">
      <c r="A3" t="s">
        <v>40</v>
      </c>
      <c r="B3" t="s">
        <v>14</v>
      </c>
      <c r="C3">
        <v>17</v>
      </c>
      <c r="D3">
        <v>25</v>
      </c>
      <c r="E3">
        <v>17</v>
      </c>
      <c r="G3" t="s">
        <v>40</v>
      </c>
      <c r="H3" t="s">
        <v>14</v>
      </c>
      <c r="I3" s="5">
        <f t="shared" ref="I3:I7" si="1">C3/SUM($C3:$E3)</f>
        <v>0.28813559322033899</v>
      </c>
      <c r="J3" s="5">
        <f t="shared" ref="J3:J7" si="2">D3/SUM($C3:$E3)</f>
        <v>0.42372881355932202</v>
      </c>
      <c r="K3" s="5">
        <f t="shared" ref="K3:K7" si="3">E3/SUM($C3:$E3)</f>
        <v>0.28813559322033899</v>
      </c>
      <c r="L3" s="5">
        <f>SUM(C2:C4)/SUM($C2:$E4)</f>
        <v>0.5393258426966292</v>
      </c>
      <c r="M3" s="5">
        <f t="shared" ref="M3:N3" si="4">SUM(D2:D4)/SUM($C2:$E4)</f>
        <v>0.36704119850187267</v>
      </c>
      <c r="N3" s="5">
        <f t="shared" si="4"/>
        <v>9.3632958801498134E-2</v>
      </c>
    </row>
    <row r="4" spans="1:14" x14ac:dyDescent="0.3">
      <c r="A4" t="s">
        <v>40</v>
      </c>
      <c r="B4" t="s">
        <v>15</v>
      </c>
      <c r="C4">
        <v>27</v>
      </c>
      <c r="D4">
        <v>19</v>
      </c>
      <c r="E4">
        <v>2</v>
      </c>
      <c r="G4" t="s">
        <v>40</v>
      </c>
      <c r="H4" t="s">
        <v>15</v>
      </c>
      <c r="I4" s="5">
        <f t="shared" si="1"/>
        <v>0.5625</v>
      </c>
      <c r="J4" s="5">
        <f t="shared" si="2"/>
        <v>0.39583333333333331</v>
      </c>
      <c r="K4" s="5">
        <f t="shared" si="3"/>
        <v>4.1666666666666664E-2</v>
      </c>
      <c r="L4" s="5"/>
      <c r="M4" s="5"/>
      <c r="N4" s="5"/>
    </row>
    <row r="5" spans="1:14" x14ac:dyDescent="0.3">
      <c r="A5" t="s">
        <v>41</v>
      </c>
      <c r="B5" t="s">
        <v>13</v>
      </c>
      <c r="C5">
        <v>295</v>
      </c>
      <c r="D5">
        <v>445</v>
      </c>
      <c r="E5">
        <v>70</v>
      </c>
      <c r="G5" t="s">
        <v>41</v>
      </c>
      <c r="H5" t="s">
        <v>13</v>
      </c>
      <c r="I5" s="5">
        <f t="shared" si="1"/>
        <v>0.36419753086419754</v>
      </c>
      <c r="J5" s="5">
        <f t="shared" si="2"/>
        <v>0.54938271604938271</v>
      </c>
      <c r="K5" s="5">
        <f t="shared" si="3"/>
        <v>8.6419753086419748E-2</v>
      </c>
      <c r="L5" s="5"/>
      <c r="M5" s="5"/>
      <c r="N5" s="5"/>
    </row>
    <row r="6" spans="1:14" x14ac:dyDescent="0.3">
      <c r="A6" t="s">
        <v>41</v>
      </c>
      <c r="B6" t="s">
        <v>14</v>
      </c>
      <c r="C6">
        <v>106</v>
      </c>
      <c r="D6">
        <v>67</v>
      </c>
      <c r="E6">
        <v>42</v>
      </c>
      <c r="G6" t="s">
        <v>41</v>
      </c>
      <c r="H6" t="s">
        <v>14</v>
      </c>
      <c r="I6" s="5">
        <f t="shared" si="1"/>
        <v>0.49302325581395351</v>
      </c>
      <c r="J6" s="5">
        <f t="shared" si="2"/>
        <v>0.3116279069767442</v>
      </c>
      <c r="K6" s="5">
        <f t="shared" si="3"/>
        <v>0.19534883720930232</v>
      </c>
      <c r="L6" s="5">
        <f>SUM(C5:C7)/SUM($C5:$E7)</f>
        <v>0.36864053377814848</v>
      </c>
      <c r="M6" s="5">
        <f t="shared" ref="M6" si="5">SUM(D5:D7)/SUM($C5:$E7)</f>
        <v>0.52627189324437029</v>
      </c>
      <c r="N6" s="5">
        <f t="shared" ref="N6" si="6">SUM(E5:E7)/SUM($C5:$E7)</f>
        <v>0.10508757297748124</v>
      </c>
    </row>
    <row r="7" spans="1:14" x14ac:dyDescent="0.3">
      <c r="A7" t="s">
        <v>41</v>
      </c>
      <c r="B7" t="s">
        <v>15</v>
      </c>
      <c r="C7">
        <v>41</v>
      </c>
      <c r="D7">
        <v>119</v>
      </c>
      <c r="E7">
        <v>14</v>
      </c>
      <c r="G7" t="s">
        <v>41</v>
      </c>
      <c r="H7" t="s">
        <v>15</v>
      </c>
      <c r="I7" s="5">
        <f t="shared" si="1"/>
        <v>0.23563218390804597</v>
      </c>
      <c r="J7" s="5">
        <f t="shared" si="2"/>
        <v>0.68390804597701149</v>
      </c>
      <c r="K7" s="5">
        <f t="shared" si="3"/>
        <v>8.0459770114942528E-2</v>
      </c>
      <c r="L7" s="5"/>
      <c r="M7" s="5"/>
      <c r="N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Class2018</dc:creator>
  <cp:lastModifiedBy>Class2018</cp:lastModifiedBy>
  <dcterms:created xsi:type="dcterms:W3CDTF">2019-03-19T08:40:23Z</dcterms:created>
  <dcterms:modified xsi:type="dcterms:W3CDTF">2019-03-25T08:51:56Z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35cddccd-8b2a-4d9a-b9f0-01b9e96cfc6f</vt:lpwstr>
  </property>
</Properties>
</file>