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tabRatio="585" activeTab="6"/>
  </bookViews>
  <sheets>
    <sheet name="Game Data" sheetId="1" r:id="rId1"/>
    <sheet name="Sheet4" sheetId="5" r:id="rId2"/>
    <sheet name="Sheet3" sheetId="3" r:id="rId3"/>
    <sheet name="win-loss" sheetId="2" r:id="rId4"/>
    <sheet name="run differential" sheetId="6" r:id="rId5"/>
    <sheet name="Team List" sheetId="7" r:id="rId6"/>
    <sheet name="june games" sheetId="8" r:id="rId7"/>
    <sheet name="Overall RD" sheetId="10" r:id="rId8"/>
  </sheets>
  <definedNames>
    <definedName name="_xlnm._FilterDatabase" localSheetId="0" hidden="1">'Game Data'!$A$1:$F$940</definedName>
  </definedName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B125" i="8" l="1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O3" i="8" l="1"/>
  <c r="O11" i="8"/>
  <c r="O19" i="8"/>
  <c r="O27" i="8"/>
  <c r="O35" i="8"/>
  <c r="O43" i="8"/>
  <c r="O51" i="8"/>
  <c r="O59" i="8"/>
  <c r="O67" i="8"/>
  <c r="O75" i="8"/>
  <c r="O83" i="8"/>
  <c r="O91" i="8"/>
  <c r="O99" i="8"/>
  <c r="O107" i="8"/>
  <c r="O115" i="8"/>
  <c r="O123" i="8"/>
  <c r="O131" i="8"/>
  <c r="O139" i="8"/>
  <c r="O147" i="8"/>
  <c r="O155" i="8"/>
  <c r="O163" i="8"/>
  <c r="O171" i="8"/>
  <c r="O179" i="8"/>
  <c r="O187" i="8"/>
  <c r="O195" i="8"/>
  <c r="O203" i="8"/>
  <c r="O211" i="8"/>
  <c r="O219" i="8"/>
  <c r="O227" i="8"/>
  <c r="O235" i="8"/>
  <c r="O243" i="8"/>
  <c r="O251" i="8"/>
  <c r="O259" i="8"/>
  <c r="O267" i="8"/>
  <c r="O275" i="8"/>
  <c r="O283" i="8"/>
  <c r="O291" i="8"/>
  <c r="O299" i="8"/>
  <c r="O307" i="8"/>
  <c r="O315" i="8"/>
  <c r="O323" i="8"/>
  <c r="O331" i="8"/>
  <c r="O339" i="8"/>
  <c r="O347" i="8"/>
  <c r="O355" i="8"/>
  <c r="O363" i="8"/>
  <c r="O371" i="8"/>
  <c r="O379" i="8"/>
  <c r="O387" i="8"/>
  <c r="O395" i="8"/>
  <c r="O403" i="8"/>
  <c r="O411" i="8"/>
  <c r="O419" i="8"/>
  <c r="O427" i="8"/>
  <c r="O435" i="8"/>
  <c r="O443" i="8"/>
  <c r="O451" i="8"/>
  <c r="O459" i="8"/>
  <c r="O467" i="8"/>
  <c r="O475" i="8"/>
  <c r="O483" i="8"/>
  <c r="O491" i="8"/>
  <c r="O499" i="8"/>
  <c r="O507" i="8"/>
  <c r="O515" i="8"/>
  <c r="O523" i="8"/>
  <c r="O531" i="8"/>
  <c r="O539" i="8"/>
  <c r="O547" i="8"/>
  <c r="O555" i="8"/>
  <c r="O563" i="8"/>
  <c r="O571" i="8"/>
  <c r="O579" i="8"/>
  <c r="O587" i="8"/>
  <c r="O595" i="8"/>
  <c r="O603" i="8"/>
  <c r="O611" i="8"/>
  <c r="O619" i="8"/>
  <c r="O627" i="8"/>
  <c r="O635" i="8"/>
  <c r="O643" i="8"/>
  <c r="O651" i="8"/>
  <c r="O659" i="8"/>
  <c r="O667" i="8"/>
  <c r="O675" i="8"/>
  <c r="O4" i="8"/>
  <c r="O12" i="8"/>
  <c r="O20" i="8"/>
  <c r="O28" i="8"/>
  <c r="O36" i="8"/>
  <c r="O44" i="8"/>
  <c r="O52" i="8"/>
  <c r="O60" i="8"/>
  <c r="O68" i="8"/>
  <c r="O76" i="8"/>
  <c r="O84" i="8"/>
  <c r="O92" i="8"/>
  <c r="O100" i="8"/>
  <c r="O108" i="8"/>
  <c r="O116" i="8"/>
  <c r="O124" i="8"/>
  <c r="O132" i="8"/>
  <c r="O140" i="8"/>
  <c r="O148" i="8"/>
  <c r="O156" i="8"/>
  <c r="O164" i="8"/>
  <c r="O172" i="8"/>
  <c r="O180" i="8"/>
  <c r="O188" i="8"/>
  <c r="O196" i="8"/>
  <c r="O204" i="8"/>
  <c r="O212" i="8"/>
  <c r="O220" i="8"/>
  <c r="O228" i="8"/>
  <c r="O236" i="8"/>
  <c r="O244" i="8"/>
  <c r="O252" i="8"/>
  <c r="O260" i="8"/>
  <c r="O268" i="8"/>
  <c r="O276" i="8"/>
  <c r="O284" i="8"/>
  <c r="O292" i="8"/>
  <c r="O300" i="8"/>
  <c r="O308" i="8"/>
  <c r="O316" i="8"/>
  <c r="O324" i="8"/>
  <c r="O332" i="8"/>
  <c r="O340" i="8"/>
  <c r="O348" i="8"/>
  <c r="O356" i="8"/>
  <c r="O364" i="8"/>
  <c r="O372" i="8"/>
  <c r="O380" i="8"/>
  <c r="O388" i="8"/>
  <c r="O396" i="8"/>
  <c r="O404" i="8"/>
  <c r="O412" i="8"/>
  <c r="O420" i="8"/>
  <c r="O428" i="8"/>
  <c r="O436" i="8"/>
  <c r="O444" i="8"/>
  <c r="O452" i="8"/>
  <c r="O460" i="8"/>
  <c r="O468" i="8"/>
  <c r="O476" i="8"/>
  <c r="O484" i="8"/>
  <c r="O492" i="8"/>
  <c r="O500" i="8"/>
  <c r="O508" i="8"/>
  <c r="O516" i="8"/>
  <c r="O5" i="8"/>
  <c r="O13" i="8"/>
  <c r="O21" i="8"/>
  <c r="O29" i="8"/>
  <c r="O37" i="8"/>
  <c r="O45" i="8"/>
  <c r="O53" i="8"/>
  <c r="O61" i="8"/>
  <c r="O69" i="8"/>
  <c r="O77" i="8"/>
  <c r="O85" i="8"/>
  <c r="O93" i="8"/>
  <c r="O101" i="8"/>
  <c r="O109" i="8"/>
  <c r="O117" i="8"/>
  <c r="O125" i="8"/>
  <c r="O133" i="8"/>
  <c r="O141" i="8"/>
  <c r="O149" i="8"/>
  <c r="O157" i="8"/>
  <c r="O165" i="8"/>
  <c r="O173" i="8"/>
  <c r="O181" i="8"/>
  <c r="O189" i="8"/>
  <c r="O197" i="8"/>
  <c r="O205" i="8"/>
  <c r="O213" i="8"/>
  <c r="O221" i="8"/>
  <c r="O229" i="8"/>
  <c r="O237" i="8"/>
  <c r="O245" i="8"/>
  <c r="O253" i="8"/>
  <c r="O261" i="8"/>
  <c r="O269" i="8"/>
  <c r="O277" i="8"/>
  <c r="O285" i="8"/>
  <c r="O293" i="8"/>
  <c r="O301" i="8"/>
  <c r="O309" i="8"/>
  <c r="O317" i="8"/>
  <c r="O325" i="8"/>
  <c r="O333" i="8"/>
  <c r="O341" i="8"/>
  <c r="O349" i="8"/>
  <c r="O357" i="8"/>
  <c r="O365" i="8"/>
  <c r="O373" i="8"/>
  <c r="O381" i="8"/>
  <c r="O389" i="8"/>
  <c r="O397" i="8"/>
  <c r="O405" i="8"/>
  <c r="O413" i="8"/>
  <c r="O421" i="8"/>
  <c r="O429" i="8"/>
  <c r="O437" i="8"/>
  <c r="O445" i="8"/>
  <c r="O453" i="8"/>
  <c r="O461" i="8"/>
  <c r="O469" i="8"/>
  <c r="O477" i="8"/>
  <c r="O485" i="8"/>
  <c r="O493" i="8"/>
  <c r="O501" i="8"/>
  <c r="O509" i="8"/>
  <c r="O517" i="8"/>
  <c r="O525" i="8"/>
  <c r="O533" i="8"/>
  <c r="O541" i="8"/>
  <c r="O549" i="8"/>
  <c r="O557" i="8"/>
  <c r="O565" i="8"/>
  <c r="O573" i="8"/>
  <c r="O581" i="8"/>
  <c r="O589" i="8"/>
  <c r="O597" i="8"/>
  <c r="O605" i="8"/>
  <c r="O613" i="8"/>
  <c r="O621" i="8"/>
  <c r="O629" i="8"/>
  <c r="O637" i="8"/>
  <c r="O645" i="8"/>
  <c r="O653" i="8"/>
  <c r="O661" i="8"/>
  <c r="O9" i="8"/>
  <c r="O17" i="8"/>
  <c r="O25" i="8"/>
  <c r="O33" i="8"/>
  <c r="O41" i="8"/>
  <c r="O49" i="8"/>
  <c r="O57" i="8"/>
  <c r="O65" i="8"/>
  <c r="O73" i="8"/>
  <c r="O81" i="8"/>
  <c r="O89" i="8"/>
  <c r="O97" i="8"/>
  <c r="O105" i="8"/>
  <c r="O113" i="8"/>
  <c r="O121" i="8"/>
  <c r="O129" i="8"/>
  <c r="O137" i="8"/>
  <c r="O145" i="8"/>
  <c r="O153" i="8"/>
  <c r="O161" i="8"/>
  <c r="O169" i="8"/>
  <c r="O177" i="8"/>
  <c r="O185" i="8"/>
  <c r="O193" i="8"/>
  <c r="O201" i="8"/>
  <c r="O6" i="8"/>
  <c r="O22" i="8"/>
  <c r="O38" i="8"/>
  <c r="O54" i="8"/>
  <c r="O70" i="8"/>
  <c r="O86" i="8"/>
  <c r="O102" i="8"/>
  <c r="O118" i="8"/>
  <c r="O134" i="8"/>
  <c r="O150" i="8"/>
  <c r="O166" i="8"/>
  <c r="O182" i="8"/>
  <c r="O198" i="8"/>
  <c r="O210" i="8"/>
  <c r="O224" i="8"/>
  <c r="O238" i="8"/>
  <c r="O249" i="8"/>
  <c r="O263" i="8"/>
  <c r="O274" i="8"/>
  <c r="O288" i="8"/>
  <c r="O302" i="8"/>
  <c r="O313" i="8"/>
  <c r="O327" i="8"/>
  <c r="O338" i="8"/>
  <c r="O352" i="8"/>
  <c r="O366" i="8"/>
  <c r="O377" i="8"/>
  <c r="O391" i="8"/>
  <c r="O402" i="8"/>
  <c r="O416" i="8"/>
  <c r="O430" i="8"/>
  <c r="O441" i="8"/>
  <c r="O455" i="8"/>
  <c r="O466" i="8"/>
  <c r="O480" i="8"/>
  <c r="O494" i="8"/>
  <c r="O505" i="8"/>
  <c r="O519" i="8"/>
  <c r="O529" i="8"/>
  <c r="O540" i="8"/>
  <c r="O551" i="8"/>
  <c r="O561" i="8"/>
  <c r="O572" i="8"/>
  <c r="O583" i="8"/>
  <c r="O593" i="8"/>
  <c r="O604" i="8"/>
  <c r="O615" i="8"/>
  <c r="O625" i="8"/>
  <c r="O636" i="8"/>
  <c r="O647" i="8"/>
  <c r="O657" i="8"/>
  <c r="O668" i="8"/>
  <c r="O677" i="8"/>
  <c r="O685" i="8"/>
  <c r="O693" i="8"/>
  <c r="O701" i="8"/>
  <c r="O709" i="8"/>
  <c r="O717" i="8"/>
  <c r="O725" i="8"/>
  <c r="O733" i="8"/>
  <c r="O741" i="8"/>
  <c r="O749" i="8"/>
  <c r="O757" i="8"/>
  <c r="O765" i="8"/>
  <c r="O773" i="8"/>
  <c r="O781" i="8"/>
  <c r="O789" i="8"/>
  <c r="O797" i="8"/>
  <c r="O805" i="8"/>
  <c r="O813" i="8"/>
  <c r="O821" i="8"/>
  <c r="O829" i="8"/>
  <c r="O837" i="8"/>
  <c r="O845" i="8"/>
  <c r="O853" i="8"/>
  <c r="O7" i="8"/>
  <c r="O23" i="8"/>
  <c r="O39" i="8"/>
  <c r="O55" i="8"/>
  <c r="O71" i="8"/>
  <c r="O87" i="8"/>
  <c r="O103" i="8"/>
  <c r="O119" i="8"/>
  <c r="O135" i="8"/>
  <c r="O151" i="8"/>
  <c r="O167" i="8"/>
  <c r="O183" i="8"/>
  <c r="O199" i="8"/>
  <c r="O214" i="8"/>
  <c r="O225" i="8"/>
  <c r="O239" i="8"/>
  <c r="O250" i="8"/>
  <c r="O264" i="8"/>
  <c r="O278" i="8"/>
  <c r="O289" i="8"/>
  <c r="O303" i="8"/>
  <c r="O314" i="8"/>
  <c r="O328" i="8"/>
  <c r="O342" i="8"/>
  <c r="O353" i="8"/>
  <c r="O367" i="8"/>
  <c r="O378" i="8"/>
  <c r="O392" i="8"/>
  <c r="O406" i="8"/>
  <c r="O417" i="8"/>
  <c r="O431" i="8"/>
  <c r="O442" i="8"/>
  <c r="O456" i="8"/>
  <c r="O470" i="8"/>
  <c r="O481" i="8"/>
  <c r="O495" i="8"/>
  <c r="O506" i="8"/>
  <c r="O520" i="8"/>
  <c r="O530" i="8"/>
  <c r="O542" i="8"/>
  <c r="O552" i="8"/>
  <c r="O562" i="8"/>
  <c r="O574" i="8"/>
  <c r="O584" i="8"/>
  <c r="O594" i="8"/>
  <c r="O606" i="8"/>
  <c r="O616" i="8"/>
  <c r="O626" i="8"/>
  <c r="O638" i="8"/>
  <c r="O648" i="8"/>
  <c r="O658" i="8"/>
  <c r="O669" i="8"/>
  <c r="O678" i="8"/>
  <c r="O686" i="8"/>
  <c r="O694" i="8"/>
  <c r="O702" i="8"/>
  <c r="O710" i="8"/>
  <c r="O718" i="8"/>
  <c r="O726" i="8"/>
  <c r="O734" i="8"/>
  <c r="O742" i="8"/>
  <c r="O750" i="8"/>
  <c r="O758" i="8"/>
  <c r="O766" i="8"/>
  <c r="O774" i="8"/>
  <c r="O782" i="8"/>
  <c r="O790" i="8"/>
  <c r="O798" i="8"/>
  <c r="O806" i="8"/>
  <c r="O814" i="8"/>
  <c r="O822" i="8"/>
  <c r="O830" i="8"/>
  <c r="O838" i="8"/>
  <c r="O846" i="8"/>
  <c r="O854" i="8"/>
  <c r="O10" i="8"/>
  <c r="O26" i="8"/>
  <c r="O42" i="8"/>
  <c r="O58" i="8"/>
  <c r="O74" i="8"/>
  <c r="O90" i="8"/>
  <c r="O106" i="8"/>
  <c r="O122" i="8"/>
  <c r="O138" i="8"/>
  <c r="O154" i="8"/>
  <c r="O170" i="8"/>
  <c r="O186" i="8"/>
  <c r="O202" i="8"/>
  <c r="O216" i="8"/>
  <c r="O230" i="8"/>
  <c r="O241" i="8"/>
  <c r="O255" i="8"/>
  <c r="O266" i="8"/>
  <c r="O280" i="8"/>
  <c r="O294" i="8"/>
  <c r="O305" i="8"/>
  <c r="O319" i="8"/>
  <c r="O330" i="8"/>
  <c r="O344" i="8"/>
  <c r="O358" i="8"/>
  <c r="O369" i="8"/>
  <c r="O383" i="8"/>
  <c r="O394" i="8"/>
  <c r="O408" i="8"/>
  <c r="O422" i="8"/>
  <c r="O433" i="8"/>
  <c r="O447" i="8"/>
  <c r="O458" i="8"/>
  <c r="O472" i="8"/>
  <c r="O486" i="8"/>
  <c r="O497" i="8"/>
  <c r="O511" i="8"/>
  <c r="O522" i="8"/>
  <c r="O534" i="8"/>
  <c r="O544" i="8"/>
  <c r="O554" i="8"/>
  <c r="O566" i="8"/>
  <c r="O576" i="8"/>
  <c r="O586" i="8"/>
  <c r="O598" i="8"/>
  <c r="O608" i="8"/>
  <c r="O618" i="8"/>
  <c r="O630" i="8"/>
  <c r="O640" i="8"/>
  <c r="O650" i="8"/>
  <c r="O662" i="8"/>
  <c r="O671" i="8"/>
  <c r="O680" i="8"/>
  <c r="O688" i="8"/>
  <c r="O696" i="8"/>
  <c r="O704" i="8"/>
  <c r="O712" i="8"/>
  <c r="O720" i="8"/>
  <c r="O728" i="8"/>
  <c r="O736" i="8"/>
  <c r="O744" i="8"/>
  <c r="O752" i="8"/>
  <c r="O760" i="8"/>
  <c r="O768" i="8"/>
  <c r="O776" i="8"/>
  <c r="O784" i="8"/>
  <c r="O792" i="8"/>
  <c r="O800" i="8"/>
  <c r="O808" i="8"/>
  <c r="O816" i="8"/>
  <c r="O824" i="8"/>
  <c r="O832" i="8"/>
  <c r="O840" i="8"/>
  <c r="O848" i="8"/>
  <c r="O856" i="8"/>
  <c r="O864" i="8"/>
  <c r="O872" i="8"/>
  <c r="O880" i="8"/>
  <c r="O888" i="8"/>
  <c r="O896" i="8"/>
  <c r="O14" i="8"/>
  <c r="O30" i="8"/>
  <c r="O46" i="8"/>
  <c r="O62" i="8"/>
  <c r="O78" i="8"/>
  <c r="O8" i="8"/>
  <c r="O40" i="8"/>
  <c r="O72" i="8"/>
  <c r="O98" i="8"/>
  <c r="O127" i="8"/>
  <c r="O152" i="8"/>
  <c r="O176" i="8"/>
  <c r="O206" i="8"/>
  <c r="O223" i="8"/>
  <c r="O246" i="8"/>
  <c r="O265" i="8"/>
  <c r="O286" i="8"/>
  <c r="O306" i="8"/>
  <c r="O326" i="8"/>
  <c r="O346" i="8"/>
  <c r="O368" i="8"/>
  <c r="O386" i="8"/>
  <c r="O409" i="8"/>
  <c r="O426" i="8"/>
  <c r="O449" i="8"/>
  <c r="O471" i="8"/>
  <c r="O489" i="8"/>
  <c r="O512" i="8"/>
  <c r="O528" i="8"/>
  <c r="O546" i="8"/>
  <c r="O564" i="8"/>
  <c r="O580" i="8"/>
  <c r="O599" i="8"/>
  <c r="O614" i="8"/>
  <c r="O632" i="8"/>
  <c r="O649" i="8"/>
  <c r="O665" i="8"/>
  <c r="O681" i="8"/>
  <c r="O692" i="8"/>
  <c r="O706" i="8"/>
  <c r="O719" i="8"/>
  <c r="O731" i="8"/>
  <c r="O745" i="8"/>
  <c r="O756" i="8"/>
  <c r="O770" i="8"/>
  <c r="O783" i="8"/>
  <c r="O795" i="8"/>
  <c r="O809" i="8"/>
  <c r="O820" i="8"/>
  <c r="O834" i="8"/>
  <c r="O847" i="8"/>
  <c r="O859" i="8"/>
  <c r="O868" i="8"/>
  <c r="O877" i="8"/>
  <c r="O886" i="8"/>
  <c r="O895" i="8"/>
  <c r="O16" i="8"/>
  <c r="O80" i="8"/>
  <c r="O130" i="8"/>
  <c r="O184" i="8"/>
  <c r="O231" i="8"/>
  <c r="O271" i="8"/>
  <c r="O311" i="8"/>
  <c r="O351" i="8"/>
  <c r="O393" i="8"/>
  <c r="O434" i="8"/>
  <c r="O474" i="8"/>
  <c r="O514" i="8"/>
  <c r="O550" i="8"/>
  <c r="O585" i="8"/>
  <c r="O620" i="8"/>
  <c r="O654" i="8"/>
  <c r="O683" i="8"/>
  <c r="O15" i="8"/>
  <c r="O47" i="8"/>
  <c r="O79" i="8"/>
  <c r="O104" i="8"/>
  <c r="O128" i="8"/>
  <c r="O158" i="8"/>
  <c r="O178" i="8"/>
  <c r="O207" i="8"/>
  <c r="O226" i="8"/>
  <c r="O247" i="8"/>
  <c r="O270" i="8"/>
  <c r="O287" i="8"/>
  <c r="O310" i="8"/>
  <c r="O329" i="8"/>
  <c r="O350" i="8"/>
  <c r="O370" i="8"/>
  <c r="O390" i="8"/>
  <c r="O410" i="8"/>
  <c r="O432" i="8"/>
  <c r="O450" i="8"/>
  <c r="O473" i="8"/>
  <c r="O490" i="8"/>
  <c r="O513" i="8"/>
  <c r="O532" i="8"/>
  <c r="O548" i="8"/>
  <c r="O567" i="8"/>
  <c r="O582" i="8"/>
  <c r="O600" i="8"/>
  <c r="O617" i="8"/>
  <c r="O633" i="8"/>
  <c r="O652" i="8"/>
  <c r="O666" i="8"/>
  <c r="O682" i="8"/>
  <c r="O695" i="8"/>
  <c r="O707" i="8"/>
  <c r="O721" i="8"/>
  <c r="O732" i="8"/>
  <c r="O746" i="8"/>
  <c r="O759" i="8"/>
  <c r="O771" i="8"/>
  <c r="O785" i="8"/>
  <c r="O796" i="8"/>
  <c r="O810" i="8"/>
  <c r="O823" i="8"/>
  <c r="O835" i="8"/>
  <c r="O849" i="8"/>
  <c r="O860" i="8"/>
  <c r="O869" i="8"/>
  <c r="O878" i="8"/>
  <c r="O887" i="8"/>
  <c r="O897" i="8"/>
  <c r="O48" i="8"/>
  <c r="O110" i="8"/>
  <c r="O159" i="8"/>
  <c r="O208" i="8"/>
  <c r="O248" i="8"/>
  <c r="O290" i="8"/>
  <c r="O334" i="8"/>
  <c r="O374" i="8"/>
  <c r="O414" i="8"/>
  <c r="O454" i="8"/>
  <c r="O496" i="8"/>
  <c r="O535" i="8"/>
  <c r="O568" i="8"/>
  <c r="O601" i="8"/>
  <c r="O634" i="8"/>
  <c r="O670" i="8"/>
  <c r="O697" i="8"/>
  <c r="O32" i="8"/>
  <c r="O64" i="8"/>
  <c r="O95" i="8"/>
  <c r="O120" i="8"/>
  <c r="O144" i="8"/>
  <c r="O174" i="8"/>
  <c r="O194" i="8"/>
  <c r="O218" i="8"/>
  <c r="O240" i="8"/>
  <c r="O258" i="8"/>
  <c r="O281" i="8"/>
  <c r="O298" i="8"/>
  <c r="O321" i="8"/>
  <c r="O343" i="8"/>
  <c r="O361" i="8"/>
  <c r="O384" i="8"/>
  <c r="O401" i="8"/>
  <c r="O424" i="8"/>
  <c r="O446" i="8"/>
  <c r="O464" i="8"/>
  <c r="O487" i="8"/>
  <c r="O504" i="8"/>
  <c r="O526" i="8"/>
  <c r="O543" i="8"/>
  <c r="O559" i="8"/>
  <c r="O577" i="8"/>
  <c r="O592" i="8"/>
  <c r="O610" i="8"/>
  <c r="O628" i="8"/>
  <c r="O644" i="8"/>
  <c r="O663" i="8"/>
  <c r="O676" i="8"/>
  <c r="O690" i="8"/>
  <c r="O703" i="8"/>
  <c r="O715" i="8"/>
  <c r="O729" i="8"/>
  <c r="O740" i="8"/>
  <c r="O754" i="8"/>
  <c r="O767" i="8"/>
  <c r="O779" i="8"/>
  <c r="O793" i="8"/>
  <c r="O804" i="8"/>
  <c r="O818" i="8"/>
  <c r="O831" i="8"/>
  <c r="O843" i="8"/>
  <c r="O857" i="8"/>
  <c r="O866" i="8"/>
  <c r="O875" i="8"/>
  <c r="O884" i="8"/>
  <c r="O893" i="8"/>
  <c r="O902" i="8"/>
  <c r="O34" i="8"/>
  <c r="O66" i="8"/>
  <c r="O96" i="8"/>
  <c r="O126" i="8"/>
  <c r="O146" i="8"/>
  <c r="O175" i="8"/>
  <c r="O200" i="8"/>
  <c r="O222" i="8"/>
  <c r="O242" i="8"/>
  <c r="O262" i="8"/>
  <c r="O282" i="8"/>
  <c r="O304" i="8"/>
  <c r="O322" i="8"/>
  <c r="O345" i="8"/>
  <c r="O362" i="8"/>
  <c r="O385" i="8"/>
  <c r="O407" i="8"/>
  <c r="O425" i="8"/>
  <c r="O448" i="8"/>
  <c r="O465" i="8"/>
  <c r="O488" i="8"/>
  <c r="O510" i="8"/>
  <c r="O527" i="8"/>
  <c r="O545" i="8"/>
  <c r="O560" i="8"/>
  <c r="O578" i="8"/>
  <c r="O596" i="8"/>
  <c r="O612" i="8"/>
  <c r="O631" i="8"/>
  <c r="O646" i="8"/>
  <c r="O664" i="8"/>
  <c r="O679" i="8"/>
  <c r="O691" i="8"/>
  <c r="O705" i="8"/>
  <c r="O18" i="8"/>
  <c r="O94" i="8"/>
  <c r="O162" i="8"/>
  <c r="O232" i="8"/>
  <c r="O279" i="8"/>
  <c r="O336" i="8"/>
  <c r="O398" i="8"/>
  <c r="O440" i="8"/>
  <c r="O502" i="8"/>
  <c r="O553" i="8"/>
  <c r="O591" i="8"/>
  <c r="O641" i="8"/>
  <c r="O684" i="8"/>
  <c r="O713" i="8"/>
  <c r="O735" i="8"/>
  <c r="O753" i="8"/>
  <c r="O775" i="8"/>
  <c r="O794" i="8"/>
  <c r="O815" i="8"/>
  <c r="O836" i="8"/>
  <c r="O855" i="8"/>
  <c r="O871" i="8"/>
  <c r="O885" i="8"/>
  <c r="O900" i="8"/>
  <c r="O31" i="8"/>
  <c r="O190" i="8"/>
  <c r="O296" i="8"/>
  <c r="O400" i="8"/>
  <c r="O518" i="8"/>
  <c r="O607" i="8"/>
  <c r="O689" i="8"/>
  <c r="O738" i="8"/>
  <c r="O801" i="8"/>
  <c r="O861" i="8"/>
  <c r="O114" i="8"/>
  <c r="O254" i="8"/>
  <c r="O415" i="8"/>
  <c r="O609" i="8"/>
  <c r="O722" i="8"/>
  <c r="O780" i="8"/>
  <c r="O842" i="8"/>
  <c r="O891" i="8"/>
  <c r="O192" i="8"/>
  <c r="O360" i="8"/>
  <c r="O524" i="8"/>
  <c r="O660" i="8"/>
  <c r="O743" i="8"/>
  <c r="O803" i="8"/>
  <c r="O863" i="8"/>
  <c r="O63" i="8"/>
  <c r="O257" i="8"/>
  <c r="O423" i="8"/>
  <c r="O623" i="8"/>
  <c r="O724" i="8"/>
  <c r="O787" i="8"/>
  <c r="O850" i="8"/>
  <c r="O894" i="8"/>
  <c r="O24" i="8"/>
  <c r="O111" i="8"/>
  <c r="O168" i="8"/>
  <c r="O233" i="8"/>
  <c r="O295" i="8"/>
  <c r="O337" i="8"/>
  <c r="O399" i="8"/>
  <c r="O457" i="8"/>
  <c r="O503" i="8"/>
  <c r="O556" i="8"/>
  <c r="O602" i="8"/>
  <c r="O642" i="8"/>
  <c r="O687" i="8"/>
  <c r="O714" i="8"/>
  <c r="O737" i="8"/>
  <c r="O755" i="8"/>
  <c r="O777" i="8"/>
  <c r="O799" i="8"/>
  <c r="O817" i="8"/>
  <c r="O839" i="8"/>
  <c r="O858" i="8"/>
  <c r="O873" i="8"/>
  <c r="O889" i="8"/>
  <c r="O901" i="8"/>
  <c r="O112" i="8"/>
  <c r="O234" i="8"/>
  <c r="O354" i="8"/>
  <c r="O462" i="8"/>
  <c r="O558" i="8"/>
  <c r="O655" i="8"/>
  <c r="O716" i="8"/>
  <c r="O761" i="8"/>
  <c r="O819" i="8"/>
  <c r="O874" i="8"/>
  <c r="O50" i="8"/>
  <c r="O359" i="8"/>
  <c r="O521" i="8"/>
  <c r="O656" i="8"/>
  <c r="O739" i="8"/>
  <c r="O802" i="8"/>
  <c r="O862" i="8"/>
  <c r="O56" i="8"/>
  <c r="O256" i="8"/>
  <c r="O418" i="8"/>
  <c r="O570" i="8"/>
  <c r="O699" i="8"/>
  <c r="O786" i="8"/>
  <c r="O844" i="8"/>
  <c r="O892" i="8"/>
  <c r="O209" i="8"/>
  <c r="O375" i="8"/>
  <c r="O536" i="8"/>
  <c r="O672" i="8"/>
  <c r="O747" i="8"/>
  <c r="O807" i="8"/>
  <c r="O865" i="8"/>
  <c r="O82" i="8"/>
  <c r="O143" i="8"/>
  <c r="O215" i="8"/>
  <c r="O272" i="8"/>
  <c r="O320" i="8"/>
  <c r="O376" i="8"/>
  <c r="O438" i="8"/>
  <c r="O482" i="8"/>
  <c r="O537" i="8"/>
  <c r="O588" i="8"/>
  <c r="O624" i="8"/>
  <c r="O673" i="8"/>
  <c r="O708" i="8"/>
  <c r="O727" i="8"/>
  <c r="O748" i="8"/>
  <c r="O769" i="8"/>
  <c r="O788" i="8"/>
  <c r="O811" i="8"/>
  <c r="O828" i="8"/>
  <c r="O851" i="8"/>
  <c r="O867" i="8"/>
  <c r="O882" i="8"/>
  <c r="O898" i="8"/>
  <c r="O88" i="8"/>
  <c r="O160" i="8"/>
  <c r="O217" i="8"/>
  <c r="O273" i="8"/>
  <c r="O335" i="8"/>
  <c r="O382" i="8"/>
  <c r="O439" i="8"/>
  <c r="O498" i="8"/>
  <c r="O538" i="8"/>
  <c r="O590" i="8"/>
  <c r="O639" i="8"/>
  <c r="O674" i="8"/>
  <c r="O711" i="8"/>
  <c r="O730" i="8"/>
  <c r="O751" i="8"/>
  <c r="O772" i="8"/>
  <c r="O791" i="8"/>
  <c r="O812" i="8"/>
  <c r="O833" i="8"/>
  <c r="O852" i="8"/>
  <c r="O870" i="8"/>
  <c r="O883" i="8"/>
  <c r="O899" i="8"/>
  <c r="O778" i="8"/>
  <c r="O841" i="8"/>
  <c r="O890" i="8"/>
  <c r="O191" i="8"/>
  <c r="O297" i="8"/>
  <c r="O463" i="8"/>
  <c r="O569" i="8"/>
  <c r="O698" i="8"/>
  <c r="O762" i="8"/>
  <c r="O825" i="8"/>
  <c r="O876" i="8"/>
  <c r="O136" i="8"/>
  <c r="O312" i="8"/>
  <c r="O478" i="8"/>
  <c r="O622" i="8"/>
  <c r="O723" i="8"/>
  <c r="O763" i="8"/>
  <c r="O826" i="8"/>
  <c r="O879" i="8"/>
  <c r="O142" i="8"/>
  <c r="O318" i="8"/>
  <c r="O479" i="8"/>
  <c r="O575" i="8"/>
  <c r="O700" i="8"/>
  <c r="O764" i="8"/>
  <c r="O827" i="8"/>
  <c r="O881" i="8"/>
  <c r="N301" i="8"/>
  <c r="N299" i="8"/>
  <c r="P299" i="8" s="1"/>
  <c r="M305" i="8"/>
  <c r="N844" i="8"/>
  <c r="P844" i="8" s="1"/>
  <c r="N113" i="8"/>
  <c r="M83" i="8"/>
  <c r="M51" i="8"/>
  <c r="M19" i="8"/>
  <c r="N891" i="8"/>
  <c r="N848" i="8"/>
  <c r="P848" i="8" s="1"/>
  <c r="N796" i="8"/>
  <c r="P796" i="8" s="1"/>
  <c r="M728" i="8"/>
  <c r="N652" i="8"/>
  <c r="N569" i="8"/>
  <c r="N493" i="8"/>
  <c r="N253" i="8"/>
  <c r="M106" i="8"/>
  <c r="N74" i="8"/>
  <c r="P74" i="8" s="1"/>
  <c r="N42" i="8"/>
  <c r="P42" i="8" s="1"/>
  <c r="N26" i="8"/>
  <c r="P26" i="8" s="1"/>
  <c r="N881" i="8"/>
  <c r="M829" i="8"/>
  <c r="M761" i="8"/>
  <c r="M693" i="8"/>
  <c r="N611" i="8"/>
  <c r="P611" i="8" s="1"/>
  <c r="N542" i="8"/>
  <c r="P542" i="8" s="1"/>
  <c r="N460" i="8"/>
  <c r="P460" i="8" s="1"/>
  <c r="M188" i="8"/>
  <c r="M111" i="8"/>
  <c r="M82" i="8"/>
  <c r="M50" i="8"/>
  <c r="M26" i="8"/>
  <c r="M890" i="8"/>
  <c r="M845" i="8"/>
  <c r="M777" i="8"/>
  <c r="N709" i="8"/>
  <c r="P709" i="8" s="1"/>
  <c r="N649" i="8"/>
  <c r="M565" i="8"/>
  <c r="N349" i="8"/>
  <c r="P349" i="8" s="1"/>
  <c r="M123" i="8"/>
  <c r="N97" i="8"/>
  <c r="P97" i="8" s="1"/>
  <c r="N65" i="8"/>
  <c r="P65" i="8" s="1"/>
  <c r="N41" i="8"/>
  <c r="P41" i="8" s="1"/>
  <c r="N17" i="8"/>
  <c r="P17" i="8" s="1"/>
  <c r="N898" i="8"/>
  <c r="P898" i="8" s="1"/>
  <c r="N889" i="8"/>
  <c r="P889" i="8" s="1"/>
  <c r="N871" i="8"/>
  <c r="M828" i="8"/>
  <c r="N811" i="8"/>
  <c r="P811" i="8" s="1"/>
  <c r="M793" i="8"/>
  <c r="M776" i="8"/>
  <c r="N742" i="8"/>
  <c r="P742" i="8" s="1"/>
  <c r="N725" i="8"/>
  <c r="P725" i="8" s="1"/>
  <c r="M708" i="8"/>
  <c r="M689" i="8"/>
  <c r="M669" i="8"/>
  <c r="M649" i="8"/>
  <c r="M629" i="8"/>
  <c r="M608" i="8"/>
  <c r="M587" i="8"/>
  <c r="M564" i="8"/>
  <c r="N541" i="8"/>
  <c r="P541" i="8" s="1"/>
  <c r="M518" i="8"/>
  <c r="M487" i="8"/>
  <c r="N451" i="8"/>
  <c r="P451" i="8" s="1"/>
  <c r="N400" i="8"/>
  <c r="P400" i="8" s="1"/>
  <c r="M349" i="8"/>
  <c r="N297" i="8"/>
  <c r="P297" i="8" s="1"/>
  <c r="M245" i="8"/>
  <c r="M184" i="8"/>
  <c r="M126" i="8"/>
  <c r="M130" i="8"/>
  <c r="M134" i="8"/>
  <c r="M138" i="8"/>
  <c r="M142" i="8"/>
  <c r="M146" i="8"/>
  <c r="M150" i="8"/>
  <c r="M154" i="8"/>
  <c r="M158" i="8"/>
  <c r="M162" i="8"/>
  <c r="M166" i="8"/>
  <c r="M170" i="8"/>
  <c r="M174" i="8"/>
  <c r="M178" i="8"/>
  <c r="M182" i="8"/>
  <c r="M186" i="8"/>
  <c r="M190" i="8"/>
  <c r="M194" i="8"/>
  <c r="M198" i="8"/>
  <c r="M202" i="8"/>
  <c r="M206" i="8"/>
  <c r="M210" i="8"/>
  <c r="M214" i="8"/>
  <c r="M218" i="8"/>
  <c r="M222" i="8"/>
  <c r="M226" i="8"/>
  <c r="M230" i="8"/>
  <c r="M234" i="8"/>
  <c r="M238" i="8"/>
  <c r="M242" i="8"/>
  <c r="M246" i="8"/>
  <c r="M250" i="8"/>
  <c r="M254" i="8"/>
  <c r="M258" i="8"/>
  <c r="M262" i="8"/>
  <c r="M266" i="8"/>
  <c r="M270" i="8"/>
  <c r="M274" i="8"/>
  <c r="M278" i="8"/>
  <c r="M282" i="8"/>
  <c r="M286" i="8"/>
  <c r="M290" i="8"/>
  <c r="M294" i="8"/>
  <c r="M298" i="8"/>
  <c r="M302" i="8"/>
  <c r="M306" i="8"/>
  <c r="M310" i="8"/>
  <c r="M314" i="8"/>
  <c r="M318" i="8"/>
  <c r="M322" i="8"/>
  <c r="M326" i="8"/>
  <c r="M330" i="8"/>
  <c r="M334" i="8"/>
  <c r="M338" i="8"/>
  <c r="M342" i="8"/>
  <c r="M346" i="8"/>
  <c r="M350" i="8"/>
  <c r="M354" i="8"/>
  <c r="M358" i="8"/>
  <c r="M362" i="8"/>
  <c r="M366" i="8"/>
  <c r="M370" i="8"/>
  <c r="M374" i="8"/>
  <c r="M378" i="8"/>
  <c r="M382" i="8"/>
  <c r="M386" i="8"/>
  <c r="M390" i="8"/>
  <c r="M394" i="8"/>
  <c r="M398" i="8"/>
  <c r="M402" i="8"/>
  <c r="M406" i="8"/>
  <c r="M410" i="8"/>
  <c r="M414" i="8"/>
  <c r="M418" i="8"/>
  <c r="M422" i="8"/>
  <c r="M426" i="8"/>
  <c r="M430" i="8"/>
  <c r="M434" i="8"/>
  <c r="M438" i="8"/>
  <c r="M442" i="8"/>
  <c r="M446" i="8"/>
  <c r="M450" i="8"/>
  <c r="M454" i="8"/>
  <c r="M458" i="8"/>
  <c r="M462" i="8"/>
  <c r="N126" i="8"/>
  <c r="P126" i="8" s="1"/>
  <c r="N130" i="8"/>
  <c r="P130" i="8" s="1"/>
  <c r="N134" i="8"/>
  <c r="P134" i="8" s="1"/>
  <c r="N138" i="8"/>
  <c r="P138" i="8" s="1"/>
  <c r="N142" i="8"/>
  <c r="P142" i="8" s="1"/>
  <c r="N146" i="8"/>
  <c r="P146" i="8" s="1"/>
  <c r="N150" i="8"/>
  <c r="P150" i="8" s="1"/>
  <c r="N154" i="8"/>
  <c r="P154" i="8" s="1"/>
  <c r="N158" i="8"/>
  <c r="P158" i="8" s="1"/>
  <c r="N162" i="8"/>
  <c r="P162" i="8" s="1"/>
  <c r="N166" i="8"/>
  <c r="P166" i="8" s="1"/>
  <c r="N170" i="8"/>
  <c r="P170" i="8" s="1"/>
  <c r="N174" i="8"/>
  <c r="P174" i="8" s="1"/>
  <c r="N178" i="8"/>
  <c r="N182" i="8"/>
  <c r="P182" i="8" s="1"/>
  <c r="N186" i="8"/>
  <c r="P186" i="8" s="1"/>
  <c r="N190" i="8"/>
  <c r="P190" i="8" s="1"/>
  <c r="N194" i="8"/>
  <c r="N198" i="8"/>
  <c r="N202" i="8"/>
  <c r="P202" i="8" s="1"/>
  <c r="N206" i="8"/>
  <c r="P206" i="8" s="1"/>
  <c r="N210" i="8"/>
  <c r="N214" i="8"/>
  <c r="P214" i="8" s="1"/>
  <c r="N218" i="8"/>
  <c r="P218" i="8" s="1"/>
  <c r="N222" i="8"/>
  <c r="P222" i="8" s="1"/>
  <c r="N226" i="8"/>
  <c r="P226" i="8" s="1"/>
  <c r="N230" i="8"/>
  <c r="N234" i="8"/>
  <c r="P234" i="8" s="1"/>
  <c r="N238" i="8"/>
  <c r="P238" i="8" s="1"/>
  <c r="N242" i="8"/>
  <c r="P242" i="8" s="1"/>
  <c r="N246" i="8"/>
  <c r="N250" i="8"/>
  <c r="P250" i="8" s="1"/>
  <c r="N254" i="8"/>
  <c r="P254" i="8" s="1"/>
  <c r="N258" i="8"/>
  <c r="N262" i="8"/>
  <c r="P262" i="8" s="1"/>
  <c r="N266" i="8"/>
  <c r="P266" i="8" s="1"/>
  <c r="N270" i="8"/>
  <c r="P270" i="8" s="1"/>
  <c r="N274" i="8"/>
  <c r="P274" i="8" s="1"/>
  <c r="N278" i="8"/>
  <c r="N282" i="8"/>
  <c r="P282" i="8" s="1"/>
  <c r="N286" i="8"/>
  <c r="P286" i="8" s="1"/>
  <c r="N290" i="8"/>
  <c r="P290" i="8" s="1"/>
  <c r="N294" i="8"/>
  <c r="N298" i="8"/>
  <c r="P298" i="8" s="1"/>
  <c r="N302" i="8"/>
  <c r="N306" i="8"/>
  <c r="P306" i="8" s="1"/>
  <c r="N310" i="8"/>
  <c r="P310" i="8" s="1"/>
  <c r="N314" i="8"/>
  <c r="P314" i="8" s="1"/>
  <c r="N318" i="8"/>
  <c r="P318" i="8" s="1"/>
  <c r="N322" i="8"/>
  <c r="P322" i="8" s="1"/>
  <c r="N326" i="8"/>
  <c r="P326" i="8" s="1"/>
  <c r="N330" i="8"/>
  <c r="N334" i="8"/>
  <c r="P334" i="8" s="1"/>
  <c r="N338" i="8"/>
  <c r="P338" i="8" s="1"/>
  <c r="N342" i="8"/>
  <c r="P342" i="8" s="1"/>
  <c r="N346" i="8"/>
  <c r="P346" i="8" s="1"/>
  <c r="N350" i="8"/>
  <c r="P350" i="8" s="1"/>
  <c r="N354" i="8"/>
  <c r="N358" i="8"/>
  <c r="P358" i="8" s="1"/>
  <c r="N362" i="8"/>
  <c r="N366" i="8"/>
  <c r="P366" i="8" s="1"/>
  <c r="N370" i="8"/>
  <c r="P370" i="8" s="1"/>
  <c r="N374" i="8"/>
  <c r="P374" i="8" s="1"/>
  <c r="N378" i="8"/>
  <c r="N382" i="8"/>
  <c r="P382" i="8" s="1"/>
  <c r="N386" i="8"/>
  <c r="N390" i="8"/>
  <c r="P390" i="8" s="1"/>
  <c r="N394" i="8"/>
  <c r="N398" i="8"/>
  <c r="P398" i="8" s="1"/>
  <c r="N402" i="8"/>
  <c r="N406" i="8"/>
  <c r="P406" i="8" s="1"/>
  <c r="N410" i="8"/>
  <c r="P410" i="8" s="1"/>
  <c r="N414" i="8"/>
  <c r="P414" i="8" s="1"/>
  <c r="N418" i="8"/>
  <c r="N422" i="8"/>
  <c r="N426" i="8"/>
  <c r="N430" i="8"/>
  <c r="P430" i="8" s="1"/>
  <c r="N434" i="8"/>
  <c r="P434" i="8" s="1"/>
  <c r="N438" i="8"/>
  <c r="P438" i="8" s="1"/>
  <c r="N442" i="8"/>
  <c r="P442" i="8" s="1"/>
  <c r="N446" i="8"/>
  <c r="P446" i="8" s="1"/>
  <c r="N450" i="8"/>
  <c r="P450" i="8" s="1"/>
  <c r="N454" i="8"/>
  <c r="N458" i="8"/>
  <c r="P458" i="8" s="1"/>
  <c r="N462" i="8"/>
  <c r="M127" i="8"/>
  <c r="M131" i="8"/>
  <c r="M135" i="8"/>
  <c r="M139" i="8"/>
  <c r="M143" i="8"/>
  <c r="M147" i="8"/>
  <c r="M151" i="8"/>
  <c r="M155" i="8"/>
  <c r="M159" i="8"/>
  <c r="M163" i="8"/>
  <c r="M167" i="8"/>
  <c r="M171" i="8"/>
  <c r="M175" i="8"/>
  <c r="M179" i="8"/>
  <c r="M183" i="8"/>
  <c r="M187" i="8"/>
  <c r="M191" i="8"/>
  <c r="M195" i="8"/>
  <c r="M199" i="8"/>
  <c r="M203" i="8"/>
  <c r="M207" i="8"/>
  <c r="M211" i="8"/>
  <c r="M215" i="8"/>
  <c r="M219" i="8"/>
  <c r="M223" i="8"/>
  <c r="M227" i="8"/>
  <c r="M231" i="8"/>
  <c r="M235" i="8"/>
  <c r="M239" i="8"/>
  <c r="M243" i="8"/>
  <c r="M247" i="8"/>
  <c r="M251" i="8"/>
  <c r="M255" i="8"/>
  <c r="M259" i="8"/>
  <c r="M263" i="8"/>
  <c r="M267" i="8"/>
  <c r="M271" i="8"/>
  <c r="M275" i="8"/>
  <c r="M279" i="8"/>
  <c r="M283" i="8"/>
  <c r="M287" i="8"/>
  <c r="M291" i="8"/>
  <c r="M295" i="8"/>
  <c r="M299" i="8"/>
  <c r="M303" i="8"/>
  <c r="M307" i="8"/>
  <c r="M311" i="8"/>
  <c r="M315" i="8"/>
  <c r="M319" i="8"/>
  <c r="M323" i="8"/>
  <c r="M327" i="8"/>
  <c r="M331" i="8"/>
  <c r="M335" i="8"/>
  <c r="M339" i="8"/>
  <c r="M343" i="8"/>
  <c r="M347" i="8"/>
  <c r="M351" i="8"/>
  <c r="M355" i="8"/>
  <c r="M359" i="8"/>
  <c r="M363" i="8"/>
  <c r="M367" i="8"/>
  <c r="M371" i="8"/>
  <c r="M375" i="8"/>
  <c r="M379" i="8"/>
  <c r="M383" i="8"/>
  <c r="M387" i="8"/>
  <c r="M391" i="8"/>
  <c r="M395" i="8"/>
  <c r="M399" i="8"/>
  <c r="M403" i="8"/>
  <c r="M407" i="8"/>
  <c r="M411" i="8"/>
  <c r="M415" i="8"/>
  <c r="M419" i="8"/>
  <c r="M423" i="8"/>
  <c r="M427" i="8"/>
  <c r="M431" i="8"/>
  <c r="M435" i="8"/>
  <c r="M439" i="8"/>
  <c r="M443" i="8"/>
  <c r="M447" i="8"/>
  <c r="N127" i="8"/>
  <c r="P127" i="8" s="1"/>
  <c r="M133" i="8"/>
  <c r="M140" i="8"/>
  <c r="N145" i="8"/>
  <c r="P145" i="8" s="1"/>
  <c r="N152" i="8"/>
  <c r="P152" i="8" s="1"/>
  <c r="N159" i="8"/>
  <c r="M165" i="8"/>
  <c r="M172" i="8"/>
  <c r="N177" i="8"/>
  <c r="N184" i="8"/>
  <c r="P184" i="8" s="1"/>
  <c r="N191" i="8"/>
  <c r="P191" i="8" s="1"/>
  <c r="M197" i="8"/>
  <c r="M204" i="8"/>
  <c r="N209" i="8"/>
  <c r="P209" i="8" s="1"/>
  <c r="N216" i="8"/>
  <c r="N223" i="8"/>
  <c r="M229" i="8"/>
  <c r="M236" i="8"/>
  <c r="N241" i="8"/>
  <c r="P241" i="8" s="1"/>
  <c r="N248" i="8"/>
  <c r="P248" i="8" s="1"/>
  <c r="N255" i="8"/>
  <c r="P255" i="8" s="1"/>
  <c r="M261" i="8"/>
  <c r="M268" i="8"/>
  <c r="N273" i="8"/>
  <c r="N280" i="8"/>
  <c r="P280" i="8" s="1"/>
  <c r="N287" i="8"/>
  <c r="P287" i="8" s="1"/>
  <c r="M293" i="8"/>
  <c r="M300" i="8"/>
  <c r="N305" i="8"/>
  <c r="P305" i="8" s="1"/>
  <c r="N312" i="8"/>
  <c r="N319" i="8"/>
  <c r="M325" i="8"/>
  <c r="M332" i="8"/>
  <c r="N337" i="8"/>
  <c r="P337" i="8" s="1"/>
  <c r="N344" i="8"/>
  <c r="P344" i="8" s="1"/>
  <c r="N351" i="8"/>
  <c r="M357" i="8"/>
  <c r="M364" i="8"/>
  <c r="N369" i="8"/>
  <c r="P369" i="8" s="1"/>
  <c r="N376" i="8"/>
  <c r="P376" i="8" s="1"/>
  <c r="N383" i="8"/>
  <c r="P383" i="8" s="1"/>
  <c r="M389" i="8"/>
  <c r="M396" i="8"/>
  <c r="N401" i="8"/>
  <c r="N408" i="8"/>
  <c r="P408" i="8" s="1"/>
  <c r="N415" i="8"/>
  <c r="M421" i="8"/>
  <c r="M428" i="8"/>
  <c r="N433" i="8"/>
  <c r="N440" i="8"/>
  <c r="P440" i="8" s="1"/>
  <c r="N447" i="8"/>
  <c r="P447" i="8" s="1"/>
  <c r="N452" i="8"/>
  <c r="N457" i="8"/>
  <c r="P457" i="8" s="1"/>
  <c r="N463" i="8"/>
  <c r="N467" i="8"/>
  <c r="P467" i="8" s="1"/>
  <c r="N471" i="8"/>
  <c r="P471" i="8" s="1"/>
  <c r="N475" i="8"/>
  <c r="P475" i="8" s="1"/>
  <c r="N479" i="8"/>
  <c r="P479" i="8" s="1"/>
  <c r="N483" i="8"/>
  <c r="P483" i="8" s="1"/>
  <c r="N487" i="8"/>
  <c r="P487" i="8" s="1"/>
  <c r="N491" i="8"/>
  <c r="N495" i="8"/>
  <c r="P495" i="8" s="1"/>
  <c r="N499" i="8"/>
  <c r="N503" i="8"/>
  <c r="N507" i="8"/>
  <c r="N511" i="8"/>
  <c r="P511" i="8" s="1"/>
  <c r="N515" i="8"/>
  <c r="P515" i="8" s="1"/>
  <c r="N519" i="8"/>
  <c r="M128" i="8"/>
  <c r="N133" i="8"/>
  <c r="N140" i="8"/>
  <c r="N147" i="8"/>
  <c r="P147" i="8" s="1"/>
  <c r="M153" i="8"/>
  <c r="M160" i="8"/>
  <c r="N165" i="8"/>
  <c r="P165" i="8" s="1"/>
  <c r="N172" i="8"/>
  <c r="P172" i="8" s="1"/>
  <c r="N179" i="8"/>
  <c r="M185" i="8"/>
  <c r="M192" i="8"/>
  <c r="N197" i="8"/>
  <c r="N204" i="8"/>
  <c r="N211" i="8"/>
  <c r="P211" i="8" s="1"/>
  <c r="M217" i="8"/>
  <c r="M224" i="8"/>
  <c r="N229" i="8"/>
  <c r="P229" i="8" s="1"/>
  <c r="N236" i="8"/>
  <c r="P236" i="8" s="1"/>
  <c r="N243" i="8"/>
  <c r="M249" i="8"/>
  <c r="M256" i="8"/>
  <c r="N261" i="8"/>
  <c r="P261" i="8" s="1"/>
  <c r="N268" i="8"/>
  <c r="P268" i="8" s="1"/>
  <c r="N275" i="8"/>
  <c r="P275" i="8" s="1"/>
  <c r="M281" i="8"/>
  <c r="M288" i="8"/>
  <c r="N293" i="8"/>
  <c r="P293" i="8" s="1"/>
  <c r="N300" i="8"/>
  <c r="P300" i="8" s="1"/>
  <c r="N307" i="8"/>
  <c r="M313" i="8"/>
  <c r="M320" i="8"/>
  <c r="N325" i="8"/>
  <c r="N332" i="8"/>
  <c r="N339" i="8"/>
  <c r="P339" i="8" s="1"/>
  <c r="M345" i="8"/>
  <c r="M352" i="8"/>
  <c r="N357" i="8"/>
  <c r="P357" i="8" s="1"/>
  <c r="N364" i="8"/>
  <c r="P364" i="8" s="1"/>
  <c r="N371" i="8"/>
  <c r="P371" i="8" s="1"/>
  <c r="M377" i="8"/>
  <c r="M384" i="8"/>
  <c r="N389" i="8"/>
  <c r="N396" i="8"/>
  <c r="N403" i="8"/>
  <c r="P403" i="8" s="1"/>
  <c r="M409" i="8"/>
  <c r="M416" i="8"/>
  <c r="N421" i="8"/>
  <c r="P421" i="8" s="1"/>
  <c r="N428" i="8"/>
  <c r="P428" i="8" s="1"/>
  <c r="N435" i="8"/>
  <c r="M441" i="8"/>
  <c r="M448" i="8"/>
  <c r="M453" i="8"/>
  <c r="M459" i="8"/>
  <c r="M464" i="8"/>
  <c r="M468" i="8"/>
  <c r="M472" i="8"/>
  <c r="M476" i="8"/>
  <c r="M480" i="8"/>
  <c r="M484" i="8"/>
  <c r="M488" i="8"/>
  <c r="N128" i="8"/>
  <c r="P128" i="8" s="1"/>
  <c r="N135" i="8"/>
  <c r="P135" i="8" s="1"/>
  <c r="M141" i="8"/>
  <c r="M148" i="8"/>
  <c r="N153" i="8"/>
  <c r="N160" i="8"/>
  <c r="N167" i="8"/>
  <c r="M173" i="8"/>
  <c r="M180" i="8"/>
  <c r="N185" i="8"/>
  <c r="N192" i="8"/>
  <c r="P192" i="8" s="1"/>
  <c r="N199" i="8"/>
  <c r="P199" i="8" s="1"/>
  <c r="M205" i="8"/>
  <c r="M212" i="8"/>
  <c r="N217" i="8"/>
  <c r="P217" i="8" s="1"/>
  <c r="N224" i="8"/>
  <c r="P224" i="8" s="1"/>
  <c r="N231" i="8"/>
  <c r="P231" i="8" s="1"/>
  <c r="M237" i="8"/>
  <c r="M244" i="8"/>
  <c r="N249" i="8"/>
  <c r="P249" i="8" s="1"/>
  <c r="N256" i="8"/>
  <c r="N263" i="8"/>
  <c r="M269" i="8"/>
  <c r="M276" i="8"/>
  <c r="N281" i="8"/>
  <c r="N288" i="8"/>
  <c r="P288" i="8" s="1"/>
  <c r="N295" i="8"/>
  <c r="P295" i="8" s="1"/>
  <c r="M301" i="8"/>
  <c r="M308" i="8"/>
  <c r="N313" i="8"/>
  <c r="N320" i="8"/>
  <c r="N327" i="8"/>
  <c r="P327" i="8" s="1"/>
  <c r="M333" i="8"/>
  <c r="M340" i="8"/>
  <c r="N345" i="8"/>
  <c r="P345" i="8" s="1"/>
  <c r="N352" i="8"/>
  <c r="P352" i="8" s="1"/>
  <c r="N359" i="8"/>
  <c r="M365" i="8"/>
  <c r="M372" i="8"/>
  <c r="N377" i="8"/>
  <c r="P377" i="8" s="1"/>
  <c r="N384" i="8"/>
  <c r="P384" i="8" s="1"/>
  <c r="N391" i="8"/>
  <c r="P391" i="8" s="1"/>
  <c r="M397" i="8"/>
  <c r="M404" i="8"/>
  <c r="N409" i="8"/>
  <c r="N416" i="8"/>
  <c r="N423" i="8"/>
  <c r="M429" i="8"/>
  <c r="M436" i="8"/>
  <c r="N441" i="8"/>
  <c r="P441" i="8" s="1"/>
  <c r="N448" i="8"/>
  <c r="P448" i="8" s="1"/>
  <c r="N453" i="8"/>
  <c r="N459" i="8"/>
  <c r="P459" i="8" s="1"/>
  <c r="N464" i="8"/>
  <c r="P464" i="8" s="1"/>
  <c r="N468" i="8"/>
  <c r="N472" i="8"/>
  <c r="P472" i="8" s="1"/>
  <c r="N476" i="8"/>
  <c r="P476" i="8" s="1"/>
  <c r="N480" i="8"/>
  <c r="P480" i="8" s="1"/>
  <c r="N484" i="8"/>
  <c r="P484" i="8" s="1"/>
  <c r="N488" i="8"/>
  <c r="P488" i="8" s="1"/>
  <c r="N492" i="8"/>
  <c r="P492" i="8" s="1"/>
  <c r="N496" i="8"/>
  <c r="N500" i="8"/>
  <c r="P500" i="8" s="1"/>
  <c r="N504" i="8"/>
  <c r="P504" i="8" s="1"/>
  <c r="N508" i="8"/>
  <c r="P508" i="8" s="1"/>
  <c r="N512" i="8"/>
  <c r="P512" i="8" s="1"/>
  <c r="N516" i="8"/>
  <c r="P516" i="8" s="1"/>
  <c r="N520" i="8"/>
  <c r="P520" i="8" s="1"/>
  <c r="N524" i="8"/>
  <c r="N528" i="8"/>
  <c r="P528" i="8" s="1"/>
  <c r="N532" i="8"/>
  <c r="P532" i="8" s="1"/>
  <c r="N536" i="8"/>
  <c r="N540" i="8"/>
  <c r="P540" i="8" s="1"/>
  <c r="N544" i="8"/>
  <c r="N548" i="8"/>
  <c r="P548" i="8" s="1"/>
  <c r="N552" i="8"/>
  <c r="N556" i="8"/>
  <c r="P556" i="8" s="1"/>
  <c r="N560" i="8"/>
  <c r="P560" i="8" s="1"/>
  <c r="N564" i="8"/>
  <c r="N568" i="8"/>
  <c r="P568" i="8" s="1"/>
  <c r="N572" i="8"/>
  <c r="P572" i="8" s="1"/>
  <c r="N576" i="8"/>
  <c r="P576" i="8" s="1"/>
  <c r="N580" i="8"/>
  <c r="P580" i="8" s="1"/>
  <c r="N584" i="8"/>
  <c r="P584" i="8" s="1"/>
  <c r="N588" i="8"/>
  <c r="P588" i="8" s="1"/>
  <c r="M129" i="8"/>
  <c r="N137" i="8"/>
  <c r="P137" i="8" s="1"/>
  <c r="M149" i="8"/>
  <c r="N157" i="8"/>
  <c r="P157" i="8" s="1"/>
  <c r="M169" i="8"/>
  <c r="N180" i="8"/>
  <c r="P180" i="8" s="1"/>
  <c r="M189" i="8"/>
  <c r="N200" i="8"/>
  <c r="M209" i="8"/>
  <c r="N220" i="8"/>
  <c r="P220" i="8" s="1"/>
  <c r="M232" i="8"/>
  <c r="N240" i="8"/>
  <c r="P240" i="8" s="1"/>
  <c r="M252" i="8"/>
  <c r="N260" i="8"/>
  <c r="P260" i="8" s="1"/>
  <c r="M272" i="8"/>
  <c r="N283" i="8"/>
  <c r="M292" i="8"/>
  <c r="N303" i="8"/>
  <c r="P303" i="8" s="1"/>
  <c r="M312" i="8"/>
  <c r="N323" i="8"/>
  <c r="P323" i="8" s="1"/>
  <c r="N333" i="8"/>
  <c r="N343" i="8"/>
  <c r="P343" i="8" s="1"/>
  <c r="N353" i="8"/>
  <c r="N363" i="8"/>
  <c r="N373" i="8"/>
  <c r="P373" i="8" s="1"/>
  <c r="M385" i="8"/>
  <c r="N393" i="8"/>
  <c r="P393" i="8" s="1"/>
  <c r="M405" i="8"/>
  <c r="N413" i="8"/>
  <c r="P413" i="8" s="1"/>
  <c r="M425" i="8"/>
  <c r="N436" i="8"/>
  <c r="M445" i="8"/>
  <c r="N455" i="8"/>
  <c r="P455" i="8" s="1"/>
  <c r="M463" i="8"/>
  <c r="M470" i="8"/>
  <c r="M477" i="8"/>
  <c r="N482" i="8"/>
  <c r="P482" i="8" s="1"/>
  <c r="N489" i="8"/>
  <c r="P489" i="8" s="1"/>
  <c r="N494" i="8"/>
  <c r="M500" i="8"/>
  <c r="N505" i="8"/>
  <c r="N510" i="8"/>
  <c r="M516" i="8"/>
  <c r="N521" i="8"/>
  <c r="M526" i="8"/>
  <c r="N530" i="8"/>
  <c r="P530" i="8" s="1"/>
  <c r="M535" i="8"/>
  <c r="N539" i="8"/>
  <c r="M544" i="8"/>
  <c r="M549" i="8"/>
  <c r="N553" i="8"/>
  <c r="M558" i="8"/>
  <c r="N562" i="8"/>
  <c r="P562" i="8" s="1"/>
  <c r="M567" i="8"/>
  <c r="N571" i="8"/>
  <c r="M576" i="8"/>
  <c r="M581" i="8"/>
  <c r="N585" i="8"/>
  <c r="M590" i="8"/>
  <c r="M594" i="8"/>
  <c r="M598" i="8"/>
  <c r="M602" i="8"/>
  <c r="M606" i="8"/>
  <c r="M610" i="8"/>
  <c r="M614" i="8"/>
  <c r="M618" i="8"/>
  <c r="M622" i="8"/>
  <c r="M626" i="8"/>
  <c r="M630" i="8"/>
  <c r="M634" i="8"/>
  <c r="M638" i="8"/>
  <c r="M642" i="8"/>
  <c r="M646" i="8"/>
  <c r="M650" i="8"/>
  <c r="M654" i="8"/>
  <c r="M658" i="8"/>
  <c r="M662" i="8"/>
  <c r="M666" i="8"/>
  <c r="M670" i="8"/>
  <c r="M674" i="8"/>
  <c r="M678" i="8"/>
  <c r="M682" i="8"/>
  <c r="M686" i="8"/>
  <c r="M690" i="8"/>
  <c r="M694" i="8"/>
  <c r="M698" i="8"/>
  <c r="M702" i="8"/>
  <c r="M706" i="8"/>
  <c r="M710" i="8"/>
  <c r="M714" i="8"/>
  <c r="M718" i="8"/>
  <c r="M722" i="8"/>
  <c r="M726" i="8"/>
  <c r="M730" i="8"/>
  <c r="M734" i="8"/>
  <c r="M738" i="8"/>
  <c r="M742" i="8"/>
  <c r="M746" i="8"/>
  <c r="M750" i="8"/>
  <c r="M754" i="8"/>
  <c r="M758" i="8"/>
  <c r="M762" i="8"/>
  <c r="M766" i="8"/>
  <c r="M770" i="8"/>
  <c r="M774" i="8"/>
  <c r="M778" i="8"/>
  <c r="M782" i="8"/>
  <c r="M786" i="8"/>
  <c r="M790" i="8"/>
  <c r="M794" i="8"/>
  <c r="M798" i="8"/>
  <c r="M802" i="8"/>
  <c r="M806" i="8"/>
  <c r="M810" i="8"/>
  <c r="M814" i="8"/>
  <c r="M818" i="8"/>
  <c r="M822" i="8"/>
  <c r="M826" i="8"/>
  <c r="M830" i="8"/>
  <c r="M834" i="8"/>
  <c r="M838" i="8"/>
  <c r="M842" i="8"/>
  <c r="M846" i="8"/>
  <c r="M850" i="8"/>
  <c r="M854" i="8"/>
  <c r="M858" i="8"/>
  <c r="M862" i="8"/>
  <c r="M866" i="8"/>
  <c r="N129" i="8"/>
  <c r="P129" i="8" s="1"/>
  <c r="N139" i="8"/>
  <c r="P139" i="8" s="1"/>
  <c r="N149" i="8"/>
  <c r="P149" i="8" s="1"/>
  <c r="M161" i="8"/>
  <c r="N169" i="8"/>
  <c r="P169" i="8" s="1"/>
  <c r="M181" i="8"/>
  <c r="N189" i="8"/>
  <c r="M201" i="8"/>
  <c r="N212" i="8"/>
  <c r="M221" i="8"/>
  <c r="N232" i="8"/>
  <c r="M241" i="8"/>
  <c r="N252" i="8"/>
  <c r="P252" i="8" s="1"/>
  <c r="M264" i="8"/>
  <c r="N272" i="8"/>
  <c r="M284" i="8"/>
  <c r="N292" i="8"/>
  <c r="P292" i="8" s="1"/>
  <c r="M304" i="8"/>
  <c r="N315" i="8"/>
  <c r="M324" i="8"/>
  <c r="N335" i="8"/>
  <c r="P335" i="8" s="1"/>
  <c r="M344" i="8"/>
  <c r="N355" i="8"/>
  <c r="P355" i="8" s="1"/>
  <c r="N365" i="8"/>
  <c r="N375" i="8"/>
  <c r="N385" i="8"/>
  <c r="N395" i="8"/>
  <c r="P395" i="8" s="1"/>
  <c r="N405" i="8"/>
  <c r="P405" i="8" s="1"/>
  <c r="M417" i="8"/>
  <c r="N425" i="8"/>
  <c r="P425" i="8" s="1"/>
  <c r="M437" i="8"/>
  <c r="N445" i="8"/>
  <c r="M456" i="8"/>
  <c r="M465" i="8"/>
  <c r="N470" i="8"/>
  <c r="N477" i="8"/>
  <c r="P477" i="8" s="1"/>
  <c r="M483" i="8"/>
  <c r="M490" i="8"/>
  <c r="M495" i="8"/>
  <c r="M501" i="8"/>
  <c r="M506" i="8"/>
  <c r="M511" i="8"/>
  <c r="M517" i="8"/>
  <c r="M522" i="8"/>
  <c r="N526" i="8"/>
  <c r="P526" i="8" s="1"/>
  <c r="M531" i="8"/>
  <c r="N535" i="8"/>
  <c r="M540" i="8"/>
  <c r="M545" i="8"/>
  <c r="N549" i="8"/>
  <c r="P549" i="8" s="1"/>
  <c r="M554" i="8"/>
  <c r="N558" i="8"/>
  <c r="M563" i="8"/>
  <c r="N567" i="8"/>
  <c r="P567" i="8" s="1"/>
  <c r="M572" i="8"/>
  <c r="M577" i="8"/>
  <c r="N581" i="8"/>
  <c r="M586" i="8"/>
  <c r="N590" i="8"/>
  <c r="N594" i="8"/>
  <c r="P594" i="8" s="1"/>
  <c r="N598" i="8"/>
  <c r="P598" i="8" s="1"/>
  <c r="N602" i="8"/>
  <c r="P602" i="8" s="1"/>
  <c r="N606" i="8"/>
  <c r="P606" i="8" s="1"/>
  <c r="N610" i="8"/>
  <c r="P610" i="8" s="1"/>
  <c r="N614" i="8"/>
  <c r="P614" i="8" s="1"/>
  <c r="N618" i="8"/>
  <c r="N622" i="8"/>
  <c r="N626" i="8"/>
  <c r="P626" i="8" s="1"/>
  <c r="N630" i="8"/>
  <c r="N634" i="8"/>
  <c r="P634" i="8" s="1"/>
  <c r="N638" i="8"/>
  <c r="N642" i="8"/>
  <c r="N646" i="8"/>
  <c r="N650" i="8"/>
  <c r="P650" i="8" s="1"/>
  <c r="N654" i="8"/>
  <c r="N658" i="8"/>
  <c r="N662" i="8"/>
  <c r="P662" i="8" s="1"/>
  <c r="N666" i="8"/>
  <c r="P666" i="8" s="1"/>
  <c r="N670" i="8"/>
  <c r="N674" i="8"/>
  <c r="N678" i="8"/>
  <c r="P678" i="8" s="1"/>
  <c r="N682" i="8"/>
  <c r="P682" i="8" s="1"/>
  <c r="N686" i="8"/>
  <c r="P686" i="8" s="1"/>
  <c r="N690" i="8"/>
  <c r="P690" i="8" s="1"/>
  <c r="N694" i="8"/>
  <c r="P694" i="8" s="1"/>
  <c r="N131" i="8"/>
  <c r="P131" i="8" s="1"/>
  <c r="N141" i="8"/>
  <c r="N151" i="8"/>
  <c r="N161" i="8"/>
  <c r="P161" i="8" s="1"/>
  <c r="N171" i="8"/>
  <c r="N181" i="8"/>
  <c r="P181" i="8" s="1"/>
  <c r="M193" i="8"/>
  <c r="N201" i="8"/>
  <c r="P201" i="8" s="1"/>
  <c r="M213" i="8"/>
  <c r="N221" i="8"/>
  <c r="P221" i="8" s="1"/>
  <c r="M233" i="8"/>
  <c r="N244" i="8"/>
  <c r="M253" i="8"/>
  <c r="N264" i="8"/>
  <c r="M273" i="8"/>
  <c r="N284" i="8"/>
  <c r="P284" i="8" s="1"/>
  <c r="M296" i="8"/>
  <c r="N304" i="8"/>
  <c r="M316" i="8"/>
  <c r="N324" i="8"/>
  <c r="M336" i="8"/>
  <c r="N347" i="8"/>
  <c r="M356" i="8"/>
  <c r="N367" i="8"/>
  <c r="P367" i="8" s="1"/>
  <c r="M376" i="8"/>
  <c r="N387" i="8"/>
  <c r="P387" i="8" s="1"/>
  <c r="N397" i="8"/>
  <c r="N407" i="8"/>
  <c r="P407" i="8" s="1"/>
  <c r="N417" i="8"/>
  <c r="P417" i="8" s="1"/>
  <c r="N427" i="8"/>
  <c r="N437" i="8"/>
  <c r="P437" i="8" s="1"/>
  <c r="M449" i="8"/>
  <c r="N456" i="8"/>
  <c r="P456" i="8" s="1"/>
  <c r="N465" i="8"/>
  <c r="M471" i="8"/>
  <c r="M478" i="8"/>
  <c r="M485" i="8"/>
  <c r="N490" i="8"/>
  <c r="M496" i="8"/>
  <c r="N501" i="8"/>
  <c r="P501" i="8" s="1"/>
  <c r="N506" i="8"/>
  <c r="P506" i="8" s="1"/>
  <c r="M512" i="8"/>
  <c r="N517" i="8"/>
  <c r="N522" i="8"/>
  <c r="M527" i="8"/>
  <c r="N531" i="8"/>
  <c r="P531" i="8" s="1"/>
  <c r="M536" i="8"/>
  <c r="M541" i="8"/>
  <c r="N545" i="8"/>
  <c r="P545" i="8" s="1"/>
  <c r="M550" i="8"/>
  <c r="N554" i="8"/>
  <c r="P554" i="8" s="1"/>
  <c r="M559" i="8"/>
  <c r="N563" i="8"/>
  <c r="M568" i="8"/>
  <c r="M573" i="8"/>
  <c r="N577" i="8"/>
  <c r="P577" i="8" s="1"/>
  <c r="M582" i="8"/>
  <c r="N586" i="8"/>
  <c r="M591" i="8"/>
  <c r="M595" i="8"/>
  <c r="M599" i="8"/>
  <c r="M603" i="8"/>
  <c r="M607" i="8"/>
  <c r="M611" i="8"/>
  <c r="M615" i="8"/>
  <c r="M619" i="8"/>
  <c r="M623" i="8"/>
  <c r="M627" i="8"/>
  <c r="M631" i="8"/>
  <c r="M635" i="8"/>
  <c r="M639" i="8"/>
  <c r="M643" i="8"/>
  <c r="M647" i="8"/>
  <c r="M651" i="8"/>
  <c r="M655" i="8"/>
  <c r="M659" i="8"/>
  <c r="M663" i="8"/>
  <c r="M667" i="8"/>
  <c r="M671" i="8"/>
  <c r="M675" i="8"/>
  <c r="M679" i="8"/>
  <c r="M683" i="8"/>
  <c r="M687" i="8"/>
  <c r="M691" i="8"/>
  <c r="M695" i="8"/>
  <c r="M699" i="8"/>
  <c r="M703" i="8"/>
  <c r="M707" i="8"/>
  <c r="M711" i="8"/>
  <c r="M715" i="8"/>
  <c r="M719" i="8"/>
  <c r="M723" i="8"/>
  <c r="M727" i="8"/>
  <c r="M731" i="8"/>
  <c r="M735" i="8"/>
  <c r="M739" i="8"/>
  <c r="M743" i="8"/>
  <c r="M747" i="8"/>
  <c r="M751" i="8"/>
  <c r="M755" i="8"/>
  <c r="M759" i="8"/>
  <c r="M763" i="8"/>
  <c r="M767" i="8"/>
  <c r="M771" i="8"/>
  <c r="M775" i="8"/>
  <c r="M779" i="8"/>
  <c r="M783" i="8"/>
  <c r="M787" i="8"/>
  <c r="M791" i="8"/>
  <c r="M795" i="8"/>
  <c r="M799" i="8"/>
  <c r="M803" i="8"/>
  <c r="M807" i="8"/>
  <c r="M811" i="8"/>
  <c r="M815" i="8"/>
  <c r="M819" i="8"/>
  <c r="M823" i="8"/>
  <c r="M827" i="8"/>
  <c r="M831" i="8"/>
  <c r="M835" i="8"/>
  <c r="M839" i="8"/>
  <c r="M843" i="8"/>
  <c r="M847" i="8"/>
  <c r="M851" i="8"/>
  <c r="M855" i="8"/>
  <c r="M859" i="8"/>
  <c r="M863" i="8"/>
  <c r="M867" i="8"/>
  <c r="M871" i="8"/>
  <c r="M875" i="8"/>
  <c r="M879" i="8"/>
  <c r="M883" i="8"/>
  <c r="M887" i="8"/>
  <c r="M891" i="8"/>
  <c r="M895" i="8"/>
  <c r="M899" i="8"/>
  <c r="M4" i="8"/>
  <c r="M8" i="8"/>
  <c r="M12" i="8"/>
  <c r="M125" i="8"/>
  <c r="M144" i="8"/>
  <c r="M157" i="8"/>
  <c r="M176" i="8"/>
  <c r="N193" i="8"/>
  <c r="P193" i="8" s="1"/>
  <c r="M208" i="8"/>
  <c r="N225" i="8"/>
  <c r="M240" i="8"/>
  <c r="N257" i="8"/>
  <c r="P257" i="8" s="1"/>
  <c r="N276" i="8"/>
  <c r="N289" i="8"/>
  <c r="P289" i="8" s="1"/>
  <c r="N308" i="8"/>
  <c r="P308" i="8" s="1"/>
  <c r="N321" i="8"/>
  <c r="P321" i="8" s="1"/>
  <c r="N340" i="8"/>
  <c r="P340" i="8" s="1"/>
  <c r="N356" i="8"/>
  <c r="P356" i="8" s="1"/>
  <c r="N372" i="8"/>
  <c r="N388" i="8"/>
  <c r="N404" i="8"/>
  <c r="N420" i="8"/>
  <c r="P420" i="8" s="1"/>
  <c r="N439" i="8"/>
  <c r="P439" i="8" s="1"/>
  <c r="M452" i="8"/>
  <c r="N466" i="8"/>
  <c r="P466" i="8" s="1"/>
  <c r="M475" i="8"/>
  <c r="N486" i="8"/>
  <c r="P486" i="8" s="1"/>
  <c r="M497" i="8"/>
  <c r="M504" i="8"/>
  <c r="N513" i="8"/>
  <c r="M521" i="8"/>
  <c r="M529" i="8"/>
  <c r="M537" i="8"/>
  <c r="M543" i="8"/>
  <c r="M551" i="8"/>
  <c r="N557" i="8"/>
  <c r="N565" i="8"/>
  <c r="P565" i="8" s="1"/>
  <c r="N573" i="8"/>
  <c r="N579" i="8"/>
  <c r="P579" i="8" s="1"/>
  <c r="N587" i="8"/>
  <c r="P587" i="8" s="1"/>
  <c r="N593" i="8"/>
  <c r="P593" i="8" s="1"/>
  <c r="N600" i="8"/>
  <c r="P600" i="8" s="1"/>
  <c r="N607" i="8"/>
  <c r="M613" i="8"/>
  <c r="M620" i="8"/>
  <c r="N625" i="8"/>
  <c r="P625" i="8" s="1"/>
  <c r="N632" i="8"/>
  <c r="P632" i="8" s="1"/>
  <c r="N639" i="8"/>
  <c r="P639" i="8" s="1"/>
  <c r="M645" i="8"/>
  <c r="M652" i="8"/>
  <c r="N657" i="8"/>
  <c r="P657" i="8" s="1"/>
  <c r="N664" i="8"/>
  <c r="N671" i="8"/>
  <c r="P671" i="8" s="1"/>
  <c r="M677" i="8"/>
  <c r="M684" i="8"/>
  <c r="N689" i="8"/>
  <c r="P689" i="8" s="1"/>
  <c r="N696" i="8"/>
  <c r="P696" i="8" s="1"/>
  <c r="N701" i="8"/>
  <c r="P701" i="8" s="1"/>
  <c r="N707" i="8"/>
  <c r="N712" i="8"/>
  <c r="P712" i="8" s="1"/>
  <c r="N717" i="8"/>
  <c r="P717" i="8" s="1"/>
  <c r="N723" i="8"/>
  <c r="P723" i="8" s="1"/>
  <c r="N728" i="8"/>
  <c r="P728" i="8" s="1"/>
  <c r="N733" i="8"/>
  <c r="P733" i="8" s="1"/>
  <c r="N739" i="8"/>
  <c r="P739" i="8" s="1"/>
  <c r="N744" i="8"/>
  <c r="P744" i="8" s="1"/>
  <c r="N749" i="8"/>
  <c r="N755" i="8"/>
  <c r="P755" i="8" s="1"/>
  <c r="N760" i="8"/>
  <c r="N765" i="8"/>
  <c r="P765" i="8" s="1"/>
  <c r="N771" i="8"/>
  <c r="P771" i="8" s="1"/>
  <c r="N776" i="8"/>
  <c r="P776" i="8" s="1"/>
  <c r="N781" i="8"/>
  <c r="P781" i="8" s="1"/>
  <c r="N787" i="8"/>
  <c r="P787" i="8" s="1"/>
  <c r="N792" i="8"/>
  <c r="P792" i="8" s="1"/>
  <c r="N797" i="8"/>
  <c r="N803" i="8"/>
  <c r="P803" i="8" s="1"/>
  <c r="N808" i="8"/>
  <c r="P808" i="8" s="1"/>
  <c r="N813" i="8"/>
  <c r="N819" i="8"/>
  <c r="P819" i="8" s="1"/>
  <c r="N824" i="8"/>
  <c r="P824" i="8" s="1"/>
  <c r="N829" i="8"/>
  <c r="P829" i="8" s="1"/>
  <c r="N835" i="8"/>
  <c r="N840" i="8"/>
  <c r="P840" i="8" s="1"/>
  <c r="N845" i="8"/>
  <c r="P845" i="8" s="1"/>
  <c r="N851" i="8"/>
  <c r="N856" i="8"/>
  <c r="P856" i="8" s="1"/>
  <c r="N861" i="8"/>
  <c r="P861" i="8" s="1"/>
  <c r="N125" i="8"/>
  <c r="P125" i="8" s="1"/>
  <c r="N144" i="8"/>
  <c r="P144" i="8" s="1"/>
  <c r="N163" i="8"/>
  <c r="P163" i="8" s="1"/>
  <c r="N176" i="8"/>
  <c r="N195" i="8"/>
  <c r="P195" i="8" s="1"/>
  <c r="N208" i="8"/>
  <c r="N227" i="8"/>
  <c r="P227" i="8" s="1"/>
  <c r="M132" i="8"/>
  <c r="M145" i="8"/>
  <c r="M164" i="8"/>
  <c r="M177" i="8"/>
  <c r="M196" i="8"/>
  <c r="N213" i="8"/>
  <c r="P213" i="8" s="1"/>
  <c r="M228" i="8"/>
  <c r="N245" i="8"/>
  <c r="P245" i="8" s="1"/>
  <c r="M260" i="8"/>
  <c r="N277" i="8"/>
  <c r="P277" i="8" s="1"/>
  <c r="N296" i="8"/>
  <c r="P296" i="8" s="1"/>
  <c r="N309" i="8"/>
  <c r="P309" i="8" s="1"/>
  <c r="N328" i="8"/>
  <c r="N341" i="8"/>
  <c r="P341" i="8" s="1"/>
  <c r="N360" i="8"/>
  <c r="N379" i="8"/>
  <c r="N392" i="8"/>
  <c r="P392" i="8" s="1"/>
  <c r="N411" i="8"/>
  <c r="P411" i="8" s="1"/>
  <c r="N424" i="8"/>
  <c r="N443" i="8"/>
  <c r="M457" i="8"/>
  <c r="M469" i="8"/>
  <c r="M479" i="8"/>
  <c r="M489" i="8"/>
  <c r="M498" i="8"/>
  <c r="M507" i="8"/>
  <c r="N514" i="8"/>
  <c r="N523" i="8"/>
  <c r="P523" i="8" s="1"/>
  <c r="M530" i="8"/>
  <c r="M538" i="8"/>
  <c r="M546" i="8"/>
  <c r="M552" i="8"/>
  <c r="M560" i="8"/>
  <c r="N566" i="8"/>
  <c r="P566" i="8" s="1"/>
  <c r="N574" i="8"/>
  <c r="N582" i="8"/>
  <c r="M589" i="8"/>
  <c r="M596" i="8"/>
  <c r="N601" i="8"/>
  <c r="P601" i="8" s="1"/>
  <c r="N608" i="8"/>
  <c r="P608" i="8" s="1"/>
  <c r="N615" i="8"/>
  <c r="P615" i="8" s="1"/>
  <c r="M621" i="8"/>
  <c r="M628" i="8"/>
  <c r="N633" i="8"/>
  <c r="N640" i="8"/>
  <c r="P640" i="8" s="1"/>
  <c r="N647" i="8"/>
  <c r="P647" i="8" s="1"/>
  <c r="M653" i="8"/>
  <c r="M660" i="8"/>
  <c r="N665" i="8"/>
  <c r="P665" i="8" s="1"/>
  <c r="N672" i="8"/>
  <c r="P672" i="8" s="1"/>
  <c r="N679" i="8"/>
  <c r="M685" i="8"/>
  <c r="M692" i="8"/>
  <c r="N697" i="8"/>
  <c r="P697" i="8" s="1"/>
  <c r="N703" i="8"/>
  <c r="N708" i="8"/>
  <c r="N713" i="8"/>
  <c r="N719" i="8"/>
  <c r="P719" i="8" s="1"/>
  <c r="N724" i="8"/>
  <c r="N729" i="8"/>
  <c r="P729" i="8" s="1"/>
  <c r="N735" i="8"/>
  <c r="P735" i="8" s="1"/>
  <c r="N740" i="8"/>
  <c r="P740" i="8" s="1"/>
  <c r="N745" i="8"/>
  <c r="P745" i="8" s="1"/>
  <c r="N751" i="8"/>
  <c r="P751" i="8" s="1"/>
  <c r="N756" i="8"/>
  <c r="P756" i="8" s="1"/>
  <c r="N761" i="8"/>
  <c r="P761" i="8" s="1"/>
  <c r="N767" i="8"/>
  <c r="N772" i="8"/>
  <c r="P772" i="8" s="1"/>
  <c r="N777" i="8"/>
  <c r="N783" i="8"/>
  <c r="N788" i="8"/>
  <c r="N793" i="8"/>
  <c r="P793" i="8" s="1"/>
  <c r="N799" i="8"/>
  <c r="P799" i="8" s="1"/>
  <c r="N804" i="8"/>
  <c r="P804" i="8" s="1"/>
  <c r="N809" i="8"/>
  <c r="N815" i="8"/>
  <c r="P815" i="8" s="1"/>
  <c r="N820" i="8"/>
  <c r="P820" i="8" s="1"/>
  <c r="N825" i="8"/>
  <c r="P825" i="8" s="1"/>
  <c r="N831" i="8"/>
  <c r="P831" i="8" s="1"/>
  <c r="N836" i="8"/>
  <c r="P836" i="8" s="1"/>
  <c r="N841" i="8"/>
  <c r="P841" i="8" s="1"/>
  <c r="N847" i="8"/>
  <c r="P847" i="8" s="1"/>
  <c r="N852" i="8"/>
  <c r="N132" i="8"/>
  <c r="N148" i="8"/>
  <c r="N164" i="8"/>
  <c r="P164" i="8" s="1"/>
  <c r="N183" i="8"/>
  <c r="P183" i="8" s="1"/>
  <c r="N196" i="8"/>
  <c r="P196" i="8" s="1"/>
  <c r="N215" i="8"/>
  <c r="P215" i="8" s="1"/>
  <c r="N228" i="8"/>
  <c r="P228" i="8" s="1"/>
  <c r="N247" i="8"/>
  <c r="P247" i="8" s="1"/>
  <c r="M265" i="8"/>
  <c r="N279" i="8"/>
  <c r="M297" i="8"/>
  <c r="N311" i="8"/>
  <c r="M329" i="8"/>
  <c r="M348" i="8"/>
  <c r="M361" i="8"/>
  <c r="M380" i="8"/>
  <c r="M393" i="8"/>
  <c r="M412" i="8"/>
  <c r="N429" i="8"/>
  <c r="P429" i="8" s="1"/>
  <c r="M444" i="8"/>
  <c r="M460" i="8"/>
  <c r="N469" i="8"/>
  <c r="P469" i="8" s="1"/>
  <c r="M481" i="8"/>
  <c r="M491" i="8"/>
  <c r="N498" i="8"/>
  <c r="P498" i="8" s="1"/>
  <c r="M508" i="8"/>
  <c r="M515" i="8"/>
  <c r="M524" i="8"/>
  <c r="M532" i="8"/>
  <c r="N538" i="8"/>
  <c r="P538" i="8" s="1"/>
  <c r="N546" i="8"/>
  <c r="P546" i="8" s="1"/>
  <c r="M553" i="8"/>
  <c r="M561" i="8"/>
  <c r="M569" i="8"/>
  <c r="M575" i="8"/>
  <c r="M583" i="8"/>
  <c r="N589" i="8"/>
  <c r="N596" i="8"/>
  <c r="P596" i="8" s="1"/>
  <c r="N603" i="8"/>
  <c r="P603" i="8" s="1"/>
  <c r="M609" i="8"/>
  <c r="M616" i="8"/>
  <c r="N621" i="8"/>
  <c r="N628" i="8"/>
  <c r="P628" i="8" s="1"/>
  <c r="N635" i="8"/>
  <c r="M641" i="8"/>
  <c r="M648" i="8"/>
  <c r="N653" i="8"/>
  <c r="P653" i="8" s="1"/>
  <c r="N660" i="8"/>
  <c r="N667" i="8"/>
  <c r="M673" i="8"/>
  <c r="M680" i="8"/>
  <c r="N685" i="8"/>
  <c r="N692" i="8"/>
  <c r="N698" i="8"/>
  <c r="P698" i="8" s="1"/>
  <c r="M704" i="8"/>
  <c r="M709" i="8"/>
  <c r="N714" i="8"/>
  <c r="P714" i="8" s="1"/>
  <c r="M720" i="8"/>
  <c r="M725" i="8"/>
  <c r="N730" i="8"/>
  <c r="M736" i="8"/>
  <c r="M741" i="8"/>
  <c r="N746" i="8"/>
  <c r="P746" i="8" s="1"/>
  <c r="M752" i="8"/>
  <c r="M757" i="8"/>
  <c r="N762" i="8"/>
  <c r="P762" i="8" s="1"/>
  <c r="M768" i="8"/>
  <c r="M773" i="8"/>
  <c r="N778" i="8"/>
  <c r="P778" i="8" s="1"/>
  <c r="M784" i="8"/>
  <c r="M789" i="8"/>
  <c r="N794" i="8"/>
  <c r="M800" i="8"/>
  <c r="M805" i="8"/>
  <c r="N810" i="8"/>
  <c r="P810" i="8" s="1"/>
  <c r="M816" i="8"/>
  <c r="M821" i="8"/>
  <c r="N826" i="8"/>
  <c r="P826" i="8" s="1"/>
  <c r="M832" i="8"/>
  <c r="M837" i="8"/>
  <c r="N842" i="8"/>
  <c r="P842" i="8" s="1"/>
  <c r="M848" i="8"/>
  <c r="M853" i="8"/>
  <c r="N858" i="8"/>
  <c r="M136" i="8"/>
  <c r="M168" i="8"/>
  <c r="M200" i="8"/>
  <c r="N233" i="8"/>
  <c r="M257" i="8"/>
  <c r="M285" i="8"/>
  <c r="M309" i="8"/>
  <c r="N336" i="8"/>
  <c r="N361" i="8"/>
  <c r="P361" i="8" s="1"/>
  <c r="M388" i="8"/>
  <c r="M413" i="8"/>
  <c r="M440" i="8"/>
  <c r="N461" i="8"/>
  <c r="N481" i="8"/>
  <c r="M494" i="8"/>
  <c r="N509" i="8"/>
  <c r="M523" i="8"/>
  <c r="M534" i="8"/>
  <c r="M547" i="8"/>
  <c r="M557" i="8"/>
  <c r="M570" i="8"/>
  <c r="M580" i="8"/>
  <c r="N592" i="8"/>
  <c r="M604" i="8"/>
  <c r="N612" i="8"/>
  <c r="P612" i="8" s="1"/>
  <c r="M624" i="8"/>
  <c r="M633" i="8"/>
  <c r="M644" i="8"/>
  <c r="N655" i="8"/>
  <c r="P655" i="8" s="1"/>
  <c r="M664" i="8"/>
  <c r="N675" i="8"/>
  <c r="P675" i="8" s="1"/>
  <c r="N684" i="8"/>
  <c r="N695" i="8"/>
  <c r="P695" i="8" s="1"/>
  <c r="N704" i="8"/>
  <c r="M712" i="8"/>
  <c r="M721" i="8"/>
  <c r="M729" i="8"/>
  <c r="N737" i="8"/>
  <c r="P737" i="8" s="1"/>
  <c r="N747" i="8"/>
  <c r="P747" i="8" s="1"/>
  <c r="N754" i="8"/>
  <c r="P754" i="8" s="1"/>
  <c r="M764" i="8"/>
  <c r="M772" i="8"/>
  <c r="N780" i="8"/>
  <c r="P780" i="8" s="1"/>
  <c r="N789" i="8"/>
  <c r="P789" i="8" s="1"/>
  <c r="M797" i="8"/>
  <c r="N806" i="8"/>
  <c r="P806" i="8" s="1"/>
  <c r="N814" i="8"/>
  <c r="P814" i="8" s="1"/>
  <c r="N823" i="8"/>
  <c r="P823" i="8" s="1"/>
  <c r="N832" i="8"/>
  <c r="M840" i="8"/>
  <c r="M849" i="8"/>
  <c r="M857" i="8"/>
  <c r="M864" i="8"/>
  <c r="M869" i="8"/>
  <c r="N873" i="8"/>
  <c r="P873" i="8" s="1"/>
  <c r="M878" i="8"/>
  <c r="N882" i="8"/>
  <c r="P882" i="8" s="1"/>
  <c r="N887" i="8"/>
  <c r="P887" i="8" s="1"/>
  <c r="M892" i="8"/>
  <c r="N896" i="8"/>
  <c r="M901" i="8"/>
  <c r="N6" i="8"/>
  <c r="P6" i="8" s="1"/>
  <c r="M11" i="8"/>
  <c r="N15" i="8"/>
  <c r="P15" i="8" s="1"/>
  <c r="N19" i="8"/>
  <c r="P19" i="8" s="1"/>
  <c r="N23" i="8"/>
  <c r="P23" i="8" s="1"/>
  <c r="N27" i="8"/>
  <c r="P27" i="8" s="1"/>
  <c r="N31" i="8"/>
  <c r="P31" i="8" s="1"/>
  <c r="N35" i="8"/>
  <c r="P35" i="8" s="1"/>
  <c r="N39" i="8"/>
  <c r="N43" i="8"/>
  <c r="P43" i="8" s="1"/>
  <c r="N47" i="8"/>
  <c r="P47" i="8" s="1"/>
  <c r="N51" i="8"/>
  <c r="N55" i="8"/>
  <c r="P55" i="8" s="1"/>
  <c r="N59" i="8"/>
  <c r="P59" i="8" s="1"/>
  <c r="N63" i="8"/>
  <c r="N67" i="8"/>
  <c r="P67" i="8" s="1"/>
  <c r="N71" i="8"/>
  <c r="P71" i="8" s="1"/>
  <c r="N75" i="8"/>
  <c r="P75" i="8" s="1"/>
  <c r="N79" i="8"/>
  <c r="N83" i="8"/>
  <c r="P83" i="8" s="1"/>
  <c r="N87" i="8"/>
  <c r="P87" i="8" s="1"/>
  <c r="N91" i="8"/>
  <c r="P91" i="8" s="1"/>
  <c r="N95" i="8"/>
  <c r="N99" i="8"/>
  <c r="P99" i="8" s="1"/>
  <c r="N103" i="8"/>
  <c r="N107" i="8"/>
  <c r="P107" i="8" s="1"/>
  <c r="N111" i="8"/>
  <c r="P111" i="8" s="1"/>
  <c r="N115" i="8"/>
  <c r="N119" i="8"/>
  <c r="P119" i="8" s="1"/>
  <c r="N123" i="8"/>
  <c r="P123" i="8" s="1"/>
  <c r="N136" i="8"/>
  <c r="P136" i="8" s="1"/>
  <c r="N168" i="8"/>
  <c r="N203" i="8"/>
  <c r="P203" i="8" s="1"/>
  <c r="N235" i="8"/>
  <c r="P235" i="8" s="1"/>
  <c r="N259" i="8"/>
  <c r="P259" i="8" s="1"/>
  <c r="N285" i="8"/>
  <c r="P285" i="8" s="1"/>
  <c r="N316" i="8"/>
  <c r="P316" i="8" s="1"/>
  <c r="M337" i="8"/>
  <c r="M368" i="8"/>
  <c r="M392" i="8"/>
  <c r="N419" i="8"/>
  <c r="P419" i="8" s="1"/>
  <c r="N444" i="8"/>
  <c r="P444" i="8" s="1"/>
  <c r="M466" i="8"/>
  <c r="M482" i="8"/>
  <c r="N497" i="8"/>
  <c r="P497" i="8" s="1"/>
  <c r="M510" i="8"/>
  <c r="M525" i="8"/>
  <c r="N534" i="8"/>
  <c r="N547" i="8"/>
  <c r="P547" i="8" s="1"/>
  <c r="N559" i="8"/>
  <c r="N570" i="8"/>
  <c r="N583" i="8"/>
  <c r="P583" i="8" s="1"/>
  <c r="M593" i="8"/>
  <c r="N604" i="8"/>
  <c r="P604" i="8" s="1"/>
  <c r="N613" i="8"/>
  <c r="P613" i="8" s="1"/>
  <c r="N624" i="8"/>
  <c r="M636" i="8"/>
  <c r="N644" i="8"/>
  <c r="P644" i="8" s="1"/>
  <c r="M656" i="8"/>
  <c r="M665" i="8"/>
  <c r="M676" i="8"/>
  <c r="N687" i="8"/>
  <c r="P687" i="8" s="1"/>
  <c r="M696" i="8"/>
  <c r="M705" i="8"/>
  <c r="M713" i="8"/>
  <c r="N721" i="8"/>
  <c r="P721" i="8" s="1"/>
  <c r="N731" i="8"/>
  <c r="P731" i="8" s="1"/>
  <c r="N738" i="8"/>
  <c r="P738" i="8" s="1"/>
  <c r="M748" i="8"/>
  <c r="M756" i="8"/>
  <c r="N764" i="8"/>
  <c r="P764" i="8" s="1"/>
  <c r="N773" i="8"/>
  <c r="P773" i="8" s="1"/>
  <c r="M781" i="8"/>
  <c r="N790" i="8"/>
  <c r="N798" i="8"/>
  <c r="P798" i="8" s="1"/>
  <c r="N807" i="8"/>
  <c r="P807" i="8" s="1"/>
  <c r="N816" i="8"/>
  <c r="P816" i="8" s="1"/>
  <c r="M824" i="8"/>
  <c r="M833" i="8"/>
  <c r="M841" i="8"/>
  <c r="N849" i="8"/>
  <c r="N857" i="8"/>
  <c r="P857" i="8" s="1"/>
  <c r="N864" i="8"/>
  <c r="N869" i="8"/>
  <c r="P869" i="8" s="1"/>
  <c r="M874" i="8"/>
  <c r="N878" i="8"/>
  <c r="P878" i="8" s="1"/>
  <c r="N883" i="8"/>
  <c r="M888" i="8"/>
  <c r="N892" i="8"/>
  <c r="M897" i="8"/>
  <c r="N901" i="8"/>
  <c r="P901" i="8" s="1"/>
  <c r="M7" i="8"/>
  <c r="N11" i="8"/>
  <c r="P11" i="8" s="1"/>
  <c r="M16" i="8"/>
  <c r="M20" i="8"/>
  <c r="M24" i="8"/>
  <c r="M28" i="8"/>
  <c r="M32" i="8"/>
  <c r="M36" i="8"/>
  <c r="M40" i="8"/>
  <c r="M44" i="8"/>
  <c r="M48" i="8"/>
  <c r="M52" i="8"/>
  <c r="M56" i="8"/>
  <c r="M60" i="8"/>
  <c r="M64" i="8"/>
  <c r="M68" i="8"/>
  <c r="M72" i="8"/>
  <c r="M76" i="8"/>
  <c r="M80" i="8"/>
  <c r="M84" i="8"/>
  <c r="M88" i="8"/>
  <c r="M92" i="8"/>
  <c r="M96" i="8"/>
  <c r="M100" i="8"/>
  <c r="M137" i="8"/>
  <c r="N173" i="8"/>
  <c r="P173" i="8" s="1"/>
  <c r="N205" i="8"/>
  <c r="P205" i="8" s="1"/>
  <c r="N237" i="8"/>
  <c r="N265" i="8"/>
  <c r="M289" i="8"/>
  <c r="M317" i="8"/>
  <c r="M341" i="8"/>
  <c r="N368" i="8"/>
  <c r="P368" i="8" s="1"/>
  <c r="N399" i="8"/>
  <c r="P399" i="8" s="1"/>
  <c r="M420" i="8"/>
  <c r="N449" i="8"/>
  <c r="P449" i="8" s="1"/>
  <c r="M467" i="8"/>
  <c r="N485" i="8"/>
  <c r="P485" i="8" s="1"/>
  <c r="M499" i="8"/>
  <c r="M513" i="8"/>
  <c r="N525" i="8"/>
  <c r="N537" i="8"/>
  <c r="P537" i="8" s="1"/>
  <c r="M548" i="8"/>
  <c r="N561" i="8"/>
  <c r="M571" i="8"/>
  <c r="M584" i="8"/>
  <c r="N595" i="8"/>
  <c r="P595" i="8" s="1"/>
  <c r="M605" i="8"/>
  <c r="N616" i="8"/>
  <c r="P616" i="8" s="1"/>
  <c r="M625" i="8"/>
  <c r="N636" i="8"/>
  <c r="P636" i="8" s="1"/>
  <c r="N645" i="8"/>
  <c r="N656" i="8"/>
  <c r="P656" i="8" s="1"/>
  <c r="M668" i="8"/>
  <c r="N676" i="8"/>
  <c r="P676" i="8" s="1"/>
  <c r="M688" i="8"/>
  <c r="M697" i="8"/>
  <c r="N705" i="8"/>
  <c r="P705" i="8" s="1"/>
  <c r="N715" i="8"/>
  <c r="P715" i="8" s="1"/>
  <c r="N722" i="8"/>
  <c r="P722" i="8" s="1"/>
  <c r="M732" i="8"/>
  <c r="M740" i="8"/>
  <c r="N748" i="8"/>
  <c r="P748" i="8" s="1"/>
  <c r="N757" i="8"/>
  <c r="P757" i="8" s="1"/>
  <c r="M765" i="8"/>
  <c r="N774" i="8"/>
  <c r="P774" i="8" s="1"/>
  <c r="N782" i="8"/>
  <c r="P782" i="8" s="1"/>
  <c r="N791" i="8"/>
  <c r="P791" i="8" s="1"/>
  <c r="N800" i="8"/>
  <c r="M808" i="8"/>
  <c r="M817" i="8"/>
  <c r="M825" i="8"/>
  <c r="N833" i="8"/>
  <c r="P833" i="8" s="1"/>
  <c r="N843" i="8"/>
  <c r="P843" i="8" s="1"/>
  <c r="N850" i="8"/>
  <c r="P850" i="8" s="1"/>
  <c r="N859" i="8"/>
  <c r="M865" i="8"/>
  <c r="M870" i="8"/>
  <c r="N874" i="8"/>
  <c r="P874" i="8" s="1"/>
  <c r="N879" i="8"/>
  <c r="M884" i="8"/>
  <c r="N888" i="8"/>
  <c r="P888" i="8" s="1"/>
  <c r="M893" i="8"/>
  <c r="N897" i="8"/>
  <c r="M902" i="8"/>
  <c r="N7" i="8"/>
  <c r="N12" i="8"/>
  <c r="N16" i="8"/>
  <c r="P16" i="8" s="1"/>
  <c r="N20" i="8"/>
  <c r="N24" i="8"/>
  <c r="P24" i="8" s="1"/>
  <c r="N28" i="8"/>
  <c r="P28" i="8" s="1"/>
  <c r="N32" i="8"/>
  <c r="N36" i="8"/>
  <c r="P36" i="8" s="1"/>
  <c r="N40" i="8"/>
  <c r="N44" i="8"/>
  <c r="P44" i="8" s="1"/>
  <c r="N48" i="8"/>
  <c r="P48" i="8" s="1"/>
  <c r="N52" i="8"/>
  <c r="P52" i="8" s="1"/>
  <c r="N56" i="8"/>
  <c r="P56" i="8" s="1"/>
  <c r="N60" i="8"/>
  <c r="P60" i="8" s="1"/>
  <c r="N64" i="8"/>
  <c r="N68" i="8"/>
  <c r="N72" i="8"/>
  <c r="N76" i="8"/>
  <c r="N80" i="8"/>
  <c r="P80" i="8" s="1"/>
  <c r="N84" i="8"/>
  <c r="N88" i="8"/>
  <c r="P88" i="8" s="1"/>
  <c r="N92" i="8"/>
  <c r="P92" i="8" s="1"/>
  <c r="N96" i="8"/>
  <c r="P96" i="8" s="1"/>
  <c r="N100" i="8"/>
  <c r="P100" i="8" s="1"/>
  <c r="N104" i="8"/>
  <c r="P104" i="8" s="1"/>
  <c r="N108" i="8"/>
  <c r="P108" i="8" s="1"/>
  <c r="N112" i="8"/>
  <c r="N116" i="8"/>
  <c r="P116" i="8" s="1"/>
  <c r="N120" i="8"/>
  <c r="P120" i="8" s="1"/>
  <c r="N124" i="8"/>
  <c r="P124" i="8" s="1"/>
  <c r="N143" i="8"/>
  <c r="P143" i="8" s="1"/>
  <c r="N175" i="8"/>
  <c r="N207" i="8"/>
  <c r="P207" i="8" s="1"/>
  <c r="N239" i="8"/>
  <c r="P239" i="8" s="1"/>
  <c r="N267" i="8"/>
  <c r="P267" i="8" s="1"/>
  <c r="N291" i="8"/>
  <c r="P291" i="8" s="1"/>
  <c r="N317" i="8"/>
  <c r="P317" i="8" s="1"/>
  <c r="N348" i="8"/>
  <c r="P348" i="8" s="1"/>
  <c r="M369" i="8"/>
  <c r="M400" i="8"/>
  <c r="M424" i="8"/>
  <c r="M451" i="8"/>
  <c r="M473" i="8"/>
  <c r="M486" i="8"/>
  <c r="M502" i="8"/>
  <c r="M514" i="8"/>
  <c r="N527" i="8"/>
  <c r="M539" i="8"/>
  <c r="N550" i="8"/>
  <c r="P550" i="8" s="1"/>
  <c r="M562" i="8"/>
  <c r="M574" i="8"/>
  <c r="M585" i="8"/>
  <c r="M597" i="8"/>
  <c r="N605" i="8"/>
  <c r="P605" i="8" s="1"/>
  <c r="M617" i="8"/>
  <c r="N627" i="8"/>
  <c r="M637" i="8"/>
  <c r="N648" i="8"/>
  <c r="M657" i="8"/>
  <c r="N668" i="8"/>
  <c r="P668" i="8" s="1"/>
  <c r="N677" i="8"/>
  <c r="P677" i="8" s="1"/>
  <c r="N688" i="8"/>
  <c r="P688" i="8" s="1"/>
  <c r="N699" i="8"/>
  <c r="P699" i="8" s="1"/>
  <c r="N706" i="8"/>
  <c r="M716" i="8"/>
  <c r="M724" i="8"/>
  <c r="N732" i="8"/>
  <c r="N741" i="8"/>
  <c r="M749" i="8"/>
  <c r="N758" i="8"/>
  <c r="P758" i="8" s="1"/>
  <c r="N766" i="8"/>
  <c r="P766" i="8" s="1"/>
  <c r="N775" i="8"/>
  <c r="P775" i="8" s="1"/>
  <c r="N784" i="8"/>
  <c r="P784" i="8" s="1"/>
  <c r="M792" i="8"/>
  <c r="M801" i="8"/>
  <c r="M809" i="8"/>
  <c r="N817" i="8"/>
  <c r="P817" i="8" s="1"/>
  <c r="N827" i="8"/>
  <c r="P827" i="8" s="1"/>
  <c r="N834" i="8"/>
  <c r="P834" i="8" s="1"/>
  <c r="M844" i="8"/>
  <c r="M852" i="8"/>
  <c r="M860" i="8"/>
  <c r="N865" i="8"/>
  <c r="P865" i="8" s="1"/>
  <c r="N870" i="8"/>
  <c r="N875" i="8"/>
  <c r="P875" i="8" s="1"/>
  <c r="M880" i="8"/>
  <c r="N884" i="8"/>
  <c r="M889" i="8"/>
  <c r="N893" i="8"/>
  <c r="M898" i="8"/>
  <c r="N902" i="8"/>
  <c r="N8" i="8"/>
  <c r="P8" i="8" s="1"/>
  <c r="M13" i="8"/>
  <c r="M17" i="8"/>
  <c r="M21" i="8"/>
  <c r="M25" i="8"/>
  <c r="M29" i="8"/>
  <c r="M33" i="8"/>
  <c r="M37" i="8"/>
  <c r="M41" i="8"/>
  <c r="M45" i="8"/>
  <c r="M49" i="8"/>
  <c r="M53" i="8"/>
  <c r="M57" i="8"/>
  <c r="M61" i="8"/>
  <c r="M65" i="8"/>
  <c r="M69" i="8"/>
  <c r="M73" i="8"/>
  <c r="M77" i="8"/>
  <c r="M81" i="8"/>
  <c r="M85" i="8"/>
  <c r="M89" i="8"/>
  <c r="M93" i="8"/>
  <c r="M97" i="8"/>
  <c r="M101" i="8"/>
  <c r="M105" i="8"/>
  <c r="M109" i="8"/>
  <c r="M113" i="8"/>
  <c r="M117" i="8"/>
  <c r="M121" i="8"/>
  <c r="N3" i="8"/>
  <c r="P3" i="8" s="1"/>
  <c r="N122" i="8"/>
  <c r="M116" i="8"/>
  <c r="M110" i="8"/>
  <c r="M103" i="8"/>
  <c r="M95" i="8"/>
  <c r="M87" i="8"/>
  <c r="M79" i="8"/>
  <c r="M71" i="8"/>
  <c r="M63" i="8"/>
  <c r="M55" i="8"/>
  <c r="M47" i="8"/>
  <c r="M39" i="8"/>
  <c r="M31" i="8"/>
  <c r="M23" i="8"/>
  <c r="M15" i="8"/>
  <c r="M6" i="8"/>
  <c r="M896" i="8"/>
  <c r="N886" i="8"/>
  <c r="N877" i="8"/>
  <c r="P877" i="8" s="1"/>
  <c r="N868" i="8"/>
  <c r="P868" i="8" s="1"/>
  <c r="M856" i="8"/>
  <c r="N839" i="8"/>
  <c r="N822" i="8"/>
  <c r="N805" i="8"/>
  <c r="M788" i="8"/>
  <c r="N770" i="8"/>
  <c r="P770" i="8" s="1"/>
  <c r="N753" i="8"/>
  <c r="P753" i="8" s="1"/>
  <c r="M737" i="8"/>
  <c r="N720" i="8"/>
  <c r="P720" i="8" s="1"/>
  <c r="N702" i="8"/>
  <c r="P702" i="8" s="1"/>
  <c r="N683" i="8"/>
  <c r="P683" i="8" s="1"/>
  <c r="N663" i="8"/>
  <c r="N643" i="8"/>
  <c r="P643" i="8" s="1"/>
  <c r="N623" i="8"/>
  <c r="M601" i="8"/>
  <c r="M579" i="8"/>
  <c r="M556" i="8"/>
  <c r="N533" i="8"/>
  <c r="P533" i="8" s="1"/>
  <c r="M509" i="8"/>
  <c r="N478" i="8"/>
  <c r="M433" i="8"/>
  <c r="N381" i="8"/>
  <c r="N331" i="8"/>
  <c r="P331" i="8" s="1"/>
  <c r="M280" i="8"/>
  <c r="M225" i="8"/>
  <c r="N156" i="8"/>
  <c r="P156" i="8" s="1"/>
  <c r="M119" i="8"/>
  <c r="M99" i="8"/>
  <c r="M59" i="8"/>
  <c r="M35" i="8"/>
  <c r="N900" i="8"/>
  <c r="P900" i="8" s="1"/>
  <c r="N863" i="8"/>
  <c r="P863" i="8" s="1"/>
  <c r="M780" i="8"/>
  <c r="N711" i="8"/>
  <c r="M632" i="8"/>
  <c r="M520" i="8"/>
  <c r="M360" i="8"/>
  <c r="M112" i="8"/>
  <c r="N82" i="8"/>
  <c r="P82" i="8" s="1"/>
  <c r="N50" i="8"/>
  <c r="P50" i="8" s="1"/>
  <c r="N18" i="8"/>
  <c r="P18" i="8" s="1"/>
  <c r="N890" i="8"/>
  <c r="N846" i="8"/>
  <c r="N779" i="8"/>
  <c r="P779" i="8" s="1"/>
  <c r="N727" i="8"/>
  <c r="P727" i="8" s="1"/>
  <c r="N651" i="8"/>
  <c r="P651" i="8" s="1"/>
  <c r="M566" i="8"/>
  <c r="M408" i="8"/>
  <c r="N251" i="8"/>
  <c r="P251" i="8" s="1"/>
  <c r="N105" i="8"/>
  <c r="M74" i="8"/>
  <c r="M42" i="8"/>
  <c r="N9" i="8"/>
  <c r="P9" i="8" s="1"/>
  <c r="M872" i="8"/>
  <c r="M812" i="8"/>
  <c r="N743" i="8"/>
  <c r="P743" i="8" s="1"/>
  <c r="N669" i="8"/>
  <c r="P669" i="8" s="1"/>
  <c r="N609" i="8"/>
  <c r="M492" i="8"/>
  <c r="N187" i="8"/>
  <c r="M104" i="8"/>
  <c r="N81" i="8"/>
  <c r="P81" i="8" s="1"/>
  <c r="N57" i="8"/>
  <c r="N25" i="8"/>
  <c r="P25" i="8" s="1"/>
  <c r="M9" i="8"/>
  <c r="N880" i="8"/>
  <c r="N759" i="8"/>
  <c r="M122" i="8"/>
  <c r="M115" i="8"/>
  <c r="N109" i="8"/>
  <c r="P109" i="8" s="1"/>
  <c r="N102" i="8"/>
  <c r="P102" i="8" s="1"/>
  <c r="N94" i="8"/>
  <c r="P94" i="8" s="1"/>
  <c r="N86" i="8"/>
  <c r="P86" i="8" s="1"/>
  <c r="N78" i="8"/>
  <c r="P78" i="8" s="1"/>
  <c r="N70" i="8"/>
  <c r="N62" i="8"/>
  <c r="N54" i="8"/>
  <c r="N46" i="8"/>
  <c r="P46" i="8" s="1"/>
  <c r="N38" i="8"/>
  <c r="P38" i="8" s="1"/>
  <c r="N30" i="8"/>
  <c r="P30" i="8" s="1"/>
  <c r="N22" i="8"/>
  <c r="P22" i="8" s="1"/>
  <c r="N14" i="8"/>
  <c r="P14" i="8" s="1"/>
  <c r="N5" i="8"/>
  <c r="N895" i="8"/>
  <c r="M886" i="8"/>
  <c r="M877" i="8"/>
  <c r="M868" i="8"/>
  <c r="N855" i="8"/>
  <c r="P855" i="8" s="1"/>
  <c r="N838" i="8"/>
  <c r="P838" i="8" s="1"/>
  <c r="N821" i="8"/>
  <c r="P821" i="8" s="1"/>
  <c r="M804" i="8"/>
  <c r="N786" i="8"/>
  <c r="P786" i="8" s="1"/>
  <c r="N769" i="8"/>
  <c r="P769" i="8" s="1"/>
  <c r="M753" i="8"/>
  <c r="N736" i="8"/>
  <c r="P736" i="8" s="1"/>
  <c r="N718" i="8"/>
  <c r="P718" i="8" s="1"/>
  <c r="M701" i="8"/>
  <c r="N681" i="8"/>
  <c r="N661" i="8"/>
  <c r="P661" i="8" s="1"/>
  <c r="N641" i="8"/>
  <c r="N620" i="8"/>
  <c r="M600" i="8"/>
  <c r="N578" i="8"/>
  <c r="P578" i="8" s="1"/>
  <c r="N555" i="8"/>
  <c r="P555" i="8" s="1"/>
  <c r="M533" i="8"/>
  <c r="M505" i="8"/>
  <c r="N474" i="8"/>
  <c r="P474" i="8" s="1"/>
  <c r="N432" i="8"/>
  <c r="M381" i="8"/>
  <c r="N329" i="8"/>
  <c r="M277" i="8"/>
  <c r="M220" i="8"/>
  <c r="M156" i="8"/>
  <c r="M91" i="8"/>
  <c r="M67" i="8"/>
  <c r="M27" i="8"/>
  <c r="M882" i="8"/>
  <c r="N830" i="8"/>
  <c r="P830" i="8" s="1"/>
  <c r="N763" i="8"/>
  <c r="P763" i="8" s="1"/>
  <c r="N693" i="8"/>
  <c r="P693" i="8" s="1"/>
  <c r="M612" i="8"/>
  <c r="N543" i="8"/>
  <c r="P543" i="8" s="1"/>
  <c r="N412" i="8"/>
  <c r="P412" i="8" s="1"/>
  <c r="N188" i="8"/>
  <c r="P188" i="8" s="1"/>
  <c r="M3" i="8"/>
  <c r="N90" i="8"/>
  <c r="N58" i="8"/>
  <c r="P58" i="8" s="1"/>
  <c r="M10" i="8"/>
  <c r="N872" i="8"/>
  <c r="P872" i="8" s="1"/>
  <c r="M796" i="8"/>
  <c r="N710" i="8"/>
  <c r="N631" i="8"/>
  <c r="P631" i="8" s="1"/>
  <c r="M519" i="8"/>
  <c r="M353" i="8"/>
  <c r="M124" i="8"/>
  <c r="M98" i="8"/>
  <c r="M66" i="8"/>
  <c r="M34" i="8"/>
  <c r="N899" i="8"/>
  <c r="P899" i="8" s="1"/>
  <c r="M861" i="8"/>
  <c r="N795" i="8"/>
  <c r="N726" i="8"/>
  <c r="N629" i="8"/>
  <c r="P629" i="8" s="1"/>
  <c r="M542" i="8"/>
  <c r="M455" i="8"/>
  <c r="M248" i="8"/>
  <c r="N117" i="8"/>
  <c r="P117" i="8" s="1"/>
  <c r="N89" i="8"/>
  <c r="N49" i="8"/>
  <c r="N860" i="8"/>
  <c r="N121" i="8"/>
  <c r="N114" i="8"/>
  <c r="P114" i="8" s="1"/>
  <c r="M108" i="8"/>
  <c r="M102" i="8"/>
  <c r="M94" i="8"/>
  <c r="M86" i="8"/>
  <c r="M78" i="8"/>
  <c r="M70" i="8"/>
  <c r="M62" i="8"/>
  <c r="M54" i="8"/>
  <c r="M46" i="8"/>
  <c r="M38" i="8"/>
  <c r="M30" i="8"/>
  <c r="M22" i="8"/>
  <c r="M14" i="8"/>
  <c r="M5" i="8"/>
  <c r="N894" i="8"/>
  <c r="P894" i="8" s="1"/>
  <c r="N885" i="8"/>
  <c r="P885" i="8" s="1"/>
  <c r="N876" i="8"/>
  <c r="P876" i="8" s="1"/>
  <c r="N867" i="8"/>
  <c r="N854" i="8"/>
  <c r="N837" i="8"/>
  <c r="P837" i="8" s="1"/>
  <c r="M820" i="8"/>
  <c r="N802" i="8"/>
  <c r="P802" i="8" s="1"/>
  <c r="N785" i="8"/>
  <c r="P785" i="8" s="1"/>
  <c r="M769" i="8"/>
  <c r="N752" i="8"/>
  <c r="P752" i="8" s="1"/>
  <c r="N734" i="8"/>
  <c r="P734" i="8" s="1"/>
  <c r="M717" i="8"/>
  <c r="N700" i="8"/>
  <c r="P700" i="8" s="1"/>
  <c r="M681" i="8"/>
  <c r="M661" i="8"/>
  <c r="M640" i="8"/>
  <c r="N619" i="8"/>
  <c r="P619" i="8" s="1"/>
  <c r="N599" i="8"/>
  <c r="P599" i="8" s="1"/>
  <c r="M578" i="8"/>
  <c r="M555" i="8"/>
  <c r="N529" i="8"/>
  <c r="P529" i="8" s="1"/>
  <c r="M503" i="8"/>
  <c r="M474" i="8"/>
  <c r="M432" i="8"/>
  <c r="N380" i="8"/>
  <c r="P380" i="8" s="1"/>
  <c r="M328" i="8"/>
  <c r="N271" i="8"/>
  <c r="N219" i="8"/>
  <c r="N155" i="8"/>
  <c r="N106" i="8"/>
  <c r="M75" i="8"/>
  <c r="M43" i="8"/>
  <c r="N10" i="8"/>
  <c r="P10" i="8" s="1"/>
  <c r="M873" i="8"/>
  <c r="M813" i="8"/>
  <c r="M745" i="8"/>
  <c r="N673" i="8"/>
  <c r="M592" i="8"/>
  <c r="M461" i="8"/>
  <c r="N118" i="8"/>
  <c r="P118" i="8" s="1"/>
  <c r="N98" i="8"/>
  <c r="P98" i="8" s="1"/>
  <c r="N66" i="8"/>
  <c r="P66" i="8" s="1"/>
  <c r="N34" i="8"/>
  <c r="P34" i="8" s="1"/>
  <c r="M900" i="8"/>
  <c r="N862" i="8"/>
  <c r="N812" i="8"/>
  <c r="P812" i="8" s="1"/>
  <c r="M744" i="8"/>
  <c r="M672" i="8"/>
  <c r="N591" i="8"/>
  <c r="P591" i="8" s="1"/>
  <c r="M493" i="8"/>
  <c r="M118" i="8"/>
  <c r="M90" i="8"/>
  <c r="M58" i="8"/>
  <c r="M18" i="8"/>
  <c r="M881" i="8"/>
  <c r="N828" i="8"/>
  <c r="P828" i="8" s="1"/>
  <c r="M760" i="8"/>
  <c r="N691" i="8"/>
  <c r="P691" i="8" s="1"/>
  <c r="M588" i="8"/>
  <c r="N518" i="8"/>
  <c r="M401" i="8"/>
  <c r="N110" i="8"/>
  <c r="N73" i="8"/>
  <c r="P73" i="8" s="1"/>
  <c r="N33" i="8"/>
  <c r="P33" i="8" s="1"/>
  <c r="M120" i="8"/>
  <c r="M114" i="8"/>
  <c r="M107" i="8"/>
  <c r="N101" i="8"/>
  <c r="P101" i="8" s="1"/>
  <c r="N93" i="8"/>
  <c r="P93" i="8" s="1"/>
  <c r="N85" i="8"/>
  <c r="P85" i="8" s="1"/>
  <c r="N77" i="8"/>
  <c r="N69" i="8"/>
  <c r="N61" i="8"/>
  <c r="P61" i="8" s="1"/>
  <c r="N53" i="8"/>
  <c r="P53" i="8" s="1"/>
  <c r="N45" i="8"/>
  <c r="N37" i="8"/>
  <c r="P37" i="8" s="1"/>
  <c r="N29" i="8"/>
  <c r="P29" i="8" s="1"/>
  <c r="N21" i="8"/>
  <c r="P21" i="8" s="1"/>
  <c r="N13" i="8"/>
  <c r="N4" i="8"/>
  <c r="P4" i="8" s="1"/>
  <c r="M894" i="8"/>
  <c r="M885" i="8"/>
  <c r="M876" i="8"/>
  <c r="N866" i="8"/>
  <c r="N853" i="8"/>
  <c r="P853" i="8" s="1"/>
  <c r="M836" i="8"/>
  <c r="N818" i="8"/>
  <c r="N801" i="8"/>
  <c r="P801" i="8" s="1"/>
  <c r="M785" i="8"/>
  <c r="N768" i="8"/>
  <c r="P768" i="8" s="1"/>
  <c r="N750" i="8"/>
  <c r="P750" i="8" s="1"/>
  <c r="M733" i="8"/>
  <c r="N716" i="8"/>
  <c r="P716" i="8" s="1"/>
  <c r="M700" i="8"/>
  <c r="N680" i="8"/>
  <c r="P680" i="8" s="1"/>
  <c r="N659" i="8"/>
  <c r="P659" i="8" s="1"/>
  <c r="N637" i="8"/>
  <c r="P637" i="8" s="1"/>
  <c r="N617" i="8"/>
  <c r="P617" i="8" s="1"/>
  <c r="N597" i="8"/>
  <c r="P597" i="8" s="1"/>
  <c r="N575" i="8"/>
  <c r="N551" i="8"/>
  <c r="P551" i="8" s="1"/>
  <c r="M528" i="8"/>
  <c r="N502" i="8"/>
  <c r="P502" i="8" s="1"/>
  <c r="N473" i="8"/>
  <c r="P473" i="8" s="1"/>
  <c r="N431" i="8"/>
  <c r="P431" i="8" s="1"/>
  <c r="M373" i="8"/>
  <c r="M321" i="8"/>
  <c r="N269" i="8"/>
  <c r="M216" i="8"/>
  <c r="M152" i="8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F940" i="1"/>
  <c r="P630" i="8" l="1"/>
  <c r="P121" i="8"/>
  <c r="P870" i="8"/>
  <c r="P708" i="8"/>
  <c r="P813" i="8"/>
  <c r="P281" i="8"/>
  <c r="P307" i="8"/>
  <c r="P818" i="8"/>
  <c r="P13" i="8"/>
  <c r="P77" i="8"/>
  <c r="P860" i="8"/>
  <c r="P726" i="8"/>
  <c r="P90" i="8"/>
  <c r="P329" i="8"/>
  <c r="P381" i="8"/>
  <c r="P623" i="8"/>
  <c r="P886" i="8"/>
  <c r="P902" i="8"/>
  <c r="P732" i="8"/>
  <c r="P112" i="8"/>
  <c r="P879" i="8"/>
  <c r="P864" i="8"/>
  <c r="P570" i="8"/>
  <c r="P79" i="8"/>
  <c r="P684" i="8"/>
  <c r="P509" i="8"/>
  <c r="P336" i="8"/>
  <c r="P858" i="8"/>
  <c r="P730" i="8"/>
  <c r="P685" i="8"/>
  <c r="P635" i="8"/>
  <c r="P311" i="8"/>
  <c r="P788" i="8"/>
  <c r="P703" i="8"/>
  <c r="P360" i="8"/>
  <c r="P208" i="8"/>
  <c r="P851" i="8"/>
  <c r="P573" i="8"/>
  <c r="P513" i="8"/>
  <c r="P490" i="8"/>
  <c r="P427" i="8"/>
  <c r="P347" i="8"/>
  <c r="P264" i="8"/>
  <c r="P654" i="8"/>
  <c r="P622" i="8"/>
  <c r="P590" i="8"/>
  <c r="P470" i="8"/>
  <c r="P315" i="8"/>
  <c r="P232" i="8"/>
  <c r="P553" i="8"/>
  <c r="P536" i="8"/>
  <c r="P197" i="8"/>
  <c r="P503" i="8"/>
  <c r="P273" i="8"/>
  <c r="P223" i="8"/>
  <c r="P402" i="8"/>
  <c r="P210" i="8"/>
  <c r="P178" i="8"/>
  <c r="P891" i="8"/>
  <c r="P301" i="8"/>
  <c r="P713" i="8"/>
  <c r="P185" i="8"/>
  <c r="P525" i="8"/>
  <c r="P832" i="8"/>
  <c r="P379" i="8"/>
  <c r="P521" i="8"/>
  <c r="P507" i="8"/>
  <c r="P246" i="8"/>
  <c r="P54" i="8"/>
  <c r="P12" i="8"/>
  <c r="P404" i="8"/>
  <c r="P276" i="8"/>
  <c r="P563" i="8"/>
  <c r="P499" i="8"/>
  <c r="P216" i="8"/>
  <c r="P302" i="8"/>
  <c r="P432" i="8"/>
  <c r="P641" i="8"/>
  <c r="P895" i="8"/>
  <c r="P62" i="8"/>
  <c r="P187" i="8"/>
  <c r="P478" i="8"/>
  <c r="P663" i="8"/>
  <c r="P805" i="8"/>
  <c r="P893" i="8"/>
  <c r="P72" i="8"/>
  <c r="P40" i="8"/>
  <c r="P7" i="8"/>
  <c r="P892" i="8"/>
  <c r="P849" i="8"/>
  <c r="P103" i="8"/>
  <c r="P39" i="8"/>
  <c r="P481" i="8"/>
  <c r="P621" i="8"/>
  <c r="P279" i="8"/>
  <c r="P148" i="8"/>
  <c r="P777" i="8"/>
  <c r="P328" i="8"/>
  <c r="P176" i="8"/>
  <c r="P797" i="8"/>
  <c r="P664" i="8"/>
  <c r="P557" i="8"/>
  <c r="P388" i="8"/>
  <c r="P522" i="8"/>
  <c r="P324" i="8"/>
  <c r="P244" i="8"/>
  <c r="P646" i="8"/>
  <c r="P581" i="8"/>
  <c r="P375" i="8"/>
  <c r="P212" i="8"/>
  <c r="P505" i="8"/>
  <c r="P496" i="8"/>
  <c r="P416" i="8"/>
  <c r="P313" i="8"/>
  <c r="P263" i="8"/>
  <c r="P160" i="8"/>
  <c r="P389" i="8"/>
  <c r="P133" i="8"/>
  <c r="P463" i="8"/>
  <c r="P415" i="8"/>
  <c r="P312" i="8"/>
  <c r="P159" i="8"/>
  <c r="P426" i="8"/>
  <c r="P394" i="8"/>
  <c r="P362" i="8"/>
  <c r="P330" i="8"/>
  <c r="P871" i="8"/>
  <c r="P493" i="8"/>
  <c r="P333" i="8"/>
  <c r="P741" i="8"/>
  <c r="P84" i="8"/>
  <c r="P20" i="8"/>
  <c r="P115" i="8"/>
  <c r="P589" i="8"/>
  <c r="P204" i="8"/>
  <c r="P433" i="8"/>
  <c r="P177" i="8"/>
  <c r="P795" i="8"/>
  <c r="P122" i="8"/>
  <c r="P76" i="8"/>
  <c r="P783" i="8"/>
  <c r="P171" i="8"/>
  <c r="P385" i="8"/>
  <c r="P510" i="8"/>
  <c r="P167" i="8"/>
  <c r="P140" i="8"/>
  <c r="P462" i="8"/>
  <c r="P253" i="8"/>
  <c r="P673" i="8"/>
  <c r="P89" i="8"/>
  <c r="P854" i="8"/>
  <c r="P710" i="8"/>
  <c r="P5" i="8"/>
  <c r="P70" i="8"/>
  <c r="P759" i="8"/>
  <c r="P846" i="8"/>
  <c r="P822" i="8"/>
  <c r="P706" i="8"/>
  <c r="P627" i="8"/>
  <c r="P175" i="8"/>
  <c r="P68" i="8"/>
  <c r="P800" i="8"/>
  <c r="P265" i="8"/>
  <c r="P624" i="8"/>
  <c r="P534" i="8"/>
  <c r="P168" i="8"/>
  <c r="P461" i="8"/>
  <c r="P667" i="8"/>
  <c r="P132" i="8"/>
  <c r="P633" i="8"/>
  <c r="P582" i="8"/>
  <c r="P443" i="8"/>
  <c r="P835" i="8"/>
  <c r="P749" i="8"/>
  <c r="P707" i="8"/>
  <c r="P607" i="8"/>
  <c r="P372" i="8"/>
  <c r="P517" i="8"/>
  <c r="P397" i="8"/>
  <c r="P151" i="8"/>
  <c r="P674" i="8"/>
  <c r="P642" i="8"/>
  <c r="P445" i="8"/>
  <c r="P365" i="8"/>
  <c r="P539" i="8"/>
  <c r="P363" i="8"/>
  <c r="P283" i="8"/>
  <c r="P200" i="8"/>
  <c r="P524" i="8"/>
  <c r="P409" i="8"/>
  <c r="P359" i="8"/>
  <c r="P256" i="8"/>
  <c r="P153" i="8"/>
  <c r="P435" i="8"/>
  <c r="P332" i="8"/>
  <c r="P179" i="8"/>
  <c r="P491" i="8"/>
  <c r="P454" i="8"/>
  <c r="P422" i="8"/>
  <c r="P294" i="8"/>
  <c r="P230" i="8"/>
  <c r="P198" i="8"/>
  <c r="P569" i="8"/>
  <c r="P704" i="8"/>
  <c r="P544" i="8"/>
  <c r="P378" i="8"/>
  <c r="P69" i="8"/>
  <c r="P57" i="8"/>
  <c r="P51" i="8"/>
  <c r="P692" i="8"/>
  <c r="P658" i="8"/>
  <c r="P558" i="8"/>
  <c r="P278" i="8"/>
  <c r="P110" i="8"/>
  <c r="P106" i="8"/>
  <c r="P49" i="8"/>
  <c r="P620" i="8"/>
  <c r="P648" i="8"/>
  <c r="P790" i="8"/>
  <c r="P559" i="8"/>
  <c r="P592" i="8"/>
  <c r="P760" i="8"/>
  <c r="P618" i="8"/>
  <c r="P585" i="8"/>
  <c r="P564" i="8"/>
  <c r="P468" i="8"/>
  <c r="P423" i="8"/>
  <c r="P320" i="8"/>
  <c r="P396" i="8"/>
  <c r="P243" i="8"/>
  <c r="P319" i="8"/>
  <c r="P862" i="8"/>
  <c r="P155" i="8"/>
  <c r="P269" i="8"/>
  <c r="P575" i="8"/>
  <c r="P866" i="8"/>
  <c r="P518" i="8"/>
  <c r="P219" i="8"/>
  <c r="P45" i="8"/>
  <c r="P271" i="8"/>
  <c r="P867" i="8"/>
  <c r="P681" i="8"/>
  <c r="P880" i="8"/>
  <c r="P609" i="8"/>
  <c r="P105" i="8"/>
  <c r="P890" i="8"/>
  <c r="P711" i="8"/>
  <c r="P839" i="8"/>
  <c r="P884" i="8"/>
  <c r="P527" i="8"/>
  <c r="P64" i="8"/>
  <c r="P32" i="8"/>
  <c r="P897" i="8"/>
  <c r="P859" i="8"/>
  <c r="P645" i="8"/>
  <c r="P561" i="8"/>
  <c r="P237" i="8"/>
  <c r="P883" i="8"/>
  <c r="P95" i="8"/>
  <c r="P63" i="8"/>
  <c r="P896" i="8"/>
  <c r="P233" i="8"/>
  <c r="P794" i="8"/>
  <c r="P660" i="8"/>
  <c r="P852" i="8"/>
  <c r="P809" i="8"/>
  <c r="P767" i="8"/>
  <c r="P724" i="8"/>
  <c r="P679" i="8"/>
  <c r="P574" i="8"/>
  <c r="P514" i="8"/>
  <c r="P424" i="8"/>
  <c r="P225" i="8"/>
  <c r="P586" i="8"/>
  <c r="P465" i="8"/>
  <c r="P304" i="8"/>
  <c r="P141" i="8"/>
  <c r="P670" i="8"/>
  <c r="P638" i="8"/>
  <c r="P535" i="8"/>
  <c r="P272" i="8"/>
  <c r="P189" i="8"/>
  <c r="P571" i="8"/>
  <c r="P494" i="8"/>
  <c r="P436" i="8"/>
  <c r="P353" i="8"/>
  <c r="P552" i="8"/>
  <c r="P453" i="8"/>
  <c r="P325" i="8"/>
  <c r="P519" i="8"/>
  <c r="P452" i="8"/>
  <c r="P401" i="8"/>
  <c r="P351" i="8"/>
  <c r="P418" i="8"/>
  <c r="P386" i="8"/>
  <c r="P354" i="8"/>
  <c r="P258" i="8"/>
  <c r="P194" i="8"/>
  <c r="P649" i="8"/>
  <c r="P881" i="8"/>
  <c r="P652" i="8"/>
  <c r="P113" i="8"/>
  <c r="H260" i="6"/>
  <c r="H68" i="6"/>
  <c r="H4" i="6"/>
  <c r="H396" i="6"/>
  <c r="H301" i="2"/>
  <c r="H293" i="2"/>
  <c r="H37" i="2"/>
  <c r="H269" i="2"/>
  <c r="H67" i="6"/>
  <c r="H389" i="2"/>
  <c r="H237" i="2"/>
  <c r="H355" i="6"/>
  <c r="H164" i="6"/>
  <c r="H205" i="2"/>
  <c r="H357" i="2"/>
  <c r="H173" i="2"/>
  <c r="H341" i="2"/>
  <c r="H141" i="2"/>
  <c r="H196" i="6"/>
  <c r="H308" i="6"/>
  <c r="H325" i="2"/>
  <c r="H109" i="2"/>
  <c r="H132" i="6"/>
  <c r="H373" i="2"/>
  <c r="H309" i="2"/>
  <c r="H77" i="2"/>
  <c r="H385" i="2"/>
  <c r="H321" i="2"/>
  <c r="H261" i="2"/>
  <c r="H133" i="2"/>
  <c r="H388" i="6"/>
  <c r="H3" i="6"/>
  <c r="H12" i="6"/>
  <c r="H336" i="2"/>
  <c r="H260" i="2"/>
  <c r="H132" i="2"/>
  <c r="H340" i="6"/>
  <c r="H180" i="6"/>
  <c r="H28" i="6"/>
  <c r="H60" i="6"/>
  <c r="H108" i="6"/>
  <c r="H156" i="6"/>
  <c r="H204" i="6"/>
  <c r="H220" i="6"/>
  <c r="H268" i="6"/>
  <c r="H44" i="6"/>
  <c r="H92" i="6"/>
  <c r="H124" i="6"/>
  <c r="H172" i="6"/>
  <c r="H252" i="6"/>
  <c r="H76" i="6"/>
  <c r="H140" i="6"/>
  <c r="H188" i="6"/>
  <c r="H236" i="6"/>
  <c r="H18" i="6"/>
  <c r="H34" i="6"/>
  <c r="H50" i="6"/>
  <c r="H66" i="6"/>
  <c r="H82" i="6"/>
  <c r="H98" i="6"/>
  <c r="H114" i="6"/>
  <c r="H130" i="6"/>
  <c r="H146" i="6"/>
  <c r="H162" i="6"/>
  <c r="H178" i="6"/>
  <c r="H194" i="6"/>
  <c r="H210" i="6"/>
  <c r="H226" i="6"/>
  <c r="H242" i="6"/>
  <c r="H258" i="6"/>
  <c r="H274" i="6"/>
  <c r="H290" i="6"/>
  <c r="H306" i="6"/>
  <c r="H322" i="6"/>
  <c r="H338" i="6"/>
  <c r="H354" i="6"/>
  <c r="H370" i="6"/>
  <c r="H386" i="6"/>
  <c r="H3" i="2"/>
  <c r="H19" i="2"/>
  <c r="H35" i="2"/>
  <c r="H51" i="2"/>
  <c r="H399" i="2"/>
  <c r="H383" i="2"/>
  <c r="H367" i="2"/>
  <c r="H351" i="2"/>
  <c r="H335" i="2"/>
  <c r="H319" i="2"/>
  <c r="H303" i="2"/>
  <c r="H287" i="2"/>
  <c r="H259" i="2"/>
  <c r="H227" i="2"/>
  <c r="H195" i="2"/>
  <c r="H163" i="2"/>
  <c r="H131" i="2"/>
  <c r="H99" i="2"/>
  <c r="H67" i="2"/>
  <c r="H21" i="2"/>
  <c r="H380" i="6"/>
  <c r="H339" i="6"/>
  <c r="H292" i="6"/>
  <c r="H243" i="6"/>
  <c r="H179" i="6"/>
  <c r="H115" i="6"/>
  <c r="H51" i="6"/>
  <c r="H337" i="2"/>
  <c r="H229" i="2"/>
  <c r="H101" i="2"/>
  <c r="H348" i="6"/>
  <c r="H131" i="6"/>
  <c r="H352" i="2"/>
  <c r="H288" i="2"/>
  <c r="H164" i="2"/>
  <c r="H29" i="2"/>
  <c r="H52" i="6"/>
  <c r="H397" i="2"/>
  <c r="H349" i="2"/>
  <c r="H285" i="2"/>
  <c r="H157" i="2"/>
  <c r="H61" i="2"/>
  <c r="H332" i="6"/>
  <c r="H100" i="6"/>
  <c r="H393" i="2"/>
  <c r="H377" i="2"/>
  <c r="H361" i="2"/>
  <c r="H345" i="2"/>
  <c r="H329" i="2"/>
  <c r="H313" i="2"/>
  <c r="H297" i="2"/>
  <c r="H277" i="2"/>
  <c r="H245" i="2"/>
  <c r="H213" i="2"/>
  <c r="H181" i="2"/>
  <c r="H149" i="2"/>
  <c r="H117" i="2"/>
  <c r="H85" i="2"/>
  <c r="H53" i="2"/>
  <c r="H13" i="2"/>
  <c r="H371" i="6"/>
  <c r="H324" i="6"/>
  <c r="H284" i="6"/>
  <c r="H227" i="6"/>
  <c r="H163" i="6"/>
  <c r="H99" i="6"/>
  <c r="H35" i="6"/>
  <c r="H369" i="2"/>
  <c r="H305" i="2"/>
  <c r="H197" i="2"/>
  <c r="H69" i="2"/>
  <c r="H307" i="6"/>
  <c r="H195" i="6"/>
  <c r="H384" i="2"/>
  <c r="H320" i="2"/>
  <c r="H228" i="2"/>
  <c r="H100" i="2"/>
  <c r="H387" i="6"/>
  <c r="H244" i="6"/>
  <c r="H381" i="2"/>
  <c r="H333" i="2"/>
  <c r="H221" i="2"/>
  <c r="H125" i="2"/>
  <c r="H20" i="2"/>
  <c r="H291" i="6"/>
  <c r="H36" i="6"/>
  <c r="H392" i="2"/>
  <c r="H376" i="2"/>
  <c r="H360" i="2"/>
  <c r="H344" i="2"/>
  <c r="H328" i="2"/>
  <c r="H312" i="2"/>
  <c r="H296" i="2"/>
  <c r="H276" i="2"/>
  <c r="H244" i="2"/>
  <c r="H212" i="2"/>
  <c r="H180" i="2"/>
  <c r="H148" i="2"/>
  <c r="H116" i="2"/>
  <c r="H84" i="2"/>
  <c r="H52" i="2"/>
  <c r="H5" i="2"/>
  <c r="H364" i="6"/>
  <c r="H323" i="6"/>
  <c r="H276" i="6"/>
  <c r="H212" i="6"/>
  <c r="H148" i="6"/>
  <c r="H84" i="6"/>
  <c r="H20" i="6"/>
  <c r="H353" i="2"/>
  <c r="H289" i="2"/>
  <c r="H165" i="2"/>
  <c r="H36" i="2"/>
  <c r="H259" i="6"/>
  <c r="H368" i="2"/>
  <c r="H304" i="2"/>
  <c r="H196" i="2"/>
  <c r="H68" i="2"/>
  <c r="H300" i="6"/>
  <c r="H116" i="6"/>
  <c r="H365" i="2"/>
  <c r="H317" i="2"/>
  <c r="H253" i="2"/>
  <c r="H189" i="2"/>
  <c r="H93" i="2"/>
  <c r="H372" i="6"/>
  <c r="H228" i="6"/>
  <c r="H391" i="2"/>
  <c r="H375" i="2"/>
  <c r="H359" i="2"/>
  <c r="H343" i="2"/>
  <c r="H327" i="2"/>
  <c r="H311" i="2"/>
  <c r="H295" i="2"/>
  <c r="H275" i="2"/>
  <c r="H243" i="2"/>
  <c r="H211" i="2"/>
  <c r="H179" i="2"/>
  <c r="H147" i="2"/>
  <c r="H115" i="2"/>
  <c r="H83" i="2"/>
  <c r="H45" i="2"/>
  <c r="H4" i="2"/>
  <c r="H356" i="6"/>
  <c r="H316" i="6"/>
  <c r="H275" i="6"/>
  <c r="H211" i="6"/>
  <c r="H147" i="6"/>
  <c r="H83" i="6"/>
  <c r="H19" i="6"/>
  <c r="B10" i="10"/>
  <c r="B18" i="10"/>
  <c r="B26" i="10"/>
  <c r="I6" i="6"/>
  <c r="I14" i="6"/>
  <c r="I22" i="6"/>
  <c r="I30" i="6"/>
  <c r="I38" i="6"/>
  <c r="I46" i="6"/>
  <c r="I54" i="6"/>
  <c r="I62" i="6"/>
  <c r="I70" i="6"/>
  <c r="I78" i="6"/>
  <c r="I86" i="6"/>
  <c r="I94" i="6"/>
  <c r="I102" i="6"/>
  <c r="I110" i="6"/>
  <c r="I118" i="6"/>
  <c r="I126" i="6"/>
  <c r="I134" i="6"/>
  <c r="I142" i="6"/>
  <c r="I150" i="6"/>
  <c r="I158" i="6"/>
  <c r="I166" i="6"/>
  <c r="I174" i="6"/>
  <c r="I182" i="6"/>
  <c r="I190" i="6"/>
  <c r="I198" i="6"/>
  <c r="I206" i="6"/>
  <c r="I214" i="6"/>
  <c r="I222" i="6"/>
  <c r="I230" i="6"/>
  <c r="I238" i="6"/>
  <c r="I246" i="6"/>
  <c r="I254" i="6"/>
  <c r="I262" i="6"/>
  <c r="I270" i="6"/>
  <c r="I278" i="6"/>
  <c r="I286" i="6"/>
  <c r="I294" i="6"/>
  <c r="I302" i="6"/>
  <c r="I310" i="6"/>
  <c r="I318" i="6"/>
  <c r="I326" i="6"/>
  <c r="I334" i="6"/>
  <c r="I342" i="6"/>
  <c r="I350" i="6"/>
  <c r="I358" i="6"/>
  <c r="I366" i="6"/>
  <c r="I374" i="6"/>
  <c r="I382" i="6"/>
  <c r="I390" i="6"/>
  <c r="I398" i="6"/>
  <c r="I376" i="6"/>
  <c r="I2" i="6"/>
  <c r="I34" i="6"/>
  <c r="I66" i="6"/>
  <c r="I98" i="6"/>
  <c r="I146" i="6"/>
  <c r="I178" i="6"/>
  <c r="I210" i="6"/>
  <c r="I234" i="6"/>
  <c r="I266" i="6"/>
  <c r="I298" i="6"/>
  <c r="I330" i="6"/>
  <c r="I362" i="6"/>
  <c r="I394" i="6"/>
  <c r="B23" i="10"/>
  <c r="I19" i="6"/>
  <c r="I51" i="6"/>
  <c r="I75" i="6"/>
  <c r="I107" i="6"/>
  <c r="I139" i="6"/>
  <c r="I171" i="6"/>
  <c r="I211" i="6"/>
  <c r="I243" i="6"/>
  <c r="I275" i="6"/>
  <c r="I307" i="6"/>
  <c r="I339" i="6"/>
  <c r="I371" i="6"/>
  <c r="B3" i="10"/>
  <c r="B11" i="10"/>
  <c r="B19" i="10"/>
  <c r="B27" i="10"/>
  <c r="I7" i="6"/>
  <c r="I15" i="6"/>
  <c r="I23" i="6"/>
  <c r="I31" i="6"/>
  <c r="I39" i="6"/>
  <c r="I47" i="6"/>
  <c r="I55" i="6"/>
  <c r="I63" i="6"/>
  <c r="I71" i="6"/>
  <c r="I79" i="6"/>
  <c r="I87" i="6"/>
  <c r="I95" i="6"/>
  <c r="I103" i="6"/>
  <c r="I111" i="6"/>
  <c r="I119" i="6"/>
  <c r="I127" i="6"/>
  <c r="I135" i="6"/>
  <c r="I143" i="6"/>
  <c r="I151" i="6"/>
  <c r="I159" i="6"/>
  <c r="I167" i="6"/>
  <c r="I175" i="6"/>
  <c r="I183" i="6"/>
  <c r="I191" i="6"/>
  <c r="I199" i="6"/>
  <c r="I207" i="6"/>
  <c r="I215" i="6"/>
  <c r="I223" i="6"/>
  <c r="I231" i="6"/>
  <c r="I239" i="6"/>
  <c r="I247" i="6"/>
  <c r="I255" i="6"/>
  <c r="I263" i="6"/>
  <c r="I271" i="6"/>
  <c r="I279" i="6"/>
  <c r="I287" i="6"/>
  <c r="I295" i="6"/>
  <c r="I303" i="6"/>
  <c r="I311" i="6"/>
  <c r="I319" i="6"/>
  <c r="I327" i="6"/>
  <c r="I335" i="6"/>
  <c r="I343" i="6"/>
  <c r="I351" i="6"/>
  <c r="I359" i="6"/>
  <c r="I367" i="6"/>
  <c r="I375" i="6"/>
  <c r="I383" i="6"/>
  <c r="I391" i="6"/>
  <c r="I399" i="6"/>
  <c r="I384" i="6"/>
  <c r="I18" i="6"/>
  <c r="I58" i="6"/>
  <c r="I90" i="6"/>
  <c r="I122" i="6"/>
  <c r="I154" i="6"/>
  <c r="I186" i="6"/>
  <c r="I218" i="6"/>
  <c r="I258" i="6"/>
  <c r="I290" i="6"/>
  <c r="I322" i="6"/>
  <c r="I354" i="6"/>
  <c r="I386" i="6"/>
  <c r="B31" i="10"/>
  <c r="I3" i="6"/>
  <c r="I35" i="6"/>
  <c r="I83" i="6"/>
  <c r="I123" i="6"/>
  <c r="I155" i="6"/>
  <c r="I195" i="6"/>
  <c r="I227" i="6"/>
  <c r="I259" i="6"/>
  <c r="I299" i="6"/>
  <c r="I331" i="6"/>
  <c r="I363" i="6"/>
  <c r="B4" i="10"/>
  <c r="B12" i="10"/>
  <c r="B20" i="10"/>
  <c r="B28" i="10"/>
  <c r="I8" i="6"/>
  <c r="I16" i="6"/>
  <c r="I24" i="6"/>
  <c r="I32" i="6"/>
  <c r="I40" i="6"/>
  <c r="I48" i="6"/>
  <c r="I56" i="6"/>
  <c r="I64" i="6"/>
  <c r="I72" i="6"/>
  <c r="I80" i="6"/>
  <c r="I88" i="6"/>
  <c r="I96" i="6"/>
  <c r="I104" i="6"/>
  <c r="I112" i="6"/>
  <c r="I120" i="6"/>
  <c r="I128" i="6"/>
  <c r="I136" i="6"/>
  <c r="I144" i="6"/>
  <c r="I152" i="6"/>
  <c r="I160" i="6"/>
  <c r="I168" i="6"/>
  <c r="I176" i="6"/>
  <c r="I184" i="6"/>
  <c r="I192" i="6"/>
  <c r="I200" i="6"/>
  <c r="I208" i="6"/>
  <c r="I216" i="6"/>
  <c r="I224" i="6"/>
  <c r="I232" i="6"/>
  <c r="I240" i="6"/>
  <c r="I248" i="6"/>
  <c r="I256" i="6"/>
  <c r="I264" i="6"/>
  <c r="I272" i="6"/>
  <c r="I280" i="6"/>
  <c r="I288" i="6"/>
  <c r="I296" i="6"/>
  <c r="I304" i="6"/>
  <c r="I312" i="6"/>
  <c r="I320" i="6"/>
  <c r="I328" i="6"/>
  <c r="I336" i="6"/>
  <c r="I344" i="6"/>
  <c r="I352" i="6"/>
  <c r="I360" i="6"/>
  <c r="I368" i="6"/>
  <c r="I392" i="6"/>
  <c r="I26" i="6"/>
  <c r="I74" i="6"/>
  <c r="I106" i="6"/>
  <c r="I130" i="6"/>
  <c r="I162" i="6"/>
  <c r="I202" i="6"/>
  <c r="I242" i="6"/>
  <c r="I274" i="6"/>
  <c r="I306" i="6"/>
  <c r="I338" i="6"/>
  <c r="I370" i="6"/>
  <c r="B15" i="10"/>
  <c r="I11" i="6"/>
  <c r="I59" i="6"/>
  <c r="I91" i="6"/>
  <c r="I115" i="6"/>
  <c r="I147" i="6"/>
  <c r="I179" i="6"/>
  <c r="I219" i="6"/>
  <c r="I251" i="6"/>
  <c r="I283" i="6"/>
  <c r="I315" i="6"/>
  <c r="I355" i="6"/>
  <c r="B5" i="10"/>
  <c r="B13" i="10"/>
  <c r="B21" i="10"/>
  <c r="B29" i="10"/>
  <c r="I9" i="6"/>
  <c r="I17" i="6"/>
  <c r="I25" i="6"/>
  <c r="I33" i="6"/>
  <c r="I41" i="6"/>
  <c r="I49" i="6"/>
  <c r="I57" i="6"/>
  <c r="I65" i="6"/>
  <c r="I73" i="6"/>
  <c r="I81" i="6"/>
  <c r="I89" i="6"/>
  <c r="I97" i="6"/>
  <c r="I105" i="6"/>
  <c r="I113" i="6"/>
  <c r="I121" i="6"/>
  <c r="I129" i="6"/>
  <c r="I137" i="6"/>
  <c r="I145" i="6"/>
  <c r="I153" i="6"/>
  <c r="I161" i="6"/>
  <c r="I169" i="6"/>
  <c r="I177" i="6"/>
  <c r="I185" i="6"/>
  <c r="I193" i="6"/>
  <c r="I201" i="6"/>
  <c r="I209" i="6"/>
  <c r="I217" i="6"/>
  <c r="I225" i="6"/>
  <c r="I233" i="6"/>
  <c r="I241" i="6"/>
  <c r="I249" i="6"/>
  <c r="I257" i="6"/>
  <c r="I265" i="6"/>
  <c r="I273" i="6"/>
  <c r="I281" i="6"/>
  <c r="I289" i="6"/>
  <c r="I297" i="6"/>
  <c r="I305" i="6"/>
  <c r="I313" i="6"/>
  <c r="I321" i="6"/>
  <c r="I329" i="6"/>
  <c r="I337" i="6"/>
  <c r="I345" i="6"/>
  <c r="I353" i="6"/>
  <c r="I361" i="6"/>
  <c r="I369" i="6"/>
  <c r="I377" i="6"/>
  <c r="I385" i="6"/>
  <c r="I393" i="6"/>
  <c r="B6" i="10"/>
  <c r="B14" i="10"/>
  <c r="B22" i="10"/>
  <c r="B30" i="10"/>
  <c r="I10" i="6"/>
  <c r="I42" i="6"/>
  <c r="I50" i="6"/>
  <c r="I82" i="6"/>
  <c r="I114" i="6"/>
  <c r="I138" i="6"/>
  <c r="I170" i="6"/>
  <c r="I194" i="6"/>
  <c r="I226" i="6"/>
  <c r="I250" i="6"/>
  <c r="I282" i="6"/>
  <c r="I314" i="6"/>
  <c r="I346" i="6"/>
  <c r="I378" i="6"/>
  <c r="B7" i="10"/>
  <c r="I27" i="6"/>
  <c r="I43" i="6"/>
  <c r="I67" i="6"/>
  <c r="I99" i="6"/>
  <c r="I131" i="6"/>
  <c r="I163" i="6"/>
  <c r="I187" i="6"/>
  <c r="I203" i="6"/>
  <c r="I235" i="6"/>
  <c r="I267" i="6"/>
  <c r="I291" i="6"/>
  <c r="I323" i="6"/>
  <c r="I347" i="6"/>
  <c r="B8" i="10"/>
  <c r="B16" i="10"/>
  <c r="D16" i="10" s="1"/>
  <c r="I21" i="6"/>
  <c r="I53" i="6"/>
  <c r="I85" i="6"/>
  <c r="I117" i="6"/>
  <c r="I149" i="6"/>
  <c r="I181" i="6"/>
  <c r="I213" i="6"/>
  <c r="I245" i="6"/>
  <c r="I277" i="6"/>
  <c r="I309" i="6"/>
  <c r="I341" i="6"/>
  <c r="I373" i="6"/>
  <c r="I396" i="6"/>
  <c r="I132" i="6"/>
  <c r="I228" i="6"/>
  <c r="I324" i="6"/>
  <c r="I381" i="6"/>
  <c r="I77" i="6"/>
  <c r="I205" i="6"/>
  <c r="I301" i="6"/>
  <c r="B9" i="10"/>
  <c r="I116" i="6"/>
  <c r="I244" i="6"/>
  <c r="I340" i="6"/>
  <c r="B17" i="10"/>
  <c r="I28" i="6"/>
  <c r="I60" i="6"/>
  <c r="I92" i="6"/>
  <c r="I124" i="6"/>
  <c r="I156" i="6"/>
  <c r="I188" i="6"/>
  <c r="I220" i="6"/>
  <c r="I252" i="6"/>
  <c r="I284" i="6"/>
  <c r="I316" i="6"/>
  <c r="I348" i="6"/>
  <c r="I379" i="6"/>
  <c r="I397" i="6"/>
  <c r="I29" i="6"/>
  <c r="I93" i="6"/>
  <c r="I157" i="6"/>
  <c r="I221" i="6"/>
  <c r="I253" i="6"/>
  <c r="I317" i="6"/>
  <c r="I380" i="6"/>
  <c r="I4" i="6"/>
  <c r="I68" i="6"/>
  <c r="I164" i="6"/>
  <c r="I260" i="6"/>
  <c r="I356" i="6"/>
  <c r="I109" i="6"/>
  <c r="I237" i="6"/>
  <c r="I365" i="6"/>
  <c r="I84" i="6"/>
  <c r="I180" i="6"/>
  <c r="I308" i="6"/>
  <c r="B24" i="10"/>
  <c r="I61" i="6"/>
  <c r="I125" i="6"/>
  <c r="I189" i="6"/>
  <c r="I285" i="6"/>
  <c r="I349" i="6"/>
  <c r="B25" i="10"/>
  <c r="I36" i="6"/>
  <c r="I100" i="6"/>
  <c r="I196" i="6"/>
  <c r="I292" i="6"/>
  <c r="I45" i="6"/>
  <c r="I173" i="6"/>
  <c r="I333" i="6"/>
  <c r="I20" i="6"/>
  <c r="I212" i="6"/>
  <c r="I372" i="6"/>
  <c r="B2" i="10"/>
  <c r="I5" i="6"/>
  <c r="I37" i="6"/>
  <c r="I69" i="6"/>
  <c r="I101" i="6"/>
  <c r="I133" i="6"/>
  <c r="I165" i="6"/>
  <c r="I197" i="6"/>
  <c r="I229" i="6"/>
  <c r="I261" i="6"/>
  <c r="I293" i="6"/>
  <c r="I325" i="6"/>
  <c r="I357" i="6"/>
  <c r="I387" i="6"/>
  <c r="I12" i="6"/>
  <c r="I44" i="6"/>
  <c r="I76" i="6"/>
  <c r="I108" i="6"/>
  <c r="I140" i="6"/>
  <c r="I172" i="6"/>
  <c r="I204" i="6"/>
  <c r="I236" i="6"/>
  <c r="I268" i="6"/>
  <c r="I300" i="6"/>
  <c r="I332" i="6"/>
  <c r="I364" i="6"/>
  <c r="I388" i="6"/>
  <c r="I13" i="6"/>
  <c r="I141" i="6"/>
  <c r="I269" i="6"/>
  <c r="I389" i="6"/>
  <c r="I52" i="6"/>
  <c r="I148" i="6"/>
  <c r="I276" i="6"/>
  <c r="I395" i="6"/>
  <c r="H5" i="6"/>
  <c r="H13" i="6"/>
  <c r="H21" i="6"/>
  <c r="H29" i="6"/>
  <c r="H37" i="6"/>
  <c r="H45" i="6"/>
  <c r="H53" i="6"/>
  <c r="H61" i="6"/>
  <c r="H69" i="6"/>
  <c r="H77" i="6"/>
  <c r="H85" i="6"/>
  <c r="H93" i="6"/>
  <c r="H101" i="6"/>
  <c r="H109" i="6"/>
  <c r="H117" i="6"/>
  <c r="H125" i="6"/>
  <c r="H133" i="6"/>
  <c r="H141" i="6"/>
  <c r="H149" i="6"/>
  <c r="H157" i="6"/>
  <c r="H165" i="6"/>
  <c r="H173" i="6"/>
  <c r="H181" i="6"/>
  <c r="H189" i="6"/>
  <c r="H197" i="6"/>
  <c r="H205" i="6"/>
  <c r="H213" i="6"/>
  <c r="H221" i="6"/>
  <c r="H229" i="6"/>
  <c r="H237" i="6"/>
  <c r="H245" i="6"/>
  <c r="H253" i="6"/>
  <c r="H261" i="6"/>
  <c r="H269" i="6"/>
  <c r="H277" i="6"/>
  <c r="H285" i="6"/>
  <c r="H293" i="6"/>
  <c r="H301" i="6"/>
  <c r="H309" i="6"/>
  <c r="H317" i="6"/>
  <c r="H325" i="6"/>
  <c r="H333" i="6"/>
  <c r="H341" i="6"/>
  <c r="H349" i="6"/>
  <c r="H357" i="6"/>
  <c r="H365" i="6"/>
  <c r="H373" i="6"/>
  <c r="H381" i="6"/>
  <c r="H389" i="6"/>
  <c r="H397" i="6"/>
  <c r="H6" i="2"/>
  <c r="H14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14" i="2"/>
  <c r="H222" i="2"/>
  <c r="H230" i="2"/>
  <c r="H238" i="2"/>
  <c r="H246" i="2"/>
  <c r="H254" i="2"/>
  <c r="H262" i="2"/>
  <c r="H270" i="2"/>
  <c r="H278" i="2"/>
  <c r="H6" i="6"/>
  <c r="H14" i="6"/>
  <c r="H22" i="6"/>
  <c r="H30" i="6"/>
  <c r="H38" i="6"/>
  <c r="H46" i="6"/>
  <c r="H54" i="6"/>
  <c r="H62" i="6"/>
  <c r="H70" i="6"/>
  <c r="H78" i="6"/>
  <c r="H86" i="6"/>
  <c r="H94" i="6"/>
  <c r="H102" i="6"/>
  <c r="H110" i="6"/>
  <c r="H118" i="6"/>
  <c r="H126" i="6"/>
  <c r="H134" i="6"/>
  <c r="H142" i="6"/>
  <c r="H150" i="6"/>
  <c r="H158" i="6"/>
  <c r="H166" i="6"/>
  <c r="H174" i="6"/>
  <c r="H182" i="6"/>
  <c r="H190" i="6"/>
  <c r="H198" i="6"/>
  <c r="H206" i="6"/>
  <c r="H214" i="6"/>
  <c r="H222" i="6"/>
  <c r="H230" i="6"/>
  <c r="H238" i="6"/>
  <c r="H246" i="6"/>
  <c r="H254" i="6"/>
  <c r="H262" i="6"/>
  <c r="H270" i="6"/>
  <c r="H278" i="6"/>
  <c r="H286" i="6"/>
  <c r="H294" i="6"/>
  <c r="H302" i="6"/>
  <c r="H310" i="6"/>
  <c r="H318" i="6"/>
  <c r="H326" i="6"/>
  <c r="H334" i="6"/>
  <c r="H342" i="6"/>
  <c r="H350" i="6"/>
  <c r="H358" i="6"/>
  <c r="H366" i="6"/>
  <c r="H374" i="6"/>
  <c r="H382" i="6"/>
  <c r="H390" i="6"/>
  <c r="H398" i="6"/>
  <c r="H7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9" i="2"/>
  <c r="H167" i="2"/>
  <c r="H175" i="2"/>
  <c r="H183" i="2"/>
  <c r="H191" i="2"/>
  <c r="H199" i="2"/>
  <c r="H207" i="2"/>
  <c r="H215" i="2"/>
  <c r="H223" i="2"/>
  <c r="H231" i="2"/>
  <c r="H239" i="2"/>
  <c r="H247" i="2"/>
  <c r="H255" i="2"/>
  <c r="H263" i="2"/>
  <c r="H271" i="2"/>
  <c r="H279" i="2"/>
  <c r="H7" i="6"/>
  <c r="H15" i="6"/>
  <c r="H23" i="6"/>
  <c r="H31" i="6"/>
  <c r="H39" i="6"/>
  <c r="H47" i="6"/>
  <c r="H55" i="6"/>
  <c r="H63" i="6"/>
  <c r="H71" i="6"/>
  <c r="H79" i="6"/>
  <c r="H87" i="6"/>
  <c r="H95" i="6"/>
  <c r="H103" i="6"/>
  <c r="H111" i="6"/>
  <c r="H119" i="6"/>
  <c r="H127" i="6"/>
  <c r="H135" i="6"/>
  <c r="H143" i="6"/>
  <c r="H151" i="6"/>
  <c r="H159" i="6"/>
  <c r="H167" i="6"/>
  <c r="H175" i="6"/>
  <c r="H183" i="6"/>
  <c r="H191" i="6"/>
  <c r="H199" i="6"/>
  <c r="H207" i="6"/>
  <c r="H215" i="6"/>
  <c r="H223" i="6"/>
  <c r="H231" i="6"/>
  <c r="H239" i="6"/>
  <c r="H247" i="6"/>
  <c r="H255" i="6"/>
  <c r="H263" i="6"/>
  <c r="H271" i="6"/>
  <c r="H279" i="6"/>
  <c r="H287" i="6"/>
  <c r="H295" i="6"/>
  <c r="H303" i="6"/>
  <c r="H311" i="6"/>
  <c r="H319" i="6"/>
  <c r="H327" i="6"/>
  <c r="H335" i="6"/>
  <c r="H343" i="6"/>
  <c r="H351" i="6"/>
  <c r="H359" i="6"/>
  <c r="H367" i="6"/>
  <c r="H375" i="6"/>
  <c r="H383" i="6"/>
  <c r="H391" i="6"/>
  <c r="H399" i="6"/>
  <c r="H8" i="2"/>
  <c r="H16" i="2"/>
  <c r="H24" i="2"/>
  <c r="H32" i="2"/>
  <c r="H40" i="2"/>
  <c r="H48" i="2"/>
  <c r="H56" i="2"/>
  <c r="H64" i="2"/>
  <c r="H72" i="2"/>
  <c r="H80" i="2"/>
  <c r="H88" i="2"/>
  <c r="H96" i="2"/>
  <c r="H104" i="2"/>
  <c r="H112" i="2"/>
  <c r="H120" i="2"/>
  <c r="H128" i="2"/>
  <c r="H136" i="2"/>
  <c r="H144" i="2"/>
  <c r="H152" i="2"/>
  <c r="H160" i="2"/>
  <c r="H168" i="2"/>
  <c r="H176" i="2"/>
  <c r="H184" i="2"/>
  <c r="H192" i="2"/>
  <c r="H200" i="2"/>
  <c r="H208" i="2"/>
  <c r="H216" i="2"/>
  <c r="H224" i="2"/>
  <c r="H232" i="2"/>
  <c r="H240" i="2"/>
  <c r="H248" i="2"/>
  <c r="H256" i="2"/>
  <c r="H264" i="2"/>
  <c r="H272" i="2"/>
  <c r="H280" i="2"/>
  <c r="H9" i="6"/>
  <c r="H17" i="6"/>
  <c r="H25" i="6"/>
  <c r="H33" i="6"/>
  <c r="H41" i="6"/>
  <c r="H49" i="6"/>
  <c r="H57" i="6"/>
  <c r="H65" i="6"/>
  <c r="H73" i="6"/>
  <c r="H81" i="6"/>
  <c r="H89" i="6"/>
  <c r="H97" i="6"/>
  <c r="H105" i="6"/>
  <c r="H113" i="6"/>
  <c r="H121" i="6"/>
  <c r="H129" i="6"/>
  <c r="H137" i="6"/>
  <c r="H145" i="6"/>
  <c r="H153" i="6"/>
  <c r="H161" i="6"/>
  <c r="H169" i="6"/>
  <c r="H177" i="6"/>
  <c r="H185" i="6"/>
  <c r="H193" i="6"/>
  <c r="H201" i="6"/>
  <c r="H209" i="6"/>
  <c r="H217" i="6"/>
  <c r="H225" i="6"/>
  <c r="H233" i="6"/>
  <c r="H241" i="6"/>
  <c r="H249" i="6"/>
  <c r="H257" i="6"/>
  <c r="H265" i="6"/>
  <c r="H273" i="6"/>
  <c r="H281" i="6"/>
  <c r="H289" i="6"/>
  <c r="H297" i="6"/>
  <c r="H305" i="6"/>
  <c r="H313" i="6"/>
  <c r="H321" i="6"/>
  <c r="H329" i="6"/>
  <c r="H337" i="6"/>
  <c r="H345" i="6"/>
  <c r="H353" i="6"/>
  <c r="H361" i="6"/>
  <c r="H369" i="6"/>
  <c r="H377" i="6"/>
  <c r="H385" i="6"/>
  <c r="H393" i="6"/>
  <c r="H2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226" i="2"/>
  <c r="H234" i="2"/>
  <c r="H242" i="2"/>
  <c r="H250" i="2"/>
  <c r="H258" i="2"/>
  <c r="H266" i="2"/>
  <c r="H274" i="2"/>
  <c r="H282" i="2"/>
  <c r="H398" i="2"/>
  <c r="H390" i="2"/>
  <c r="H382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3" i="2"/>
  <c r="H257" i="2"/>
  <c r="H241" i="2"/>
  <c r="H225" i="2"/>
  <c r="H209" i="2"/>
  <c r="H193" i="2"/>
  <c r="H177" i="2"/>
  <c r="H161" i="2"/>
  <c r="H145" i="2"/>
  <c r="H129" i="2"/>
  <c r="H113" i="2"/>
  <c r="H97" i="2"/>
  <c r="H81" i="2"/>
  <c r="H65" i="2"/>
  <c r="H49" i="2"/>
  <c r="H33" i="2"/>
  <c r="H17" i="2"/>
  <c r="H2" i="6"/>
  <c r="H384" i="6"/>
  <c r="H368" i="6"/>
  <c r="H352" i="6"/>
  <c r="H336" i="6"/>
  <c r="H320" i="6"/>
  <c r="H304" i="6"/>
  <c r="H288" i="6"/>
  <c r="H272" i="6"/>
  <c r="H256" i="6"/>
  <c r="H240" i="6"/>
  <c r="H224" i="6"/>
  <c r="H208" i="6"/>
  <c r="H192" i="6"/>
  <c r="H176" i="6"/>
  <c r="H160" i="6"/>
  <c r="H144" i="6"/>
  <c r="H128" i="6"/>
  <c r="H112" i="6"/>
  <c r="H96" i="6"/>
  <c r="H80" i="6"/>
  <c r="H64" i="6"/>
  <c r="H48" i="6"/>
  <c r="H32" i="6"/>
  <c r="H16" i="6"/>
  <c r="H396" i="2"/>
  <c r="H388" i="2"/>
  <c r="H380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68" i="2"/>
  <c r="H252" i="2"/>
  <c r="H236" i="2"/>
  <c r="H220" i="2"/>
  <c r="H204" i="2"/>
  <c r="H188" i="2"/>
  <c r="H172" i="2"/>
  <c r="H156" i="2"/>
  <c r="H140" i="2"/>
  <c r="H124" i="2"/>
  <c r="H108" i="2"/>
  <c r="H92" i="2"/>
  <c r="H76" i="2"/>
  <c r="H60" i="2"/>
  <c r="H44" i="2"/>
  <c r="H28" i="2"/>
  <c r="H12" i="2"/>
  <c r="H395" i="6"/>
  <c r="H379" i="6"/>
  <c r="H363" i="6"/>
  <c r="H347" i="6"/>
  <c r="H331" i="6"/>
  <c r="H315" i="6"/>
  <c r="H299" i="6"/>
  <c r="H283" i="6"/>
  <c r="H267" i="6"/>
  <c r="H251" i="6"/>
  <c r="H235" i="6"/>
  <c r="H219" i="6"/>
  <c r="H203" i="6"/>
  <c r="H187" i="6"/>
  <c r="H171" i="6"/>
  <c r="H155" i="6"/>
  <c r="H139" i="6"/>
  <c r="H123" i="6"/>
  <c r="H107" i="6"/>
  <c r="H91" i="6"/>
  <c r="H75" i="6"/>
  <c r="H59" i="6"/>
  <c r="H43" i="6"/>
  <c r="H27" i="6"/>
  <c r="H11" i="6"/>
  <c r="H395" i="2"/>
  <c r="H387" i="2"/>
  <c r="H379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67" i="2"/>
  <c r="H251" i="2"/>
  <c r="H235" i="2"/>
  <c r="H219" i="2"/>
  <c r="H203" i="2"/>
  <c r="H187" i="2"/>
  <c r="H171" i="2"/>
  <c r="H155" i="2"/>
  <c r="H139" i="2"/>
  <c r="H123" i="2"/>
  <c r="H107" i="2"/>
  <c r="H91" i="2"/>
  <c r="H75" i="2"/>
  <c r="H59" i="2"/>
  <c r="H43" i="2"/>
  <c r="H27" i="2"/>
  <c r="H11" i="2"/>
  <c r="H394" i="6"/>
  <c r="H378" i="6"/>
  <c r="H362" i="6"/>
  <c r="H346" i="6"/>
  <c r="H330" i="6"/>
  <c r="H314" i="6"/>
  <c r="H298" i="6"/>
  <c r="H282" i="6"/>
  <c r="H266" i="6"/>
  <c r="H250" i="6"/>
  <c r="H234" i="6"/>
  <c r="H218" i="6"/>
  <c r="H202" i="6"/>
  <c r="H186" i="6"/>
  <c r="H170" i="6"/>
  <c r="H154" i="6"/>
  <c r="H138" i="6"/>
  <c r="H122" i="6"/>
  <c r="H106" i="6"/>
  <c r="H90" i="6"/>
  <c r="H74" i="6"/>
  <c r="H58" i="6"/>
  <c r="H42" i="6"/>
  <c r="H26" i="6"/>
  <c r="H10" i="6"/>
  <c r="H394" i="2"/>
  <c r="H386" i="2"/>
  <c r="H378" i="2"/>
  <c r="H370" i="2"/>
  <c r="H362" i="2"/>
  <c r="H354" i="2"/>
  <c r="H346" i="2"/>
  <c r="H338" i="2"/>
  <c r="H330" i="2"/>
  <c r="H322" i="2"/>
  <c r="H314" i="2"/>
  <c r="H306" i="2"/>
  <c r="H298" i="2"/>
  <c r="H290" i="2"/>
  <c r="H281" i="2"/>
  <c r="H265" i="2"/>
  <c r="H249" i="2"/>
  <c r="H233" i="2"/>
  <c r="H217" i="2"/>
  <c r="H201" i="2"/>
  <c r="H185" i="2"/>
  <c r="H169" i="2"/>
  <c r="H153" i="2"/>
  <c r="H137" i="2"/>
  <c r="H121" i="2"/>
  <c r="H105" i="2"/>
  <c r="H89" i="2"/>
  <c r="H73" i="2"/>
  <c r="H57" i="2"/>
  <c r="H41" i="2"/>
  <c r="H25" i="2"/>
  <c r="H9" i="2"/>
  <c r="H392" i="6"/>
  <c r="H376" i="6"/>
  <c r="H360" i="6"/>
  <c r="H344" i="6"/>
  <c r="H328" i="6"/>
  <c r="H312" i="6"/>
  <c r="H296" i="6"/>
  <c r="H280" i="6"/>
  <c r="H264" i="6"/>
  <c r="H248" i="6"/>
  <c r="H232" i="6"/>
  <c r="H216" i="6"/>
  <c r="H200" i="6"/>
  <c r="H184" i="6"/>
  <c r="H168" i="6"/>
  <c r="H152" i="6"/>
  <c r="H136" i="6"/>
  <c r="H120" i="6"/>
  <c r="H104" i="6"/>
  <c r="H88" i="6"/>
  <c r="H72" i="6"/>
  <c r="H56" i="6"/>
  <c r="H40" i="6"/>
  <c r="H24" i="6"/>
  <c r="H8" i="6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" i="1"/>
  <c r="F272" i="1" l="1"/>
  <c r="H272" i="1" s="1"/>
  <c r="G272" i="1"/>
  <c r="F264" i="1"/>
  <c r="H264" i="1" s="1"/>
  <c r="G264" i="1"/>
  <c r="F248" i="1"/>
  <c r="H248" i="1" s="1"/>
  <c r="G248" i="1"/>
  <c r="F240" i="1"/>
  <c r="H240" i="1" s="1"/>
  <c r="G240" i="1"/>
  <c r="F232" i="1"/>
  <c r="H232" i="1" s="1"/>
  <c r="G232" i="1"/>
  <c r="F216" i="1"/>
  <c r="H216" i="1" s="1"/>
  <c r="G216" i="1"/>
  <c r="F200" i="1"/>
  <c r="H200" i="1" s="1"/>
  <c r="G200" i="1"/>
  <c r="F184" i="1"/>
  <c r="H184" i="1" s="1"/>
  <c r="G184" i="1"/>
  <c r="F168" i="1"/>
  <c r="H168" i="1" s="1"/>
  <c r="G168" i="1"/>
  <c r="F152" i="1"/>
  <c r="H152" i="1" s="1"/>
  <c r="G152" i="1"/>
  <c r="F144" i="1"/>
  <c r="H144" i="1" s="1"/>
  <c r="G144" i="1"/>
  <c r="F128" i="1"/>
  <c r="H128" i="1" s="1"/>
  <c r="G128" i="1"/>
  <c r="F112" i="1"/>
  <c r="H112" i="1" s="1"/>
  <c r="G112" i="1"/>
  <c r="F96" i="1"/>
  <c r="H96" i="1" s="1"/>
  <c r="G96" i="1"/>
  <c r="F80" i="1"/>
  <c r="H80" i="1" s="1"/>
  <c r="G80" i="1"/>
  <c r="F64" i="1"/>
  <c r="H64" i="1" s="1"/>
  <c r="G64" i="1"/>
  <c r="F48" i="1"/>
  <c r="H48" i="1" s="1"/>
  <c r="G48" i="1"/>
  <c r="F32" i="1"/>
  <c r="H32" i="1" s="1"/>
  <c r="G32" i="1"/>
  <c r="F8" i="1"/>
  <c r="H8" i="1" s="1"/>
  <c r="G8" i="1"/>
  <c r="F930" i="1"/>
  <c r="H930" i="1" s="1"/>
  <c r="G930" i="1"/>
  <c r="F914" i="1"/>
  <c r="H914" i="1" s="1"/>
  <c r="G914" i="1"/>
  <c r="F890" i="1"/>
  <c r="H890" i="1" s="1"/>
  <c r="G890" i="1"/>
  <c r="F874" i="1"/>
  <c r="H874" i="1" s="1"/>
  <c r="G874" i="1"/>
  <c r="F850" i="1"/>
  <c r="H850" i="1" s="1"/>
  <c r="G850" i="1"/>
  <c r="F826" i="1"/>
  <c r="H826" i="1" s="1"/>
  <c r="G826" i="1"/>
  <c r="F794" i="1"/>
  <c r="H794" i="1" s="1"/>
  <c r="G794" i="1"/>
  <c r="F762" i="1"/>
  <c r="H762" i="1" s="1"/>
  <c r="G762" i="1"/>
  <c r="F730" i="1"/>
  <c r="H730" i="1" s="1"/>
  <c r="G730" i="1"/>
  <c r="F690" i="1"/>
  <c r="H690" i="1" s="1"/>
  <c r="G690" i="1"/>
  <c r="F650" i="1"/>
  <c r="H650" i="1" s="1"/>
  <c r="G650" i="1"/>
  <c r="F610" i="1"/>
  <c r="H610" i="1" s="1"/>
  <c r="G610" i="1"/>
  <c r="F578" i="1"/>
  <c r="H578" i="1" s="1"/>
  <c r="G578" i="1"/>
  <c r="F546" i="1"/>
  <c r="H546" i="1" s="1"/>
  <c r="G546" i="1"/>
  <c r="F506" i="1"/>
  <c r="H506" i="1" s="1"/>
  <c r="G506" i="1"/>
  <c r="F482" i="1"/>
  <c r="H482" i="1" s="1"/>
  <c r="G482" i="1"/>
  <c r="F450" i="1"/>
  <c r="H450" i="1" s="1"/>
  <c r="G450" i="1"/>
  <c r="F410" i="1"/>
  <c r="H410" i="1" s="1"/>
  <c r="G410" i="1"/>
  <c r="F378" i="1"/>
  <c r="H378" i="1" s="1"/>
  <c r="G378" i="1"/>
  <c r="F338" i="1"/>
  <c r="H338" i="1" s="1"/>
  <c r="G338" i="1"/>
  <c r="F290" i="1"/>
  <c r="H290" i="1" s="1"/>
  <c r="G290" i="1"/>
  <c r="F279" i="1"/>
  <c r="H279" i="1" s="1"/>
  <c r="G279" i="1"/>
  <c r="F271" i="1"/>
  <c r="H271" i="1" s="1"/>
  <c r="G271" i="1"/>
  <c r="F263" i="1"/>
  <c r="H263" i="1" s="1"/>
  <c r="G263" i="1"/>
  <c r="F255" i="1"/>
  <c r="H255" i="1" s="1"/>
  <c r="G255" i="1"/>
  <c r="F247" i="1"/>
  <c r="H247" i="1" s="1"/>
  <c r="G247" i="1"/>
  <c r="F231" i="1"/>
  <c r="H231" i="1" s="1"/>
  <c r="G231" i="1"/>
  <c r="F223" i="1"/>
  <c r="H223" i="1" s="1"/>
  <c r="G223" i="1"/>
  <c r="F215" i="1"/>
  <c r="H215" i="1" s="1"/>
  <c r="G215" i="1"/>
  <c r="F199" i="1"/>
  <c r="H199" i="1" s="1"/>
  <c r="G199" i="1"/>
  <c r="F191" i="1"/>
  <c r="H191" i="1" s="1"/>
  <c r="G191" i="1"/>
  <c r="F183" i="1"/>
  <c r="H183" i="1" s="1"/>
  <c r="G183" i="1"/>
  <c r="F175" i="1"/>
  <c r="H175" i="1" s="1"/>
  <c r="G175" i="1"/>
  <c r="F167" i="1"/>
  <c r="H167" i="1" s="1"/>
  <c r="G167" i="1"/>
  <c r="F151" i="1"/>
  <c r="H151" i="1" s="1"/>
  <c r="G151" i="1"/>
  <c r="F143" i="1"/>
  <c r="H143" i="1" s="1"/>
  <c r="G143" i="1"/>
  <c r="F135" i="1"/>
  <c r="H135" i="1" s="1"/>
  <c r="G135" i="1"/>
  <c r="F119" i="1"/>
  <c r="H119" i="1" s="1"/>
  <c r="G119" i="1"/>
  <c r="F111" i="1"/>
  <c r="H111" i="1" s="1"/>
  <c r="G111" i="1"/>
  <c r="F103" i="1"/>
  <c r="H103" i="1" s="1"/>
  <c r="G103" i="1"/>
  <c r="F95" i="1"/>
  <c r="H95" i="1" s="1"/>
  <c r="G95" i="1"/>
  <c r="F87" i="1"/>
  <c r="H87" i="1" s="1"/>
  <c r="G87" i="1"/>
  <c r="F79" i="1"/>
  <c r="H79" i="1" s="1"/>
  <c r="G79" i="1"/>
  <c r="F63" i="1"/>
  <c r="H63" i="1" s="1"/>
  <c r="G63" i="1"/>
  <c r="F55" i="1"/>
  <c r="H55" i="1" s="1"/>
  <c r="G55" i="1"/>
  <c r="F39" i="1"/>
  <c r="H39" i="1" s="1"/>
  <c r="G39" i="1"/>
  <c r="F31" i="1"/>
  <c r="H31" i="1" s="1"/>
  <c r="G31" i="1"/>
  <c r="F15" i="1"/>
  <c r="H15" i="1" s="1"/>
  <c r="G15" i="1"/>
  <c r="F937" i="1"/>
  <c r="H937" i="1" s="1"/>
  <c r="G937" i="1"/>
  <c r="F929" i="1"/>
  <c r="H929" i="1" s="1"/>
  <c r="G929" i="1"/>
  <c r="F897" i="1"/>
  <c r="H897" i="1" s="1"/>
  <c r="G897" i="1"/>
  <c r="F785" i="1"/>
  <c r="H785" i="1" s="1"/>
  <c r="G785" i="1"/>
  <c r="F283" i="1"/>
  <c r="H283" i="1" s="1"/>
  <c r="G283" i="1"/>
  <c r="F275" i="1"/>
  <c r="H275" i="1" s="1"/>
  <c r="G275" i="1"/>
  <c r="F267" i="1"/>
  <c r="H267" i="1" s="1"/>
  <c r="G267" i="1"/>
  <c r="F259" i="1"/>
  <c r="H259" i="1" s="1"/>
  <c r="G259" i="1"/>
  <c r="F251" i="1"/>
  <c r="H251" i="1" s="1"/>
  <c r="G251" i="1"/>
  <c r="F243" i="1"/>
  <c r="H243" i="1" s="1"/>
  <c r="G243" i="1"/>
  <c r="F235" i="1"/>
  <c r="H235" i="1" s="1"/>
  <c r="G235" i="1"/>
  <c r="F227" i="1"/>
  <c r="H227" i="1" s="1"/>
  <c r="G227" i="1"/>
  <c r="F219" i="1"/>
  <c r="H219" i="1" s="1"/>
  <c r="G219" i="1"/>
  <c r="F211" i="1"/>
  <c r="H211" i="1" s="1"/>
  <c r="G211" i="1"/>
  <c r="F203" i="1"/>
  <c r="H203" i="1" s="1"/>
  <c r="G203" i="1"/>
  <c r="F195" i="1"/>
  <c r="H195" i="1" s="1"/>
  <c r="G195" i="1"/>
  <c r="F187" i="1"/>
  <c r="H187" i="1" s="1"/>
  <c r="G187" i="1"/>
  <c r="F179" i="1"/>
  <c r="H179" i="1" s="1"/>
  <c r="G179" i="1"/>
  <c r="F171" i="1"/>
  <c r="H171" i="1" s="1"/>
  <c r="G171" i="1"/>
  <c r="F163" i="1"/>
  <c r="H163" i="1" s="1"/>
  <c r="G163" i="1"/>
  <c r="F155" i="1"/>
  <c r="H155" i="1" s="1"/>
  <c r="G155" i="1"/>
  <c r="F147" i="1"/>
  <c r="H147" i="1" s="1"/>
  <c r="G147" i="1"/>
  <c r="F139" i="1"/>
  <c r="H139" i="1" s="1"/>
  <c r="G139" i="1"/>
  <c r="F131" i="1"/>
  <c r="H131" i="1" s="1"/>
  <c r="G131" i="1"/>
  <c r="F123" i="1"/>
  <c r="H123" i="1" s="1"/>
  <c r="G123" i="1"/>
  <c r="F115" i="1"/>
  <c r="H115" i="1" s="1"/>
  <c r="G115" i="1"/>
  <c r="F107" i="1"/>
  <c r="H107" i="1" s="1"/>
  <c r="G107" i="1"/>
  <c r="F99" i="1"/>
  <c r="H99" i="1" s="1"/>
  <c r="G99" i="1"/>
  <c r="F91" i="1"/>
  <c r="H91" i="1" s="1"/>
  <c r="G91" i="1"/>
  <c r="F83" i="1"/>
  <c r="H83" i="1" s="1"/>
  <c r="G83" i="1"/>
  <c r="F75" i="1"/>
  <c r="H75" i="1" s="1"/>
  <c r="G75" i="1"/>
  <c r="F67" i="1"/>
  <c r="H67" i="1" s="1"/>
  <c r="G67" i="1"/>
  <c r="F59" i="1"/>
  <c r="H59" i="1" s="1"/>
  <c r="G59" i="1"/>
  <c r="F51" i="1"/>
  <c r="H51" i="1" s="1"/>
  <c r="G51" i="1"/>
  <c r="F43" i="1"/>
  <c r="H43" i="1" s="1"/>
  <c r="G43" i="1"/>
  <c r="F35" i="1"/>
  <c r="H35" i="1" s="1"/>
  <c r="G35" i="1"/>
  <c r="F27" i="1"/>
  <c r="H27" i="1" s="1"/>
  <c r="G27" i="1"/>
  <c r="F19" i="1"/>
  <c r="H19" i="1" s="1"/>
  <c r="G19" i="1"/>
  <c r="F11" i="1"/>
  <c r="H11" i="1" s="1"/>
  <c r="G11" i="1"/>
  <c r="F3" i="1"/>
  <c r="H3" i="1" s="1"/>
  <c r="G3" i="1"/>
  <c r="F933" i="1"/>
  <c r="H933" i="1" s="1"/>
  <c r="G933" i="1"/>
  <c r="F925" i="1"/>
  <c r="H925" i="1" s="1"/>
  <c r="G925" i="1"/>
  <c r="F917" i="1"/>
  <c r="H917" i="1" s="1"/>
  <c r="G917" i="1"/>
  <c r="F909" i="1"/>
  <c r="H909" i="1" s="1"/>
  <c r="G909" i="1"/>
  <c r="F901" i="1"/>
  <c r="H901" i="1" s="1"/>
  <c r="G901" i="1"/>
  <c r="F893" i="1"/>
  <c r="H893" i="1" s="1"/>
  <c r="G893" i="1"/>
  <c r="F885" i="1"/>
  <c r="H885" i="1" s="1"/>
  <c r="G885" i="1"/>
  <c r="F877" i="1"/>
  <c r="H877" i="1" s="1"/>
  <c r="G877" i="1"/>
  <c r="F869" i="1"/>
  <c r="H869" i="1" s="1"/>
  <c r="G869" i="1"/>
  <c r="F861" i="1"/>
  <c r="H861" i="1" s="1"/>
  <c r="G861" i="1"/>
  <c r="F853" i="1"/>
  <c r="H853" i="1" s="1"/>
  <c r="G853" i="1"/>
  <c r="F845" i="1"/>
  <c r="H845" i="1" s="1"/>
  <c r="G845" i="1"/>
  <c r="F837" i="1"/>
  <c r="H837" i="1" s="1"/>
  <c r="G837" i="1"/>
  <c r="F829" i="1"/>
  <c r="H829" i="1" s="1"/>
  <c r="G829" i="1"/>
  <c r="F821" i="1"/>
  <c r="H821" i="1" s="1"/>
  <c r="G821" i="1"/>
  <c r="F813" i="1"/>
  <c r="H813" i="1" s="1"/>
  <c r="G813" i="1"/>
  <c r="F805" i="1"/>
  <c r="H805" i="1" s="1"/>
  <c r="G805" i="1"/>
  <c r="F797" i="1"/>
  <c r="H797" i="1" s="1"/>
  <c r="G797" i="1"/>
  <c r="F789" i="1"/>
  <c r="H789" i="1" s="1"/>
  <c r="G789" i="1"/>
  <c r="F781" i="1"/>
  <c r="H781" i="1" s="1"/>
  <c r="G781" i="1"/>
  <c r="F773" i="1"/>
  <c r="H773" i="1" s="1"/>
  <c r="G773" i="1"/>
  <c r="F765" i="1"/>
  <c r="H765" i="1" s="1"/>
  <c r="G765" i="1"/>
  <c r="F757" i="1"/>
  <c r="H757" i="1" s="1"/>
  <c r="G757" i="1"/>
  <c r="F749" i="1"/>
  <c r="H749" i="1" s="1"/>
  <c r="G749" i="1"/>
  <c r="F741" i="1"/>
  <c r="H741" i="1" s="1"/>
  <c r="G741" i="1"/>
  <c r="F733" i="1"/>
  <c r="H733" i="1" s="1"/>
  <c r="G733" i="1"/>
  <c r="F725" i="1"/>
  <c r="H725" i="1" s="1"/>
  <c r="G725" i="1"/>
  <c r="F717" i="1"/>
  <c r="H717" i="1" s="1"/>
  <c r="G717" i="1"/>
  <c r="F709" i="1"/>
  <c r="H709" i="1" s="1"/>
  <c r="G709" i="1"/>
  <c r="F701" i="1"/>
  <c r="H701" i="1" s="1"/>
  <c r="G701" i="1"/>
  <c r="F693" i="1"/>
  <c r="H693" i="1" s="1"/>
  <c r="G693" i="1"/>
  <c r="F685" i="1"/>
  <c r="H685" i="1" s="1"/>
  <c r="G685" i="1"/>
  <c r="F677" i="1"/>
  <c r="H677" i="1" s="1"/>
  <c r="G677" i="1"/>
  <c r="F669" i="1"/>
  <c r="H669" i="1" s="1"/>
  <c r="G669" i="1"/>
  <c r="F661" i="1"/>
  <c r="H661" i="1" s="1"/>
  <c r="G661" i="1"/>
  <c r="F653" i="1"/>
  <c r="H653" i="1" s="1"/>
  <c r="G653" i="1"/>
  <c r="F645" i="1"/>
  <c r="H645" i="1" s="1"/>
  <c r="G645" i="1"/>
  <c r="F637" i="1"/>
  <c r="H637" i="1" s="1"/>
  <c r="G637" i="1"/>
  <c r="F629" i="1"/>
  <c r="H629" i="1" s="1"/>
  <c r="G629" i="1"/>
  <c r="F621" i="1"/>
  <c r="H621" i="1" s="1"/>
  <c r="G621" i="1"/>
  <c r="F613" i="1"/>
  <c r="H613" i="1" s="1"/>
  <c r="G613" i="1"/>
  <c r="F605" i="1"/>
  <c r="H605" i="1" s="1"/>
  <c r="G605" i="1"/>
  <c r="F597" i="1"/>
  <c r="H597" i="1" s="1"/>
  <c r="G597" i="1"/>
  <c r="F589" i="1"/>
  <c r="H589" i="1" s="1"/>
  <c r="G589" i="1"/>
  <c r="F581" i="1"/>
  <c r="H581" i="1" s="1"/>
  <c r="G581" i="1"/>
  <c r="F573" i="1"/>
  <c r="H573" i="1" s="1"/>
  <c r="G573" i="1"/>
  <c r="F565" i="1"/>
  <c r="H565" i="1" s="1"/>
  <c r="G565" i="1"/>
  <c r="F557" i="1"/>
  <c r="H557" i="1" s="1"/>
  <c r="G557" i="1"/>
  <c r="F549" i="1"/>
  <c r="H549" i="1" s="1"/>
  <c r="G549" i="1"/>
  <c r="F541" i="1"/>
  <c r="H541" i="1" s="1"/>
  <c r="G541" i="1"/>
  <c r="F533" i="1"/>
  <c r="H533" i="1" s="1"/>
  <c r="G533" i="1"/>
  <c r="F525" i="1"/>
  <c r="H525" i="1" s="1"/>
  <c r="G525" i="1"/>
  <c r="F517" i="1"/>
  <c r="H517" i="1" s="1"/>
  <c r="G517" i="1"/>
  <c r="F509" i="1"/>
  <c r="H509" i="1" s="1"/>
  <c r="G509" i="1"/>
  <c r="F501" i="1"/>
  <c r="H501" i="1" s="1"/>
  <c r="G501" i="1"/>
  <c r="F493" i="1"/>
  <c r="H493" i="1" s="1"/>
  <c r="G493" i="1"/>
  <c r="F485" i="1"/>
  <c r="H485" i="1" s="1"/>
  <c r="G485" i="1"/>
  <c r="F477" i="1"/>
  <c r="H477" i="1" s="1"/>
  <c r="G477" i="1"/>
  <c r="F469" i="1"/>
  <c r="H469" i="1" s="1"/>
  <c r="G469" i="1"/>
  <c r="F461" i="1"/>
  <c r="H461" i="1" s="1"/>
  <c r="G461" i="1"/>
  <c r="F453" i="1"/>
  <c r="H453" i="1" s="1"/>
  <c r="G453" i="1"/>
  <c r="F445" i="1"/>
  <c r="H445" i="1" s="1"/>
  <c r="G445" i="1"/>
  <c r="F437" i="1"/>
  <c r="H437" i="1" s="1"/>
  <c r="G437" i="1"/>
  <c r="F429" i="1"/>
  <c r="H429" i="1" s="1"/>
  <c r="G429" i="1"/>
  <c r="F421" i="1"/>
  <c r="H421" i="1" s="1"/>
  <c r="G421" i="1"/>
  <c r="F413" i="1"/>
  <c r="H413" i="1" s="1"/>
  <c r="G413" i="1"/>
  <c r="F405" i="1"/>
  <c r="H405" i="1" s="1"/>
  <c r="G405" i="1"/>
  <c r="F397" i="1"/>
  <c r="H397" i="1" s="1"/>
  <c r="G397" i="1"/>
  <c r="F389" i="1"/>
  <c r="H389" i="1" s="1"/>
  <c r="G389" i="1"/>
  <c r="F381" i="1"/>
  <c r="H381" i="1" s="1"/>
  <c r="G381" i="1"/>
  <c r="F373" i="1"/>
  <c r="H373" i="1" s="1"/>
  <c r="G373" i="1"/>
  <c r="F365" i="1"/>
  <c r="H365" i="1" s="1"/>
  <c r="G365" i="1"/>
  <c r="F357" i="1"/>
  <c r="H357" i="1" s="1"/>
  <c r="G357" i="1"/>
  <c r="F349" i="1"/>
  <c r="H349" i="1" s="1"/>
  <c r="G349" i="1"/>
  <c r="F341" i="1"/>
  <c r="H341" i="1" s="1"/>
  <c r="G341" i="1"/>
  <c r="F333" i="1"/>
  <c r="H333" i="1" s="1"/>
  <c r="G333" i="1"/>
  <c r="F325" i="1"/>
  <c r="H325" i="1" s="1"/>
  <c r="G325" i="1"/>
  <c r="F317" i="1"/>
  <c r="H317" i="1" s="1"/>
  <c r="G317" i="1"/>
  <c r="F309" i="1"/>
  <c r="H309" i="1" s="1"/>
  <c r="G309" i="1"/>
  <c r="F301" i="1"/>
  <c r="H301" i="1" s="1"/>
  <c r="G301" i="1"/>
  <c r="F293" i="1"/>
  <c r="H293" i="1" s="1"/>
  <c r="G293" i="1"/>
  <c r="F282" i="1"/>
  <c r="H282" i="1" s="1"/>
  <c r="G282" i="1"/>
  <c r="F274" i="1"/>
  <c r="H274" i="1" s="1"/>
  <c r="G274" i="1"/>
  <c r="F266" i="1"/>
  <c r="H266" i="1" s="1"/>
  <c r="G266" i="1"/>
  <c r="F258" i="1"/>
  <c r="H258" i="1" s="1"/>
  <c r="G258" i="1"/>
  <c r="F250" i="1"/>
  <c r="H250" i="1" s="1"/>
  <c r="G250" i="1"/>
  <c r="F242" i="1"/>
  <c r="H242" i="1" s="1"/>
  <c r="G242" i="1"/>
  <c r="F234" i="1"/>
  <c r="H234" i="1" s="1"/>
  <c r="G234" i="1"/>
  <c r="F226" i="1"/>
  <c r="H226" i="1" s="1"/>
  <c r="G226" i="1"/>
  <c r="F218" i="1"/>
  <c r="H218" i="1" s="1"/>
  <c r="G218" i="1"/>
  <c r="F210" i="1"/>
  <c r="H210" i="1" s="1"/>
  <c r="G210" i="1"/>
  <c r="F202" i="1"/>
  <c r="H202" i="1" s="1"/>
  <c r="G202" i="1"/>
  <c r="F194" i="1"/>
  <c r="H194" i="1" s="1"/>
  <c r="G194" i="1"/>
  <c r="F186" i="1"/>
  <c r="H186" i="1" s="1"/>
  <c r="G186" i="1"/>
  <c r="F178" i="1"/>
  <c r="H178" i="1" s="1"/>
  <c r="G178" i="1"/>
  <c r="F170" i="1"/>
  <c r="H170" i="1" s="1"/>
  <c r="G170" i="1"/>
  <c r="F162" i="1"/>
  <c r="H162" i="1" s="1"/>
  <c r="G162" i="1"/>
  <c r="F154" i="1"/>
  <c r="H154" i="1" s="1"/>
  <c r="G154" i="1"/>
  <c r="F146" i="1"/>
  <c r="H146" i="1" s="1"/>
  <c r="G146" i="1"/>
  <c r="F138" i="1"/>
  <c r="H138" i="1" s="1"/>
  <c r="G138" i="1"/>
  <c r="F130" i="1"/>
  <c r="H130" i="1" s="1"/>
  <c r="G130" i="1"/>
  <c r="F122" i="1"/>
  <c r="H122" i="1" s="1"/>
  <c r="G122" i="1"/>
  <c r="F114" i="1"/>
  <c r="H114" i="1" s="1"/>
  <c r="G114" i="1"/>
  <c r="F106" i="1"/>
  <c r="H106" i="1" s="1"/>
  <c r="G106" i="1"/>
  <c r="F98" i="1"/>
  <c r="H98" i="1" s="1"/>
  <c r="G98" i="1"/>
  <c r="F90" i="1"/>
  <c r="H90" i="1" s="1"/>
  <c r="G90" i="1"/>
  <c r="F82" i="1"/>
  <c r="H82" i="1" s="1"/>
  <c r="G82" i="1"/>
  <c r="F74" i="1"/>
  <c r="H74" i="1" s="1"/>
  <c r="G74" i="1"/>
  <c r="F66" i="1"/>
  <c r="H66" i="1" s="1"/>
  <c r="G66" i="1"/>
  <c r="F58" i="1"/>
  <c r="H58" i="1" s="1"/>
  <c r="G58" i="1"/>
  <c r="F50" i="1"/>
  <c r="H50" i="1" s="1"/>
  <c r="G50" i="1"/>
  <c r="F42" i="1"/>
  <c r="H42" i="1" s="1"/>
  <c r="G42" i="1"/>
  <c r="F34" i="1"/>
  <c r="H34" i="1" s="1"/>
  <c r="G34" i="1"/>
  <c r="F26" i="1"/>
  <c r="H26" i="1" s="1"/>
  <c r="G26" i="1"/>
  <c r="F18" i="1"/>
  <c r="H18" i="1" s="1"/>
  <c r="G18" i="1"/>
  <c r="F10" i="1"/>
  <c r="H10" i="1" s="1"/>
  <c r="G10" i="1"/>
  <c r="H940" i="1"/>
  <c r="G940" i="1"/>
  <c r="F932" i="1"/>
  <c r="H932" i="1" s="1"/>
  <c r="G932" i="1"/>
  <c r="F924" i="1"/>
  <c r="H924" i="1" s="1"/>
  <c r="G924" i="1"/>
  <c r="F916" i="1"/>
  <c r="H916" i="1" s="1"/>
  <c r="G916" i="1"/>
  <c r="F908" i="1"/>
  <c r="H908" i="1" s="1"/>
  <c r="G908" i="1"/>
  <c r="F900" i="1"/>
  <c r="H900" i="1" s="1"/>
  <c r="G900" i="1"/>
  <c r="F892" i="1"/>
  <c r="H892" i="1" s="1"/>
  <c r="G892" i="1"/>
  <c r="F884" i="1"/>
  <c r="H884" i="1" s="1"/>
  <c r="G884" i="1"/>
  <c r="F876" i="1"/>
  <c r="H876" i="1" s="1"/>
  <c r="G876" i="1"/>
  <c r="F868" i="1"/>
  <c r="H868" i="1" s="1"/>
  <c r="G868" i="1"/>
  <c r="F860" i="1"/>
  <c r="H860" i="1" s="1"/>
  <c r="G860" i="1"/>
  <c r="F852" i="1"/>
  <c r="H852" i="1" s="1"/>
  <c r="G852" i="1"/>
  <c r="F844" i="1"/>
  <c r="H844" i="1" s="1"/>
  <c r="G844" i="1"/>
  <c r="F836" i="1"/>
  <c r="H836" i="1" s="1"/>
  <c r="G836" i="1"/>
  <c r="F828" i="1"/>
  <c r="H828" i="1" s="1"/>
  <c r="G828" i="1"/>
  <c r="F820" i="1"/>
  <c r="H820" i="1" s="1"/>
  <c r="G820" i="1"/>
  <c r="F812" i="1"/>
  <c r="H812" i="1" s="1"/>
  <c r="G812" i="1"/>
  <c r="F804" i="1"/>
  <c r="H804" i="1" s="1"/>
  <c r="G804" i="1"/>
  <c r="F796" i="1"/>
  <c r="H796" i="1" s="1"/>
  <c r="G796" i="1"/>
  <c r="F788" i="1"/>
  <c r="H788" i="1" s="1"/>
  <c r="G788" i="1"/>
  <c r="F780" i="1"/>
  <c r="H780" i="1" s="1"/>
  <c r="G780" i="1"/>
  <c r="F772" i="1"/>
  <c r="H772" i="1" s="1"/>
  <c r="G772" i="1"/>
  <c r="F764" i="1"/>
  <c r="H764" i="1" s="1"/>
  <c r="G764" i="1"/>
  <c r="F756" i="1"/>
  <c r="H756" i="1" s="1"/>
  <c r="G756" i="1"/>
  <c r="F748" i="1"/>
  <c r="H748" i="1" s="1"/>
  <c r="G748" i="1"/>
  <c r="F740" i="1"/>
  <c r="H740" i="1" s="1"/>
  <c r="G740" i="1"/>
  <c r="F732" i="1"/>
  <c r="H732" i="1" s="1"/>
  <c r="G732" i="1"/>
  <c r="F724" i="1"/>
  <c r="H724" i="1" s="1"/>
  <c r="G724" i="1"/>
  <c r="F716" i="1"/>
  <c r="H716" i="1" s="1"/>
  <c r="G716" i="1"/>
  <c r="F708" i="1"/>
  <c r="H708" i="1" s="1"/>
  <c r="G708" i="1"/>
  <c r="F700" i="1"/>
  <c r="H700" i="1" s="1"/>
  <c r="G700" i="1"/>
  <c r="F692" i="1"/>
  <c r="H692" i="1" s="1"/>
  <c r="G692" i="1"/>
  <c r="F684" i="1"/>
  <c r="H684" i="1" s="1"/>
  <c r="G684" i="1"/>
  <c r="F676" i="1"/>
  <c r="H676" i="1" s="1"/>
  <c r="G676" i="1"/>
  <c r="F668" i="1"/>
  <c r="H668" i="1" s="1"/>
  <c r="G668" i="1"/>
  <c r="F660" i="1"/>
  <c r="H660" i="1" s="1"/>
  <c r="G660" i="1"/>
  <c r="F652" i="1"/>
  <c r="H652" i="1" s="1"/>
  <c r="G652" i="1"/>
  <c r="F644" i="1"/>
  <c r="H644" i="1" s="1"/>
  <c r="G644" i="1"/>
  <c r="F636" i="1"/>
  <c r="H636" i="1" s="1"/>
  <c r="G636" i="1"/>
  <c r="F628" i="1"/>
  <c r="H628" i="1" s="1"/>
  <c r="G628" i="1"/>
  <c r="F620" i="1"/>
  <c r="H620" i="1" s="1"/>
  <c r="G620" i="1"/>
  <c r="F612" i="1"/>
  <c r="H612" i="1" s="1"/>
  <c r="G612" i="1"/>
  <c r="F604" i="1"/>
  <c r="H604" i="1" s="1"/>
  <c r="G604" i="1"/>
  <c r="F596" i="1"/>
  <c r="H596" i="1" s="1"/>
  <c r="G596" i="1"/>
  <c r="F588" i="1"/>
  <c r="H588" i="1" s="1"/>
  <c r="G588" i="1"/>
  <c r="F580" i="1"/>
  <c r="H580" i="1" s="1"/>
  <c r="G580" i="1"/>
  <c r="F572" i="1"/>
  <c r="H572" i="1" s="1"/>
  <c r="G572" i="1"/>
  <c r="F564" i="1"/>
  <c r="H564" i="1" s="1"/>
  <c r="G564" i="1"/>
  <c r="F556" i="1"/>
  <c r="H556" i="1" s="1"/>
  <c r="G556" i="1"/>
  <c r="F548" i="1"/>
  <c r="H548" i="1" s="1"/>
  <c r="G548" i="1"/>
  <c r="F540" i="1"/>
  <c r="H540" i="1" s="1"/>
  <c r="G540" i="1"/>
  <c r="F532" i="1"/>
  <c r="H532" i="1" s="1"/>
  <c r="G532" i="1"/>
  <c r="F524" i="1"/>
  <c r="H524" i="1" s="1"/>
  <c r="G524" i="1"/>
  <c r="F516" i="1"/>
  <c r="H516" i="1" s="1"/>
  <c r="G516" i="1"/>
  <c r="F508" i="1"/>
  <c r="H508" i="1" s="1"/>
  <c r="G508" i="1"/>
  <c r="F500" i="1"/>
  <c r="H500" i="1" s="1"/>
  <c r="G500" i="1"/>
  <c r="F492" i="1"/>
  <c r="H492" i="1" s="1"/>
  <c r="G492" i="1"/>
  <c r="F484" i="1"/>
  <c r="H484" i="1" s="1"/>
  <c r="G484" i="1"/>
  <c r="F476" i="1"/>
  <c r="H476" i="1" s="1"/>
  <c r="G476" i="1"/>
  <c r="F468" i="1"/>
  <c r="H468" i="1" s="1"/>
  <c r="G468" i="1"/>
  <c r="F460" i="1"/>
  <c r="H460" i="1" s="1"/>
  <c r="G460" i="1"/>
  <c r="F452" i="1"/>
  <c r="H452" i="1" s="1"/>
  <c r="G452" i="1"/>
  <c r="F444" i="1"/>
  <c r="H444" i="1" s="1"/>
  <c r="G444" i="1"/>
  <c r="F436" i="1"/>
  <c r="H436" i="1" s="1"/>
  <c r="G436" i="1"/>
  <c r="F428" i="1"/>
  <c r="H428" i="1" s="1"/>
  <c r="G428" i="1"/>
  <c r="F420" i="1"/>
  <c r="H420" i="1" s="1"/>
  <c r="G420" i="1"/>
  <c r="F412" i="1"/>
  <c r="H412" i="1" s="1"/>
  <c r="G412" i="1"/>
  <c r="F404" i="1"/>
  <c r="H404" i="1" s="1"/>
  <c r="G404" i="1"/>
  <c r="F396" i="1"/>
  <c r="H396" i="1" s="1"/>
  <c r="G396" i="1"/>
  <c r="F388" i="1"/>
  <c r="H388" i="1" s="1"/>
  <c r="G388" i="1"/>
  <c r="F380" i="1"/>
  <c r="H380" i="1" s="1"/>
  <c r="G380" i="1"/>
  <c r="F372" i="1"/>
  <c r="H372" i="1" s="1"/>
  <c r="G372" i="1"/>
  <c r="F364" i="1"/>
  <c r="H364" i="1" s="1"/>
  <c r="G364" i="1"/>
  <c r="F356" i="1"/>
  <c r="H356" i="1" s="1"/>
  <c r="G356" i="1"/>
  <c r="F348" i="1"/>
  <c r="H348" i="1" s="1"/>
  <c r="G348" i="1"/>
  <c r="F340" i="1"/>
  <c r="H340" i="1" s="1"/>
  <c r="G340" i="1"/>
  <c r="F332" i="1"/>
  <c r="H332" i="1" s="1"/>
  <c r="G332" i="1"/>
  <c r="F324" i="1"/>
  <c r="H324" i="1" s="1"/>
  <c r="G324" i="1"/>
  <c r="F316" i="1"/>
  <c r="H316" i="1" s="1"/>
  <c r="G316" i="1"/>
  <c r="F308" i="1"/>
  <c r="H308" i="1" s="1"/>
  <c r="G308" i="1"/>
  <c r="F300" i="1"/>
  <c r="H300" i="1" s="1"/>
  <c r="G300" i="1"/>
  <c r="F292" i="1"/>
  <c r="H292" i="1" s="1"/>
  <c r="G292" i="1"/>
  <c r="F281" i="1"/>
  <c r="H281" i="1" s="1"/>
  <c r="G281" i="1"/>
  <c r="F273" i="1"/>
  <c r="H273" i="1" s="1"/>
  <c r="G273" i="1"/>
  <c r="F265" i="1"/>
  <c r="H265" i="1" s="1"/>
  <c r="G265" i="1"/>
  <c r="F257" i="1"/>
  <c r="H257" i="1" s="1"/>
  <c r="G257" i="1"/>
  <c r="F249" i="1"/>
  <c r="H249" i="1" s="1"/>
  <c r="G249" i="1"/>
  <c r="F241" i="1"/>
  <c r="H241" i="1" s="1"/>
  <c r="G241" i="1"/>
  <c r="F233" i="1"/>
  <c r="H233" i="1" s="1"/>
  <c r="G233" i="1"/>
  <c r="F225" i="1"/>
  <c r="H225" i="1" s="1"/>
  <c r="G225" i="1"/>
  <c r="F217" i="1"/>
  <c r="H217" i="1" s="1"/>
  <c r="G217" i="1"/>
  <c r="F209" i="1"/>
  <c r="H209" i="1" s="1"/>
  <c r="G209" i="1"/>
  <c r="F201" i="1"/>
  <c r="H201" i="1" s="1"/>
  <c r="G201" i="1"/>
  <c r="F193" i="1"/>
  <c r="H193" i="1" s="1"/>
  <c r="G193" i="1"/>
  <c r="F185" i="1"/>
  <c r="H185" i="1" s="1"/>
  <c r="G185" i="1"/>
  <c r="F177" i="1"/>
  <c r="H177" i="1" s="1"/>
  <c r="G177" i="1"/>
  <c r="F169" i="1"/>
  <c r="H169" i="1" s="1"/>
  <c r="G169" i="1"/>
  <c r="F161" i="1"/>
  <c r="H161" i="1" s="1"/>
  <c r="G161" i="1"/>
  <c r="F153" i="1"/>
  <c r="H153" i="1" s="1"/>
  <c r="G153" i="1"/>
  <c r="F145" i="1"/>
  <c r="H145" i="1" s="1"/>
  <c r="G145" i="1"/>
  <c r="F137" i="1"/>
  <c r="H137" i="1" s="1"/>
  <c r="G137" i="1"/>
  <c r="F129" i="1"/>
  <c r="H129" i="1" s="1"/>
  <c r="G129" i="1"/>
  <c r="F121" i="1"/>
  <c r="H121" i="1" s="1"/>
  <c r="G121" i="1"/>
  <c r="F113" i="1"/>
  <c r="H113" i="1" s="1"/>
  <c r="G113" i="1"/>
  <c r="F105" i="1"/>
  <c r="H105" i="1" s="1"/>
  <c r="G105" i="1"/>
  <c r="F97" i="1"/>
  <c r="H97" i="1" s="1"/>
  <c r="G97" i="1"/>
  <c r="F89" i="1"/>
  <c r="H89" i="1" s="1"/>
  <c r="G89" i="1"/>
  <c r="F81" i="1"/>
  <c r="H81" i="1" s="1"/>
  <c r="G81" i="1"/>
  <c r="F73" i="1"/>
  <c r="H73" i="1" s="1"/>
  <c r="G73" i="1"/>
  <c r="F65" i="1"/>
  <c r="H65" i="1" s="1"/>
  <c r="G65" i="1"/>
  <c r="F57" i="1"/>
  <c r="H57" i="1" s="1"/>
  <c r="G57" i="1"/>
  <c r="F49" i="1"/>
  <c r="H49" i="1" s="1"/>
  <c r="G49" i="1"/>
  <c r="F41" i="1"/>
  <c r="H41" i="1" s="1"/>
  <c r="G41" i="1"/>
  <c r="F33" i="1"/>
  <c r="H33" i="1" s="1"/>
  <c r="G33" i="1"/>
  <c r="F25" i="1"/>
  <c r="H25" i="1" s="1"/>
  <c r="G25" i="1"/>
  <c r="F17" i="1"/>
  <c r="H17" i="1" s="1"/>
  <c r="G17" i="1"/>
  <c r="F9" i="1"/>
  <c r="H9" i="1" s="1"/>
  <c r="G9" i="1"/>
  <c r="F939" i="1"/>
  <c r="H939" i="1" s="1"/>
  <c r="G939" i="1"/>
  <c r="F931" i="1"/>
  <c r="H931" i="1" s="1"/>
  <c r="G931" i="1"/>
  <c r="F923" i="1"/>
  <c r="H923" i="1" s="1"/>
  <c r="G923" i="1"/>
  <c r="F915" i="1"/>
  <c r="H915" i="1" s="1"/>
  <c r="G915" i="1"/>
  <c r="F907" i="1"/>
  <c r="H907" i="1" s="1"/>
  <c r="G907" i="1"/>
  <c r="F899" i="1"/>
  <c r="H899" i="1" s="1"/>
  <c r="G899" i="1"/>
  <c r="F891" i="1"/>
  <c r="H891" i="1" s="1"/>
  <c r="G891" i="1"/>
  <c r="F883" i="1"/>
  <c r="H883" i="1" s="1"/>
  <c r="G883" i="1"/>
  <c r="F875" i="1"/>
  <c r="H875" i="1" s="1"/>
  <c r="G875" i="1"/>
  <c r="F867" i="1"/>
  <c r="H867" i="1" s="1"/>
  <c r="G867" i="1"/>
  <c r="F859" i="1"/>
  <c r="H859" i="1" s="1"/>
  <c r="G859" i="1"/>
  <c r="F851" i="1"/>
  <c r="H851" i="1" s="1"/>
  <c r="G851" i="1"/>
  <c r="F843" i="1"/>
  <c r="H843" i="1" s="1"/>
  <c r="G843" i="1"/>
  <c r="F835" i="1"/>
  <c r="H835" i="1" s="1"/>
  <c r="G835" i="1"/>
  <c r="F827" i="1"/>
  <c r="H827" i="1" s="1"/>
  <c r="G827" i="1"/>
  <c r="F819" i="1"/>
  <c r="H819" i="1" s="1"/>
  <c r="G819" i="1"/>
  <c r="F811" i="1"/>
  <c r="H811" i="1" s="1"/>
  <c r="G811" i="1"/>
  <c r="F803" i="1"/>
  <c r="H803" i="1" s="1"/>
  <c r="G803" i="1"/>
  <c r="F795" i="1"/>
  <c r="H795" i="1" s="1"/>
  <c r="G795" i="1"/>
  <c r="F787" i="1"/>
  <c r="H787" i="1" s="1"/>
  <c r="G787" i="1"/>
  <c r="F779" i="1"/>
  <c r="H779" i="1" s="1"/>
  <c r="G779" i="1"/>
  <c r="F771" i="1"/>
  <c r="H771" i="1" s="1"/>
  <c r="G771" i="1"/>
  <c r="F763" i="1"/>
  <c r="H763" i="1" s="1"/>
  <c r="G763" i="1"/>
  <c r="F755" i="1"/>
  <c r="H755" i="1" s="1"/>
  <c r="G755" i="1"/>
  <c r="F747" i="1"/>
  <c r="H747" i="1" s="1"/>
  <c r="G747" i="1"/>
  <c r="F739" i="1"/>
  <c r="H739" i="1" s="1"/>
  <c r="G739" i="1"/>
  <c r="F731" i="1"/>
  <c r="H731" i="1" s="1"/>
  <c r="G731" i="1"/>
  <c r="F723" i="1"/>
  <c r="H723" i="1" s="1"/>
  <c r="G723" i="1"/>
  <c r="F715" i="1"/>
  <c r="H715" i="1" s="1"/>
  <c r="G715" i="1"/>
  <c r="F707" i="1"/>
  <c r="H707" i="1" s="1"/>
  <c r="G707" i="1"/>
  <c r="F699" i="1"/>
  <c r="H699" i="1" s="1"/>
  <c r="G699" i="1"/>
  <c r="F691" i="1"/>
  <c r="H691" i="1" s="1"/>
  <c r="G691" i="1"/>
  <c r="F683" i="1"/>
  <c r="H683" i="1" s="1"/>
  <c r="G683" i="1"/>
  <c r="F675" i="1"/>
  <c r="H675" i="1" s="1"/>
  <c r="G675" i="1"/>
  <c r="F667" i="1"/>
  <c r="H667" i="1" s="1"/>
  <c r="G667" i="1"/>
  <c r="F659" i="1"/>
  <c r="H659" i="1" s="1"/>
  <c r="G659" i="1"/>
  <c r="F651" i="1"/>
  <c r="H651" i="1" s="1"/>
  <c r="G651" i="1"/>
  <c r="F643" i="1"/>
  <c r="H643" i="1" s="1"/>
  <c r="G643" i="1"/>
  <c r="F635" i="1"/>
  <c r="H635" i="1" s="1"/>
  <c r="G635" i="1"/>
  <c r="F627" i="1"/>
  <c r="H627" i="1" s="1"/>
  <c r="G627" i="1"/>
  <c r="F619" i="1"/>
  <c r="H619" i="1" s="1"/>
  <c r="G619" i="1"/>
  <c r="F611" i="1"/>
  <c r="H611" i="1" s="1"/>
  <c r="G611" i="1"/>
  <c r="F603" i="1"/>
  <c r="H603" i="1" s="1"/>
  <c r="G603" i="1"/>
  <c r="F595" i="1"/>
  <c r="H595" i="1" s="1"/>
  <c r="G595" i="1"/>
  <c r="F587" i="1"/>
  <c r="H587" i="1" s="1"/>
  <c r="G587" i="1"/>
  <c r="F579" i="1"/>
  <c r="H579" i="1" s="1"/>
  <c r="G579" i="1"/>
  <c r="F571" i="1"/>
  <c r="H571" i="1" s="1"/>
  <c r="G571" i="1"/>
  <c r="F563" i="1"/>
  <c r="H563" i="1" s="1"/>
  <c r="G563" i="1"/>
  <c r="F555" i="1"/>
  <c r="H555" i="1" s="1"/>
  <c r="G555" i="1"/>
  <c r="F547" i="1"/>
  <c r="H547" i="1" s="1"/>
  <c r="G547" i="1"/>
  <c r="F539" i="1"/>
  <c r="H539" i="1" s="1"/>
  <c r="G539" i="1"/>
  <c r="F531" i="1"/>
  <c r="H531" i="1" s="1"/>
  <c r="G531" i="1"/>
  <c r="F523" i="1"/>
  <c r="H523" i="1" s="1"/>
  <c r="G523" i="1"/>
  <c r="F515" i="1"/>
  <c r="H515" i="1" s="1"/>
  <c r="G515" i="1"/>
  <c r="F507" i="1"/>
  <c r="H507" i="1" s="1"/>
  <c r="G507" i="1"/>
  <c r="F499" i="1"/>
  <c r="H499" i="1" s="1"/>
  <c r="G499" i="1"/>
  <c r="F491" i="1"/>
  <c r="H491" i="1" s="1"/>
  <c r="G491" i="1"/>
  <c r="F483" i="1"/>
  <c r="H483" i="1" s="1"/>
  <c r="G483" i="1"/>
  <c r="F475" i="1"/>
  <c r="H475" i="1" s="1"/>
  <c r="G475" i="1"/>
  <c r="F467" i="1"/>
  <c r="H467" i="1" s="1"/>
  <c r="G467" i="1"/>
  <c r="F459" i="1"/>
  <c r="H459" i="1" s="1"/>
  <c r="G459" i="1"/>
  <c r="F451" i="1"/>
  <c r="H451" i="1" s="1"/>
  <c r="G451" i="1"/>
  <c r="F443" i="1"/>
  <c r="H443" i="1" s="1"/>
  <c r="G443" i="1"/>
  <c r="F435" i="1"/>
  <c r="H435" i="1" s="1"/>
  <c r="G435" i="1"/>
  <c r="F427" i="1"/>
  <c r="H427" i="1" s="1"/>
  <c r="G427" i="1"/>
  <c r="F419" i="1"/>
  <c r="H419" i="1" s="1"/>
  <c r="G419" i="1"/>
  <c r="F411" i="1"/>
  <c r="H411" i="1" s="1"/>
  <c r="G411" i="1"/>
  <c r="F403" i="1"/>
  <c r="H403" i="1" s="1"/>
  <c r="G403" i="1"/>
  <c r="F395" i="1"/>
  <c r="H395" i="1" s="1"/>
  <c r="G395" i="1"/>
  <c r="F387" i="1"/>
  <c r="H387" i="1" s="1"/>
  <c r="G387" i="1"/>
  <c r="F379" i="1"/>
  <c r="H379" i="1" s="1"/>
  <c r="G379" i="1"/>
  <c r="F371" i="1"/>
  <c r="H371" i="1" s="1"/>
  <c r="G371" i="1"/>
  <c r="F363" i="1"/>
  <c r="H363" i="1" s="1"/>
  <c r="G363" i="1"/>
  <c r="F355" i="1"/>
  <c r="H355" i="1" s="1"/>
  <c r="G355" i="1"/>
  <c r="F347" i="1"/>
  <c r="H347" i="1" s="1"/>
  <c r="G347" i="1"/>
  <c r="F339" i="1"/>
  <c r="H339" i="1" s="1"/>
  <c r="G339" i="1"/>
  <c r="F331" i="1"/>
  <c r="H331" i="1" s="1"/>
  <c r="G331" i="1"/>
  <c r="F323" i="1"/>
  <c r="H323" i="1" s="1"/>
  <c r="G323" i="1"/>
  <c r="F315" i="1"/>
  <c r="H315" i="1" s="1"/>
  <c r="G315" i="1"/>
  <c r="F307" i="1"/>
  <c r="H307" i="1" s="1"/>
  <c r="G307" i="1"/>
  <c r="F299" i="1"/>
  <c r="H299" i="1" s="1"/>
  <c r="G299" i="1"/>
  <c r="F291" i="1"/>
  <c r="H291" i="1" s="1"/>
  <c r="G291" i="1"/>
  <c r="F256" i="1"/>
  <c r="H256" i="1" s="1"/>
  <c r="G256" i="1"/>
  <c r="F208" i="1"/>
  <c r="H208" i="1" s="1"/>
  <c r="G208" i="1"/>
  <c r="F160" i="1"/>
  <c r="H160" i="1" s="1"/>
  <c r="G160" i="1"/>
  <c r="F120" i="1"/>
  <c r="H120" i="1" s="1"/>
  <c r="G120" i="1"/>
  <c r="F88" i="1"/>
  <c r="H88" i="1" s="1"/>
  <c r="G88" i="1"/>
  <c r="F56" i="1"/>
  <c r="H56" i="1" s="1"/>
  <c r="G56" i="1"/>
  <c r="F24" i="1"/>
  <c r="H24" i="1" s="1"/>
  <c r="G24" i="1"/>
  <c r="F922" i="1"/>
  <c r="H922" i="1" s="1"/>
  <c r="G922" i="1"/>
  <c r="F906" i="1"/>
  <c r="H906" i="1" s="1"/>
  <c r="G906" i="1"/>
  <c r="F882" i="1"/>
  <c r="H882" i="1" s="1"/>
  <c r="G882" i="1"/>
  <c r="F858" i="1"/>
  <c r="H858" i="1" s="1"/>
  <c r="G858" i="1"/>
  <c r="F842" i="1"/>
  <c r="H842" i="1" s="1"/>
  <c r="G842" i="1"/>
  <c r="F818" i="1"/>
  <c r="H818" i="1" s="1"/>
  <c r="G818" i="1"/>
  <c r="F810" i="1"/>
  <c r="H810" i="1" s="1"/>
  <c r="G810" i="1"/>
  <c r="F786" i="1"/>
  <c r="H786" i="1" s="1"/>
  <c r="G786" i="1"/>
  <c r="F778" i="1"/>
  <c r="H778" i="1" s="1"/>
  <c r="G778" i="1"/>
  <c r="F754" i="1"/>
  <c r="H754" i="1" s="1"/>
  <c r="G754" i="1"/>
  <c r="F722" i="1"/>
  <c r="H722" i="1" s="1"/>
  <c r="G722" i="1"/>
  <c r="F714" i="1"/>
  <c r="H714" i="1" s="1"/>
  <c r="G714" i="1"/>
  <c r="F698" i="1"/>
  <c r="H698" i="1" s="1"/>
  <c r="G698" i="1"/>
  <c r="F674" i="1"/>
  <c r="H674" i="1" s="1"/>
  <c r="G674" i="1"/>
  <c r="F658" i="1"/>
  <c r="H658" i="1" s="1"/>
  <c r="G658" i="1"/>
  <c r="F642" i="1"/>
  <c r="H642" i="1" s="1"/>
  <c r="G642" i="1"/>
  <c r="F626" i="1"/>
  <c r="H626" i="1" s="1"/>
  <c r="G626" i="1"/>
  <c r="F602" i="1"/>
  <c r="H602" i="1" s="1"/>
  <c r="G602" i="1"/>
  <c r="F586" i="1"/>
  <c r="H586" i="1" s="1"/>
  <c r="G586" i="1"/>
  <c r="F562" i="1"/>
  <c r="H562" i="1" s="1"/>
  <c r="G562" i="1"/>
  <c r="F538" i="1"/>
  <c r="H538" i="1" s="1"/>
  <c r="G538" i="1"/>
  <c r="F522" i="1"/>
  <c r="H522" i="1" s="1"/>
  <c r="G522" i="1"/>
  <c r="F498" i="1"/>
  <c r="H498" i="1" s="1"/>
  <c r="G498" i="1"/>
  <c r="F474" i="1"/>
  <c r="H474" i="1" s="1"/>
  <c r="G474" i="1"/>
  <c r="F466" i="1"/>
  <c r="H466" i="1" s="1"/>
  <c r="G466" i="1"/>
  <c r="F442" i="1"/>
  <c r="H442" i="1" s="1"/>
  <c r="G442" i="1"/>
  <c r="F418" i="1"/>
  <c r="H418" i="1" s="1"/>
  <c r="G418" i="1"/>
  <c r="F394" i="1"/>
  <c r="H394" i="1" s="1"/>
  <c r="G394" i="1"/>
  <c r="F370" i="1"/>
  <c r="H370" i="1" s="1"/>
  <c r="G370" i="1"/>
  <c r="F346" i="1"/>
  <c r="H346" i="1" s="1"/>
  <c r="G346" i="1"/>
  <c r="F322" i="1"/>
  <c r="H322" i="1" s="1"/>
  <c r="G322" i="1"/>
  <c r="F306" i="1"/>
  <c r="H306" i="1" s="1"/>
  <c r="G306" i="1"/>
  <c r="F207" i="1"/>
  <c r="H207" i="1" s="1"/>
  <c r="G207" i="1"/>
  <c r="F127" i="1"/>
  <c r="H127" i="1" s="1"/>
  <c r="G127" i="1"/>
  <c r="F47" i="1"/>
  <c r="H47" i="1" s="1"/>
  <c r="G47" i="1"/>
  <c r="F7" i="1"/>
  <c r="H7" i="1" s="1"/>
  <c r="G7" i="1"/>
  <c r="F913" i="1"/>
  <c r="H913" i="1" s="1"/>
  <c r="G913" i="1"/>
  <c r="F881" i="1"/>
  <c r="H881" i="1" s="1"/>
  <c r="G881" i="1"/>
  <c r="F865" i="1"/>
  <c r="H865" i="1" s="1"/>
  <c r="G865" i="1"/>
  <c r="F849" i="1"/>
  <c r="H849" i="1" s="1"/>
  <c r="G849" i="1"/>
  <c r="F833" i="1"/>
  <c r="H833" i="1" s="1"/>
  <c r="G833" i="1"/>
  <c r="F817" i="1"/>
  <c r="H817" i="1" s="1"/>
  <c r="G817" i="1"/>
  <c r="F801" i="1"/>
  <c r="H801" i="1" s="1"/>
  <c r="G801" i="1"/>
  <c r="F777" i="1"/>
  <c r="H777" i="1" s="1"/>
  <c r="G777" i="1"/>
  <c r="F761" i="1"/>
  <c r="H761" i="1" s="1"/>
  <c r="G761" i="1"/>
  <c r="F745" i="1"/>
  <c r="H745" i="1" s="1"/>
  <c r="G745" i="1"/>
  <c r="F729" i="1"/>
  <c r="H729" i="1" s="1"/>
  <c r="G729" i="1"/>
  <c r="F713" i="1"/>
  <c r="H713" i="1" s="1"/>
  <c r="G713" i="1"/>
  <c r="F697" i="1"/>
  <c r="H697" i="1" s="1"/>
  <c r="G697" i="1"/>
  <c r="F681" i="1"/>
  <c r="H681" i="1" s="1"/>
  <c r="G681" i="1"/>
  <c r="F665" i="1"/>
  <c r="H665" i="1" s="1"/>
  <c r="G665" i="1"/>
  <c r="F649" i="1"/>
  <c r="H649" i="1" s="1"/>
  <c r="G649" i="1"/>
  <c r="F633" i="1"/>
  <c r="H633" i="1" s="1"/>
  <c r="G633" i="1"/>
  <c r="F617" i="1"/>
  <c r="H617" i="1" s="1"/>
  <c r="G617" i="1"/>
  <c r="F601" i="1"/>
  <c r="H601" i="1" s="1"/>
  <c r="G601" i="1"/>
  <c r="F585" i="1"/>
  <c r="H585" i="1" s="1"/>
  <c r="G585" i="1"/>
  <c r="F569" i="1"/>
  <c r="H569" i="1" s="1"/>
  <c r="G569" i="1"/>
  <c r="F553" i="1"/>
  <c r="H553" i="1" s="1"/>
  <c r="G553" i="1"/>
  <c r="F537" i="1"/>
  <c r="H537" i="1" s="1"/>
  <c r="G537" i="1"/>
  <c r="F521" i="1"/>
  <c r="H521" i="1" s="1"/>
  <c r="G521" i="1"/>
  <c r="F505" i="1"/>
  <c r="H505" i="1" s="1"/>
  <c r="G505" i="1"/>
  <c r="F481" i="1"/>
  <c r="H481" i="1" s="1"/>
  <c r="G481" i="1"/>
  <c r="F465" i="1"/>
  <c r="H465" i="1" s="1"/>
  <c r="G465" i="1"/>
  <c r="F449" i="1"/>
  <c r="H449" i="1" s="1"/>
  <c r="G449" i="1"/>
  <c r="F433" i="1"/>
  <c r="H433" i="1" s="1"/>
  <c r="G433" i="1"/>
  <c r="F417" i="1"/>
  <c r="H417" i="1" s="1"/>
  <c r="G417" i="1"/>
  <c r="F401" i="1"/>
  <c r="H401" i="1" s="1"/>
  <c r="G401" i="1"/>
  <c r="F385" i="1"/>
  <c r="H385" i="1" s="1"/>
  <c r="G385" i="1"/>
  <c r="F369" i="1"/>
  <c r="H369" i="1" s="1"/>
  <c r="G369" i="1"/>
  <c r="F361" i="1"/>
  <c r="H361" i="1" s="1"/>
  <c r="G361" i="1"/>
  <c r="F345" i="1"/>
  <c r="H345" i="1" s="1"/>
  <c r="G345" i="1"/>
  <c r="F321" i="1"/>
  <c r="H321" i="1" s="1"/>
  <c r="G321" i="1"/>
  <c r="F289" i="1"/>
  <c r="H289" i="1" s="1"/>
  <c r="G289" i="1"/>
  <c r="F2" i="1"/>
  <c r="H2" i="1" s="1"/>
  <c r="G2" i="1"/>
  <c r="F278" i="1"/>
  <c r="H278" i="1" s="1"/>
  <c r="G278" i="1"/>
  <c r="F270" i="1"/>
  <c r="H270" i="1" s="1"/>
  <c r="G270" i="1"/>
  <c r="F262" i="1"/>
  <c r="H262" i="1" s="1"/>
  <c r="G262" i="1"/>
  <c r="F254" i="1"/>
  <c r="H254" i="1" s="1"/>
  <c r="G254" i="1"/>
  <c r="F246" i="1"/>
  <c r="H246" i="1" s="1"/>
  <c r="G246" i="1"/>
  <c r="F238" i="1"/>
  <c r="H238" i="1" s="1"/>
  <c r="G238" i="1"/>
  <c r="F230" i="1"/>
  <c r="H230" i="1" s="1"/>
  <c r="G230" i="1"/>
  <c r="F222" i="1"/>
  <c r="H222" i="1" s="1"/>
  <c r="G222" i="1"/>
  <c r="F214" i="1"/>
  <c r="H214" i="1" s="1"/>
  <c r="G214" i="1"/>
  <c r="F206" i="1"/>
  <c r="H206" i="1" s="1"/>
  <c r="G206" i="1"/>
  <c r="F198" i="1"/>
  <c r="H198" i="1" s="1"/>
  <c r="G198" i="1"/>
  <c r="F190" i="1"/>
  <c r="H190" i="1" s="1"/>
  <c r="G190" i="1"/>
  <c r="F182" i="1"/>
  <c r="H182" i="1" s="1"/>
  <c r="G182" i="1"/>
  <c r="F174" i="1"/>
  <c r="H174" i="1" s="1"/>
  <c r="G174" i="1"/>
  <c r="F166" i="1"/>
  <c r="H166" i="1" s="1"/>
  <c r="G166" i="1"/>
  <c r="F158" i="1"/>
  <c r="H158" i="1" s="1"/>
  <c r="G158" i="1"/>
  <c r="F150" i="1"/>
  <c r="H150" i="1" s="1"/>
  <c r="G150" i="1"/>
  <c r="F142" i="1"/>
  <c r="H142" i="1" s="1"/>
  <c r="G142" i="1"/>
  <c r="F134" i="1"/>
  <c r="H134" i="1" s="1"/>
  <c r="G134" i="1"/>
  <c r="F126" i="1"/>
  <c r="H126" i="1" s="1"/>
  <c r="G126" i="1"/>
  <c r="F118" i="1"/>
  <c r="H118" i="1" s="1"/>
  <c r="G118" i="1"/>
  <c r="F110" i="1"/>
  <c r="H110" i="1" s="1"/>
  <c r="G110" i="1"/>
  <c r="F102" i="1"/>
  <c r="H102" i="1" s="1"/>
  <c r="G102" i="1"/>
  <c r="F94" i="1"/>
  <c r="H94" i="1" s="1"/>
  <c r="G94" i="1"/>
  <c r="F86" i="1"/>
  <c r="H86" i="1" s="1"/>
  <c r="G86" i="1"/>
  <c r="F78" i="1"/>
  <c r="H78" i="1" s="1"/>
  <c r="G78" i="1"/>
  <c r="F70" i="1"/>
  <c r="H70" i="1" s="1"/>
  <c r="G70" i="1"/>
  <c r="F62" i="1"/>
  <c r="H62" i="1" s="1"/>
  <c r="G62" i="1"/>
  <c r="F54" i="1"/>
  <c r="H54" i="1" s="1"/>
  <c r="G54" i="1"/>
  <c r="F46" i="1"/>
  <c r="H46" i="1" s="1"/>
  <c r="G46" i="1"/>
  <c r="F38" i="1"/>
  <c r="H38" i="1" s="1"/>
  <c r="G38" i="1"/>
  <c r="F30" i="1"/>
  <c r="H30" i="1" s="1"/>
  <c r="G30" i="1"/>
  <c r="F22" i="1"/>
  <c r="H22" i="1" s="1"/>
  <c r="G22" i="1"/>
  <c r="F14" i="1"/>
  <c r="H14" i="1" s="1"/>
  <c r="G14" i="1"/>
  <c r="F6" i="1"/>
  <c r="H6" i="1" s="1"/>
  <c r="G6" i="1"/>
  <c r="F936" i="1"/>
  <c r="H936" i="1" s="1"/>
  <c r="G936" i="1"/>
  <c r="F928" i="1"/>
  <c r="H928" i="1" s="1"/>
  <c r="G928" i="1"/>
  <c r="F920" i="1"/>
  <c r="H920" i="1" s="1"/>
  <c r="G920" i="1"/>
  <c r="F912" i="1"/>
  <c r="H912" i="1" s="1"/>
  <c r="G912" i="1"/>
  <c r="F904" i="1"/>
  <c r="H904" i="1" s="1"/>
  <c r="G904" i="1"/>
  <c r="F896" i="1"/>
  <c r="H896" i="1" s="1"/>
  <c r="G896" i="1"/>
  <c r="F888" i="1"/>
  <c r="H888" i="1" s="1"/>
  <c r="G888" i="1"/>
  <c r="F880" i="1"/>
  <c r="H880" i="1" s="1"/>
  <c r="G880" i="1"/>
  <c r="F872" i="1"/>
  <c r="H872" i="1" s="1"/>
  <c r="G872" i="1"/>
  <c r="F864" i="1"/>
  <c r="H864" i="1" s="1"/>
  <c r="G864" i="1"/>
  <c r="F856" i="1"/>
  <c r="H856" i="1" s="1"/>
  <c r="G856" i="1"/>
  <c r="F848" i="1"/>
  <c r="H848" i="1" s="1"/>
  <c r="G848" i="1"/>
  <c r="F840" i="1"/>
  <c r="H840" i="1" s="1"/>
  <c r="G840" i="1"/>
  <c r="F832" i="1"/>
  <c r="H832" i="1" s="1"/>
  <c r="G832" i="1"/>
  <c r="F824" i="1"/>
  <c r="H824" i="1" s="1"/>
  <c r="G824" i="1"/>
  <c r="F816" i="1"/>
  <c r="H816" i="1" s="1"/>
  <c r="G816" i="1"/>
  <c r="F808" i="1"/>
  <c r="H808" i="1" s="1"/>
  <c r="G808" i="1"/>
  <c r="F800" i="1"/>
  <c r="H800" i="1" s="1"/>
  <c r="G800" i="1"/>
  <c r="F792" i="1"/>
  <c r="H792" i="1" s="1"/>
  <c r="G792" i="1"/>
  <c r="F784" i="1"/>
  <c r="H784" i="1" s="1"/>
  <c r="G784" i="1"/>
  <c r="F776" i="1"/>
  <c r="H776" i="1" s="1"/>
  <c r="G776" i="1"/>
  <c r="F768" i="1"/>
  <c r="H768" i="1" s="1"/>
  <c r="G768" i="1"/>
  <c r="F760" i="1"/>
  <c r="H760" i="1" s="1"/>
  <c r="G760" i="1"/>
  <c r="F752" i="1"/>
  <c r="H752" i="1" s="1"/>
  <c r="G752" i="1"/>
  <c r="F744" i="1"/>
  <c r="H744" i="1" s="1"/>
  <c r="G744" i="1"/>
  <c r="F736" i="1"/>
  <c r="H736" i="1" s="1"/>
  <c r="G736" i="1"/>
  <c r="F728" i="1"/>
  <c r="H728" i="1" s="1"/>
  <c r="G728" i="1"/>
  <c r="F720" i="1"/>
  <c r="H720" i="1" s="1"/>
  <c r="G720" i="1"/>
  <c r="F712" i="1"/>
  <c r="H712" i="1" s="1"/>
  <c r="G712" i="1"/>
  <c r="F704" i="1"/>
  <c r="H704" i="1" s="1"/>
  <c r="G704" i="1"/>
  <c r="F696" i="1"/>
  <c r="H696" i="1" s="1"/>
  <c r="G696" i="1"/>
  <c r="F688" i="1"/>
  <c r="H688" i="1" s="1"/>
  <c r="G688" i="1"/>
  <c r="F680" i="1"/>
  <c r="H680" i="1" s="1"/>
  <c r="G680" i="1"/>
  <c r="F672" i="1"/>
  <c r="H672" i="1" s="1"/>
  <c r="G672" i="1"/>
  <c r="F664" i="1"/>
  <c r="H664" i="1" s="1"/>
  <c r="G664" i="1"/>
  <c r="F656" i="1"/>
  <c r="H656" i="1" s="1"/>
  <c r="G656" i="1"/>
  <c r="F648" i="1"/>
  <c r="H648" i="1" s="1"/>
  <c r="G648" i="1"/>
  <c r="F640" i="1"/>
  <c r="H640" i="1" s="1"/>
  <c r="G640" i="1"/>
  <c r="F632" i="1"/>
  <c r="H632" i="1" s="1"/>
  <c r="G632" i="1"/>
  <c r="F624" i="1"/>
  <c r="H624" i="1" s="1"/>
  <c r="G624" i="1"/>
  <c r="F616" i="1"/>
  <c r="H616" i="1" s="1"/>
  <c r="G616" i="1"/>
  <c r="F608" i="1"/>
  <c r="H608" i="1" s="1"/>
  <c r="G608" i="1"/>
  <c r="F600" i="1"/>
  <c r="H600" i="1" s="1"/>
  <c r="G600" i="1"/>
  <c r="F592" i="1"/>
  <c r="H592" i="1" s="1"/>
  <c r="G592" i="1"/>
  <c r="F584" i="1"/>
  <c r="H584" i="1" s="1"/>
  <c r="G584" i="1"/>
  <c r="F576" i="1"/>
  <c r="H576" i="1" s="1"/>
  <c r="G576" i="1"/>
  <c r="F568" i="1"/>
  <c r="H568" i="1" s="1"/>
  <c r="G568" i="1"/>
  <c r="F560" i="1"/>
  <c r="H560" i="1" s="1"/>
  <c r="G560" i="1"/>
  <c r="F552" i="1"/>
  <c r="H552" i="1" s="1"/>
  <c r="G552" i="1"/>
  <c r="F544" i="1"/>
  <c r="H544" i="1" s="1"/>
  <c r="G544" i="1"/>
  <c r="F536" i="1"/>
  <c r="H536" i="1" s="1"/>
  <c r="G536" i="1"/>
  <c r="F528" i="1"/>
  <c r="H528" i="1" s="1"/>
  <c r="G528" i="1"/>
  <c r="F520" i="1"/>
  <c r="H520" i="1" s="1"/>
  <c r="G520" i="1"/>
  <c r="F512" i="1"/>
  <c r="H512" i="1" s="1"/>
  <c r="G512" i="1"/>
  <c r="F504" i="1"/>
  <c r="H504" i="1" s="1"/>
  <c r="G504" i="1"/>
  <c r="F496" i="1"/>
  <c r="H496" i="1" s="1"/>
  <c r="G496" i="1"/>
  <c r="F488" i="1"/>
  <c r="H488" i="1" s="1"/>
  <c r="G488" i="1"/>
  <c r="F480" i="1"/>
  <c r="H480" i="1" s="1"/>
  <c r="G480" i="1"/>
  <c r="F472" i="1"/>
  <c r="H472" i="1" s="1"/>
  <c r="G472" i="1"/>
  <c r="F464" i="1"/>
  <c r="H464" i="1" s="1"/>
  <c r="G464" i="1"/>
  <c r="F456" i="1"/>
  <c r="H456" i="1" s="1"/>
  <c r="G456" i="1"/>
  <c r="F448" i="1"/>
  <c r="H448" i="1" s="1"/>
  <c r="G448" i="1"/>
  <c r="F440" i="1"/>
  <c r="H440" i="1" s="1"/>
  <c r="G440" i="1"/>
  <c r="F432" i="1"/>
  <c r="H432" i="1" s="1"/>
  <c r="G432" i="1"/>
  <c r="F424" i="1"/>
  <c r="H424" i="1" s="1"/>
  <c r="G424" i="1"/>
  <c r="F416" i="1"/>
  <c r="H416" i="1" s="1"/>
  <c r="G416" i="1"/>
  <c r="F408" i="1"/>
  <c r="H408" i="1" s="1"/>
  <c r="G408" i="1"/>
  <c r="F400" i="1"/>
  <c r="H400" i="1" s="1"/>
  <c r="G400" i="1"/>
  <c r="F392" i="1"/>
  <c r="H392" i="1" s="1"/>
  <c r="G392" i="1"/>
  <c r="F384" i="1"/>
  <c r="H384" i="1" s="1"/>
  <c r="G384" i="1"/>
  <c r="F376" i="1"/>
  <c r="H376" i="1" s="1"/>
  <c r="G376" i="1"/>
  <c r="F368" i="1"/>
  <c r="H368" i="1" s="1"/>
  <c r="G368" i="1"/>
  <c r="F360" i="1"/>
  <c r="H360" i="1" s="1"/>
  <c r="G360" i="1"/>
  <c r="F352" i="1"/>
  <c r="H352" i="1" s="1"/>
  <c r="G352" i="1"/>
  <c r="F344" i="1"/>
  <c r="H344" i="1" s="1"/>
  <c r="G344" i="1"/>
  <c r="F336" i="1"/>
  <c r="H336" i="1" s="1"/>
  <c r="G336" i="1"/>
  <c r="F328" i="1"/>
  <c r="H328" i="1" s="1"/>
  <c r="G328" i="1"/>
  <c r="F320" i="1"/>
  <c r="H320" i="1" s="1"/>
  <c r="G320" i="1"/>
  <c r="F312" i="1"/>
  <c r="H312" i="1" s="1"/>
  <c r="G312" i="1"/>
  <c r="F304" i="1"/>
  <c r="H304" i="1" s="1"/>
  <c r="G304" i="1"/>
  <c r="F296" i="1"/>
  <c r="H296" i="1" s="1"/>
  <c r="G296" i="1"/>
  <c r="F288" i="1"/>
  <c r="H288" i="1" s="1"/>
  <c r="G288" i="1"/>
  <c r="F192" i="1"/>
  <c r="H192" i="1" s="1"/>
  <c r="G192" i="1"/>
  <c r="F16" i="1"/>
  <c r="H16" i="1" s="1"/>
  <c r="G16" i="1"/>
  <c r="F746" i="1"/>
  <c r="H746" i="1" s="1"/>
  <c r="G746" i="1"/>
  <c r="F314" i="1"/>
  <c r="H314" i="1" s="1"/>
  <c r="G314" i="1"/>
  <c r="F905" i="1"/>
  <c r="H905" i="1" s="1"/>
  <c r="G905" i="1"/>
  <c r="F229" i="1"/>
  <c r="H229" i="1" s="1"/>
  <c r="G229" i="1"/>
  <c r="F221" i="1"/>
  <c r="H221" i="1" s="1"/>
  <c r="G221" i="1"/>
  <c r="F213" i="1"/>
  <c r="H213" i="1" s="1"/>
  <c r="G213" i="1"/>
  <c r="F205" i="1"/>
  <c r="H205" i="1" s="1"/>
  <c r="G205" i="1"/>
  <c r="F197" i="1"/>
  <c r="H197" i="1" s="1"/>
  <c r="G197" i="1"/>
  <c r="F189" i="1"/>
  <c r="H189" i="1" s="1"/>
  <c r="G189" i="1"/>
  <c r="F181" i="1"/>
  <c r="H181" i="1" s="1"/>
  <c r="G181" i="1"/>
  <c r="F173" i="1"/>
  <c r="H173" i="1" s="1"/>
  <c r="G173" i="1"/>
  <c r="F165" i="1"/>
  <c r="H165" i="1" s="1"/>
  <c r="G165" i="1"/>
  <c r="F157" i="1"/>
  <c r="H157" i="1" s="1"/>
  <c r="G157" i="1"/>
  <c r="F149" i="1"/>
  <c r="H149" i="1" s="1"/>
  <c r="G149" i="1"/>
  <c r="F141" i="1"/>
  <c r="H141" i="1" s="1"/>
  <c r="G141" i="1"/>
  <c r="F133" i="1"/>
  <c r="H133" i="1" s="1"/>
  <c r="G133" i="1"/>
  <c r="F125" i="1"/>
  <c r="H125" i="1" s="1"/>
  <c r="G125" i="1"/>
  <c r="F117" i="1"/>
  <c r="H117" i="1" s="1"/>
  <c r="G117" i="1"/>
  <c r="F109" i="1"/>
  <c r="H109" i="1" s="1"/>
  <c r="G109" i="1"/>
  <c r="F101" i="1"/>
  <c r="H101" i="1" s="1"/>
  <c r="G101" i="1"/>
  <c r="F93" i="1"/>
  <c r="H93" i="1" s="1"/>
  <c r="G93" i="1"/>
  <c r="F85" i="1"/>
  <c r="H85" i="1" s="1"/>
  <c r="G85" i="1"/>
  <c r="F77" i="1"/>
  <c r="H77" i="1" s="1"/>
  <c r="G77" i="1"/>
  <c r="F69" i="1"/>
  <c r="H69" i="1" s="1"/>
  <c r="G69" i="1"/>
  <c r="F61" i="1"/>
  <c r="H61" i="1" s="1"/>
  <c r="G61" i="1"/>
  <c r="F53" i="1"/>
  <c r="H53" i="1" s="1"/>
  <c r="G53" i="1"/>
  <c r="F45" i="1"/>
  <c r="H45" i="1" s="1"/>
  <c r="G45" i="1"/>
  <c r="F37" i="1"/>
  <c r="H37" i="1" s="1"/>
  <c r="G37" i="1"/>
  <c r="F29" i="1"/>
  <c r="H29" i="1" s="1"/>
  <c r="G29" i="1"/>
  <c r="F21" i="1"/>
  <c r="H21" i="1" s="1"/>
  <c r="G21" i="1"/>
  <c r="F13" i="1"/>
  <c r="H13" i="1" s="1"/>
  <c r="G13" i="1"/>
  <c r="F5" i="1"/>
  <c r="H5" i="1" s="1"/>
  <c r="G5" i="1"/>
  <c r="F935" i="1"/>
  <c r="H935" i="1" s="1"/>
  <c r="G935" i="1"/>
  <c r="F927" i="1"/>
  <c r="H927" i="1" s="1"/>
  <c r="G927" i="1"/>
  <c r="F919" i="1"/>
  <c r="H919" i="1" s="1"/>
  <c r="G919" i="1"/>
  <c r="F911" i="1"/>
  <c r="H911" i="1" s="1"/>
  <c r="G911" i="1"/>
  <c r="F903" i="1"/>
  <c r="H903" i="1" s="1"/>
  <c r="G903" i="1"/>
  <c r="F895" i="1"/>
  <c r="H895" i="1" s="1"/>
  <c r="G895" i="1"/>
  <c r="F887" i="1"/>
  <c r="H887" i="1" s="1"/>
  <c r="G887" i="1"/>
  <c r="F879" i="1"/>
  <c r="H879" i="1" s="1"/>
  <c r="G879" i="1"/>
  <c r="F871" i="1"/>
  <c r="H871" i="1" s="1"/>
  <c r="G871" i="1"/>
  <c r="F863" i="1"/>
  <c r="H863" i="1" s="1"/>
  <c r="G863" i="1"/>
  <c r="F855" i="1"/>
  <c r="H855" i="1" s="1"/>
  <c r="G855" i="1"/>
  <c r="F847" i="1"/>
  <c r="H847" i="1" s="1"/>
  <c r="G847" i="1"/>
  <c r="F839" i="1"/>
  <c r="H839" i="1" s="1"/>
  <c r="G839" i="1"/>
  <c r="F831" i="1"/>
  <c r="H831" i="1" s="1"/>
  <c r="G831" i="1"/>
  <c r="F823" i="1"/>
  <c r="H823" i="1" s="1"/>
  <c r="G823" i="1"/>
  <c r="F815" i="1"/>
  <c r="H815" i="1" s="1"/>
  <c r="G815" i="1"/>
  <c r="F807" i="1"/>
  <c r="H807" i="1" s="1"/>
  <c r="G807" i="1"/>
  <c r="F799" i="1"/>
  <c r="H799" i="1" s="1"/>
  <c r="G799" i="1"/>
  <c r="F791" i="1"/>
  <c r="H791" i="1" s="1"/>
  <c r="G791" i="1"/>
  <c r="F783" i="1"/>
  <c r="H783" i="1" s="1"/>
  <c r="G783" i="1"/>
  <c r="F775" i="1"/>
  <c r="H775" i="1" s="1"/>
  <c r="G775" i="1"/>
  <c r="F767" i="1"/>
  <c r="H767" i="1" s="1"/>
  <c r="G767" i="1"/>
  <c r="F759" i="1"/>
  <c r="H759" i="1" s="1"/>
  <c r="G759" i="1"/>
  <c r="F751" i="1"/>
  <c r="H751" i="1" s="1"/>
  <c r="G751" i="1"/>
  <c r="F743" i="1"/>
  <c r="H743" i="1" s="1"/>
  <c r="G743" i="1"/>
  <c r="F735" i="1"/>
  <c r="H735" i="1" s="1"/>
  <c r="G735" i="1"/>
  <c r="F727" i="1"/>
  <c r="H727" i="1" s="1"/>
  <c r="G727" i="1"/>
  <c r="F719" i="1"/>
  <c r="H719" i="1" s="1"/>
  <c r="G719" i="1"/>
  <c r="F711" i="1"/>
  <c r="H711" i="1" s="1"/>
  <c r="G711" i="1"/>
  <c r="F703" i="1"/>
  <c r="H703" i="1" s="1"/>
  <c r="G703" i="1"/>
  <c r="F695" i="1"/>
  <c r="H695" i="1" s="1"/>
  <c r="G695" i="1"/>
  <c r="F687" i="1"/>
  <c r="H687" i="1" s="1"/>
  <c r="G687" i="1"/>
  <c r="F679" i="1"/>
  <c r="H679" i="1" s="1"/>
  <c r="G679" i="1"/>
  <c r="F671" i="1"/>
  <c r="H671" i="1" s="1"/>
  <c r="G671" i="1"/>
  <c r="F663" i="1"/>
  <c r="H663" i="1" s="1"/>
  <c r="G663" i="1"/>
  <c r="F655" i="1"/>
  <c r="H655" i="1" s="1"/>
  <c r="G655" i="1"/>
  <c r="F647" i="1"/>
  <c r="H647" i="1" s="1"/>
  <c r="G647" i="1"/>
  <c r="F639" i="1"/>
  <c r="H639" i="1" s="1"/>
  <c r="G639" i="1"/>
  <c r="F631" i="1"/>
  <c r="H631" i="1" s="1"/>
  <c r="G631" i="1"/>
  <c r="F623" i="1"/>
  <c r="H623" i="1" s="1"/>
  <c r="G623" i="1"/>
  <c r="F615" i="1"/>
  <c r="H615" i="1" s="1"/>
  <c r="G615" i="1"/>
  <c r="F607" i="1"/>
  <c r="H607" i="1" s="1"/>
  <c r="G607" i="1"/>
  <c r="F599" i="1"/>
  <c r="H599" i="1" s="1"/>
  <c r="G599" i="1"/>
  <c r="F591" i="1"/>
  <c r="H591" i="1" s="1"/>
  <c r="G591" i="1"/>
  <c r="F583" i="1"/>
  <c r="H583" i="1" s="1"/>
  <c r="G583" i="1"/>
  <c r="F575" i="1"/>
  <c r="H575" i="1" s="1"/>
  <c r="G575" i="1"/>
  <c r="F567" i="1"/>
  <c r="H567" i="1" s="1"/>
  <c r="G567" i="1"/>
  <c r="F559" i="1"/>
  <c r="H559" i="1" s="1"/>
  <c r="G559" i="1"/>
  <c r="F551" i="1"/>
  <c r="H551" i="1" s="1"/>
  <c r="G551" i="1"/>
  <c r="F543" i="1"/>
  <c r="H543" i="1" s="1"/>
  <c r="G543" i="1"/>
  <c r="F535" i="1"/>
  <c r="H535" i="1" s="1"/>
  <c r="G535" i="1"/>
  <c r="F527" i="1"/>
  <c r="H527" i="1" s="1"/>
  <c r="G527" i="1"/>
  <c r="F519" i="1"/>
  <c r="H519" i="1" s="1"/>
  <c r="G519" i="1"/>
  <c r="F511" i="1"/>
  <c r="H511" i="1" s="1"/>
  <c r="G511" i="1"/>
  <c r="F503" i="1"/>
  <c r="H503" i="1" s="1"/>
  <c r="G503" i="1"/>
  <c r="F495" i="1"/>
  <c r="H495" i="1" s="1"/>
  <c r="G495" i="1"/>
  <c r="F487" i="1"/>
  <c r="H487" i="1" s="1"/>
  <c r="G487" i="1"/>
  <c r="F479" i="1"/>
  <c r="H479" i="1" s="1"/>
  <c r="G479" i="1"/>
  <c r="F471" i="1"/>
  <c r="H471" i="1" s="1"/>
  <c r="G471" i="1"/>
  <c r="F463" i="1"/>
  <c r="H463" i="1" s="1"/>
  <c r="G463" i="1"/>
  <c r="F455" i="1"/>
  <c r="H455" i="1" s="1"/>
  <c r="G455" i="1"/>
  <c r="F447" i="1"/>
  <c r="H447" i="1" s="1"/>
  <c r="G447" i="1"/>
  <c r="F439" i="1"/>
  <c r="H439" i="1" s="1"/>
  <c r="G439" i="1"/>
  <c r="F431" i="1"/>
  <c r="H431" i="1" s="1"/>
  <c r="G431" i="1"/>
  <c r="F423" i="1"/>
  <c r="H423" i="1" s="1"/>
  <c r="G423" i="1"/>
  <c r="F415" i="1"/>
  <c r="H415" i="1" s="1"/>
  <c r="G415" i="1"/>
  <c r="F407" i="1"/>
  <c r="H407" i="1" s="1"/>
  <c r="G407" i="1"/>
  <c r="F399" i="1"/>
  <c r="H399" i="1" s="1"/>
  <c r="G399" i="1"/>
  <c r="F391" i="1"/>
  <c r="H391" i="1" s="1"/>
  <c r="G391" i="1"/>
  <c r="F383" i="1"/>
  <c r="H383" i="1" s="1"/>
  <c r="G383" i="1"/>
  <c r="F375" i="1"/>
  <c r="H375" i="1" s="1"/>
  <c r="G375" i="1"/>
  <c r="F367" i="1"/>
  <c r="H367" i="1" s="1"/>
  <c r="G367" i="1"/>
  <c r="F359" i="1"/>
  <c r="H359" i="1" s="1"/>
  <c r="G359" i="1"/>
  <c r="F351" i="1"/>
  <c r="H351" i="1" s="1"/>
  <c r="G351" i="1"/>
  <c r="F343" i="1"/>
  <c r="H343" i="1" s="1"/>
  <c r="G343" i="1"/>
  <c r="F335" i="1"/>
  <c r="H335" i="1" s="1"/>
  <c r="G335" i="1"/>
  <c r="F327" i="1"/>
  <c r="H327" i="1" s="1"/>
  <c r="G327" i="1"/>
  <c r="F319" i="1"/>
  <c r="H319" i="1" s="1"/>
  <c r="G319" i="1"/>
  <c r="F311" i="1"/>
  <c r="H311" i="1" s="1"/>
  <c r="G311" i="1"/>
  <c r="F303" i="1"/>
  <c r="H303" i="1" s="1"/>
  <c r="G303" i="1"/>
  <c r="F295" i="1"/>
  <c r="H295" i="1" s="1"/>
  <c r="G295" i="1"/>
  <c r="F287" i="1"/>
  <c r="H287" i="1" s="1"/>
  <c r="G287" i="1"/>
  <c r="F280" i="1"/>
  <c r="H280" i="1" s="1"/>
  <c r="G280" i="1"/>
  <c r="F224" i="1"/>
  <c r="H224" i="1" s="1"/>
  <c r="G224" i="1"/>
  <c r="F176" i="1"/>
  <c r="H176" i="1" s="1"/>
  <c r="G176" i="1"/>
  <c r="F136" i="1"/>
  <c r="H136" i="1" s="1"/>
  <c r="G136" i="1"/>
  <c r="F104" i="1"/>
  <c r="H104" i="1" s="1"/>
  <c r="G104" i="1"/>
  <c r="F72" i="1"/>
  <c r="H72" i="1" s="1"/>
  <c r="G72" i="1"/>
  <c r="F40" i="1"/>
  <c r="H40" i="1" s="1"/>
  <c r="G40" i="1"/>
  <c r="F938" i="1"/>
  <c r="H938" i="1" s="1"/>
  <c r="G938" i="1"/>
  <c r="F898" i="1"/>
  <c r="H898" i="1" s="1"/>
  <c r="G898" i="1"/>
  <c r="F866" i="1"/>
  <c r="H866" i="1" s="1"/>
  <c r="G866" i="1"/>
  <c r="F834" i="1"/>
  <c r="H834" i="1" s="1"/>
  <c r="G834" i="1"/>
  <c r="F802" i="1"/>
  <c r="H802" i="1" s="1"/>
  <c r="G802" i="1"/>
  <c r="F770" i="1"/>
  <c r="H770" i="1" s="1"/>
  <c r="G770" i="1"/>
  <c r="F738" i="1"/>
  <c r="H738" i="1" s="1"/>
  <c r="G738" i="1"/>
  <c r="F706" i="1"/>
  <c r="H706" i="1" s="1"/>
  <c r="G706" i="1"/>
  <c r="F682" i="1"/>
  <c r="H682" i="1" s="1"/>
  <c r="G682" i="1"/>
  <c r="F666" i="1"/>
  <c r="H666" i="1" s="1"/>
  <c r="G666" i="1"/>
  <c r="F634" i="1"/>
  <c r="H634" i="1" s="1"/>
  <c r="G634" i="1"/>
  <c r="F618" i="1"/>
  <c r="H618" i="1" s="1"/>
  <c r="G618" i="1"/>
  <c r="F594" i="1"/>
  <c r="H594" i="1" s="1"/>
  <c r="G594" i="1"/>
  <c r="F570" i="1"/>
  <c r="H570" i="1" s="1"/>
  <c r="G570" i="1"/>
  <c r="F554" i="1"/>
  <c r="H554" i="1" s="1"/>
  <c r="G554" i="1"/>
  <c r="F530" i="1"/>
  <c r="H530" i="1" s="1"/>
  <c r="G530" i="1"/>
  <c r="F514" i="1"/>
  <c r="H514" i="1" s="1"/>
  <c r="G514" i="1"/>
  <c r="F490" i="1"/>
  <c r="H490" i="1" s="1"/>
  <c r="G490" i="1"/>
  <c r="F458" i="1"/>
  <c r="H458" i="1" s="1"/>
  <c r="G458" i="1"/>
  <c r="F434" i="1"/>
  <c r="H434" i="1" s="1"/>
  <c r="G434" i="1"/>
  <c r="F426" i="1"/>
  <c r="H426" i="1" s="1"/>
  <c r="G426" i="1"/>
  <c r="F402" i="1"/>
  <c r="H402" i="1" s="1"/>
  <c r="G402" i="1"/>
  <c r="F386" i="1"/>
  <c r="H386" i="1" s="1"/>
  <c r="G386" i="1"/>
  <c r="F362" i="1"/>
  <c r="H362" i="1" s="1"/>
  <c r="G362" i="1"/>
  <c r="F354" i="1"/>
  <c r="H354" i="1" s="1"/>
  <c r="G354" i="1"/>
  <c r="F330" i="1"/>
  <c r="H330" i="1" s="1"/>
  <c r="G330" i="1"/>
  <c r="F298" i="1"/>
  <c r="H298" i="1" s="1"/>
  <c r="G298" i="1"/>
  <c r="F239" i="1"/>
  <c r="H239" i="1" s="1"/>
  <c r="G239" i="1"/>
  <c r="F159" i="1"/>
  <c r="H159" i="1" s="1"/>
  <c r="G159" i="1"/>
  <c r="F71" i="1"/>
  <c r="H71" i="1" s="1"/>
  <c r="G71" i="1"/>
  <c r="F23" i="1"/>
  <c r="H23" i="1" s="1"/>
  <c r="G23" i="1"/>
  <c r="F921" i="1"/>
  <c r="H921" i="1" s="1"/>
  <c r="G921" i="1"/>
  <c r="F889" i="1"/>
  <c r="H889" i="1" s="1"/>
  <c r="G889" i="1"/>
  <c r="F873" i="1"/>
  <c r="H873" i="1" s="1"/>
  <c r="G873" i="1"/>
  <c r="F857" i="1"/>
  <c r="H857" i="1" s="1"/>
  <c r="G857" i="1"/>
  <c r="F841" i="1"/>
  <c r="H841" i="1" s="1"/>
  <c r="G841" i="1"/>
  <c r="F825" i="1"/>
  <c r="H825" i="1" s="1"/>
  <c r="G825" i="1"/>
  <c r="F809" i="1"/>
  <c r="H809" i="1" s="1"/>
  <c r="G809" i="1"/>
  <c r="F793" i="1"/>
  <c r="H793" i="1" s="1"/>
  <c r="G793" i="1"/>
  <c r="F769" i="1"/>
  <c r="H769" i="1" s="1"/>
  <c r="G769" i="1"/>
  <c r="F753" i="1"/>
  <c r="H753" i="1" s="1"/>
  <c r="G753" i="1"/>
  <c r="F737" i="1"/>
  <c r="H737" i="1" s="1"/>
  <c r="G737" i="1"/>
  <c r="F721" i="1"/>
  <c r="H721" i="1" s="1"/>
  <c r="G721" i="1"/>
  <c r="F705" i="1"/>
  <c r="H705" i="1" s="1"/>
  <c r="G705" i="1"/>
  <c r="F689" i="1"/>
  <c r="H689" i="1" s="1"/>
  <c r="G689" i="1"/>
  <c r="F673" i="1"/>
  <c r="H673" i="1" s="1"/>
  <c r="G673" i="1"/>
  <c r="F657" i="1"/>
  <c r="H657" i="1" s="1"/>
  <c r="G657" i="1"/>
  <c r="F641" i="1"/>
  <c r="H641" i="1" s="1"/>
  <c r="G641" i="1"/>
  <c r="F625" i="1"/>
  <c r="H625" i="1" s="1"/>
  <c r="G625" i="1"/>
  <c r="F609" i="1"/>
  <c r="H609" i="1" s="1"/>
  <c r="G609" i="1"/>
  <c r="F593" i="1"/>
  <c r="H593" i="1" s="1"/>
  <c r="G593" i="1"/>
  <c r="F577" i="1"/>
  <c r="H577" i="1" s="1"/>
  <c r="G577" i="1"/>
  <c r="F561" i="1"/>
  <c r="H561" i="1" s="1"/>
  <c r="G561" i="1"/>
  <c r="F545" i="1"/>
  <c r="H545" i="1" s="1"/>
  <c r="G545" i="1"/>
  <c r="F529" i="1"/>
  <c r="H529" i="1" s="1"/>
  <c r="G529" i="1"/>
  <c r="F513" i="1"/>
  <c r="H513" i="1" s="1"/>
  <c r="G513" i="1"/>
  <c r="F497" i="1"/>
  <c r="H497" i="1" s="1"/>
  <c r="G497" i="1"/>
  <c r="F489" i="1"/>
  <c r="H489" i="1" s="1"/>
  <c r="G489" i="1"/>
  <c r="F473" i="1"/>
  <c r="H473" i="1" s="1"/>
  <c r="G473" i="1"/>
  <c r="F457" i="1"/>
  <c r="H457" i="1" s="1"/>
  <c r="G457" i="1"/>
  <c r="F441" i="1"/>
  <c r="H441" i="1" s="1"/>
  <c r="G441" i="1"/>
  <c r="F425" i="1"/>
  <c r="H425" i="1" s="1"/>
  <c r="G425" i="1"/>
  <c r="F409" i="1"/>
  <c r="H409" i="1" s="1"/>
  <c r="G409" i="1"/>
  <c r="F393" i="1"/>
  <c r="H393" i="1" s="1"/>
  <c r="G393" i="1"/>
  <c r="F377" i="1"/>
  <c r="H377" i="1" s="1"/>
  <c r="G377" i="1"/>
  <c r="F353" i="1"/>
  <c r="H353" i="1" s="1"/>
  <c r="G353" i="1"/>
  <c r="F337" i="1"/>
  <c r="H337" i="1" s="1"/>
  <c r="G337" i="1"/>
  <c r="F329" i="1"/>
  <c r="H329" i="1" s="1"/>
  <c r="G329" i="1"/>
  <c r="F313" i="1"/>
  <c r="H313" i="1" s="1"/>
  <c r="G313" i="1"/>
  <c r="F305" i="1"/>
  <c r="H305" i="1" s="1"/>
  <c r="G305" i="1"/>
  <c r="F297" i="1"/>
  <c r="H297" i="1" s="1"/>
  <c r="G297" i="1"/>
  <c r="F285" i="1"/>
  <c r="H285" i="1" s="1"/>
  <c r="G285" i="1"/>
  <c r="F277" i="1"/>
  <c r="H277" i="1" s="1"/>
  <c r="G277" i="1"/>
  <c r="F269" i="1"/>
  <c r="H269" i="1" s="1"/>
  <c r="G269" i="1"/>
  <c r="F261" i="1"/>
  <c r="H261" i="1" s="1"/>
  <c r="G261" i="1"/>
  <c r="F253" i="1"/>
  <c r="H253" i="1" s="1"/>
  <c r="G253" i="1"/>
  <c r="F245" i="1"/>
  <c r="H245" i="1" s="1"/>
  <c r="G245" i="1"/>
  <c r="F237" i="1"/>
  <c r="H237" i="1" s="1"/>
  <c r="G237" i="1"/>
  <c r="F284" i="1"/>
  <c r="H284" i="1" s="1"/>
  <c r="G284" i="1"/>
  <c r="F276" i="1"/>
  <c r="H276" i="1" s="1"/>
  <c r="G276" i="1"/>
  <c r="F268" i="1"/>
  <c r="H268" i="1" s="1"/>
  <c r="G268" i="1"/>
  <c r="F260" i="1"/>
  <c r="H260" i="1" s="1"/>
  <c r="G260" i="1"/>
  <c r="F252" i="1"/>
  <c r="H252" i="1" s="1"/>
  <c r="G252" i="1"/>
  <c r="F244" i="1"/>
  <c r="H244" i="1" s="1"/>
  <c r="G244" i="1"/>
  <c r="F236" i="1"/>
  <c r="H236" i="1" s="1"/>
  <c r="G236" i="1"/>
  <c r="F228" i="1"/>
  <c r="H228" i="1" s="1"/>
  <c r="G228" i="1"/>
  <c r="F220" i="1"/>
  <c r="H220" i="1" s="1"/>
  <c r="G220" i="1"/>
  <c r="F212" i="1"/>
  <c r="H212" i="1" s="1"/>
  <c r="G212" i="1"/>
  <c r="F204" i="1"/>
  <c r="H204" i="1" s="1"/>
  <c r="G204" i="1"/>
  <c r="F196" i="1"/>
  <c r="H196" i="1" s="1"/>
  <c r="G196" i="1"/>
  <c r="F188" i="1"/>
  <c r="H188" i="1" s="1"/>
  <c r="G188" i="1"/>
  <c r="F180" i="1"/>
  <c r="H180" i="1" s="1"/>
  <c r="G180" i="1"/>
  <c r="F172" i="1"/>
  <c r="H172" i="1" s="1"/>
  <c r="G172" i="1"/>
  <c r="F164" i="1"/>
  <c r="H164" i="1" s="1"/>
  <c r="G164" i="1"/>
  <c r="F156" i="1"/>
  <c r="H156" i="1" s="1"/>
  <c r="G156" i="1"/>
  <c r="F148" i="1"/>
  <c r="H148" i="1" s="1"/>
  <c r="G148" i="1"/>
  <c r="F140" i="1"/>
  <c r="H140" i="1" s="1"/>
  <c r="G140" i="1"/>
  <c r="F132" i="1"/>
  <c r="H132" i="1" s="1"/>
  <c r="G132" i="1"/>
  <c r="F124" i="1"/>
  <c r="H124" i="1" s="1"/>
  <c r="G124" i="1"/>
  <c r="F116" i="1"/>
  <c r="H116" i="1" s="1"/>
  <c r="G116" i="1"/>
  <c r="F108" i="1"/>
  <c r="H108" i="1" s="1"/>
  <c r="G108" i="1"/>
  <c r="F100" i="1"/>
  <c r="H100" i="1" s="1"/>
  <c r="G100" i="1"/>
  <c r="F92" i="1"/>
  <c r="H92" i="1" s="1"/>
  <c r="G92" i="1"/>
  <c r="F84" i="1"/>
  <c r="H84" i="1" s="1"/>
  <c r="G84" i="1"/>
  <c r="F76" i="1"/>
  <c r="H76" i="1" s="1"/>
  <c r="G76" i="1"/>
  <c r="F68" i="1"/>
  <c r="H68" i="1" s="1"/>
  <c r="G68" i="1"/>
  <c r="F60" i="1"/>
  <c r="H60" i="1" s="1"/>
  <c r="G60" i="1"/>
  <c r="F52" i="1"/>
  <c r="H52" i="1" s="1"/>
  <c r="G52" i="1"/>
  <c r="F44" i="1"/>
  <c r="H44" i="1" s="1"/>
  <c r="G44" i="1"/>
  <c r="F36" i="1"/>
  <c r="H36" i="1" s="1"/>
  <c r="G36" i="1"/>
  <c r="F28" i="1"/>
  <c r="H28" i="1" s="1"/>
  <c r="G28" i="1"/>
  <c r="F20" i="1"/>
  <c r="H20" i="1" s="1"/>
  <c r="G20" i="1"/>
  <c r="F12" i="1"/>
  <c r="H12" i="1" s="1"/>
  <c r="G12" i="1"/>
  <c r="F4" i="1"/>
  <c r="H4" i="1" s="1"/>
  <c r="G4" i="1"/>
  <c r="F934" i="1"/>
  <c r="H934" i="1" s="1"/>
  <c r="G934" i="1"/>
  <c r="F926" i="1"/>
  <c r="H926" i="1" s="1"/>
  <c r="G926" i="1"/>
  <c r="F918" i="1"/>
  <c r="H918" i="1" s="1"/>
  <c r="G918" i="1"/>
  <c r="F910" i="1"/>
  <c r="H910" i="1" s="1"/>
  <c r="G910" i="1"/>
  <c r="F902" i="1"/>
  <c r="H902" i="1" s="1"/>
  <c r="G902" i="1"/>
  <c r="F894" i="1"/>
  <c r="H894" i="1" s="1"/>
  <c r="G894" i="1"/>
  <c r="F886" i="1"/>
  <c r="H886" i="1" s="1"/>
  <c r="G886" i="1"/>
  <c r="F878" i="1"/>
  <c r="H878" i="1" s="1"/>
  <c r="G878" i="1"/>
  <c r="F870" i="1"/>
  <c r="H870" i="1" s="1"/>
  <c r="G870" i="1"/>
  <c r="F862" i="1"/>
  <c r="H862" i="1" s="1"/>
  <c r="G862" i="1"/>
  <c r="F854" i="1"/>
  <c r="H854" i="1" s="1"/>
  <c r="G854" i="1"/>
  <c r="F846" i="1"/>
  <c r="H846" i="1" s="1"/>
  <c r="G846" i="1"/>
  <c r="F838" i="1"/>
  <c r="H838" i="1" s="1"/>
  <c r="G838" i="1"/>
  <c r="F830" i="1"/>
  <c r="H830" i="1" s="1"/>
  <c r="G830" i="1"/>
  <c r="F822" i="1"/>
  <c r="H822" i="1" s="1"/>
  <c r="G822" i="1"/>
  <c r="F814" i="1"/>
  <c r="H814" i="1" s="1"/>
  <c r="G814" i="1"/>
  <c r="F806" i="1"/>
  <c r="H806" i="1" s="1"/>
  <c r="G806" i="1"/>
  <c r="F798" i="1"/>
  <c r="H798" i="1" s="1"/>
  <c r="G798" i="1"/>
  <c r="F790" i="1"/>
  <c r="H790" i="1" s="1"/>
  <c r="G790" i="1"/>
  <c r="F782" i="1"/>
  <c r="H782" i="1" s="1"/>
  <c r="G782" i="1"/>
  <c r="F774" i="1"/>
  <c r="H774" i="1" s="1"/>
  <c r="G774" i="1"/>
  <c r="F766" i="1"/>
  <c r="H766" i="1" s="1"/>
  <c r="G766" i="1"/>
  <c r="F758" i="1"/>
  <c r="H758" i="1" s="1"/>
  <c r="G758" i="1"/>
  <c r="F750" i="1"/>
  <c r="H750" i="1" s="1"/>
  <c r="G750" i="1"/>
  <c r="F742" i="1"/>
  <c r="H742" i="1" s="1"/>
  <c r="G742" i="1"/>
  <c r="F734" i="1"/>
  <c r="H734" i="1" s="1"/>
  <c r="G734" i="1"/>
  <c r="F726" i="1"/>
  <c r="H726" i="1" s="1"/>
  <c r="G726" i="1"/>
  <c r="F718" i="1"/>
  <c r="H718" i="1" s="1"/>
  <c r="G718" i="1"/>
  <c r="F710" i="1"/>
  <c r="H710" i="1" s="1"/>
  <c r="G710" i="1"/>
  <c r="F702" i="1"/>
  <c r="H702" i="1" s="1"/>
  <c r="G702" i="1"/>
  <c r="F694" i="1"/>
  <c r="H694" i="1" s="1"/>
  <c r="G694" i="1"/>
  <c r="F686" i="1"/>
  <c r="H686" i="1" s="1"/>
  <c r="G686" i="1"/>
  <c r="F678" i="1"/>
  <c r="H678" i="1" s="1"/>
  <c r="G678" i="1"/>
  <c r="F670" i="1"/>
  <c r="H670" i="1" s="1"/>
  <c r="G670" i="1"/>
  <c r="F662" i="1"/>
  <c r="H662" i="1" s="1"/>
  <c r="G662" i="1"/>
  <c r="F654" i="1"/>
  <c r="H654" i="1" s="1"/>
  <c r="G654" i="1"/>
  <c r="F646" i="1"/>
  <c r="H646" i="1" s="1"/>
  <c r="G646" i="1"/>
  <c r="F638" i="1"/>
  <c r="H638" i="1" s="1"/>
  <c r="G638" i="1"/>
  <c r="F630" i="1"/>
  <c r="H630" i="1" s="1"/>
  <c r="G630" i="1"/>
  <c r="F622" i="1"/>
  <c r="H622" i="1" s="1"/>
  <c r="G622" i="1"/>
  <c r="F614" i="1"/>
  <c r="H614" i="1" s="1"/>
  <c r="G614" i="1"/>
  <c r="F606" i="1"/>
  <c r="H606" i="1" s="1"/>
  <c r="G606" i="1"/>
  <c r="F598" i="1"/>
  <c r="H598" i="1" s="1"/>
  <c r="G598" i="1"/>
  <c r="F590" i="1"/>
  <c r="H590" i="1" s="1"/>
  <c r="G590" i="1"/>
  <c r="F582" i="1"/>
  <c r="H582" i="1" s="1"/>
  <c r="G582" i="1"/>
  <c r="F574" i="1"/>
  <c r="H574" i="1" s="1"/>
  <c r="G574" i="1"/>
  <c r="F566" i="1"/>
  <c r="H566" i="1" s="1"/>
  <c r="G566" i="1"/>
  <c r="F558" i="1"/>
  <c r="H558" i="1" s="1"/>
  <c r="G558" i="1"/>
  <c r="F550" i="1"/>
  <c r="H550" i="1" s="1"/>
  <c r="G550" i="1"/>
  <c r="F542" i="1"/>
  <c r="H542" i="1" s="1"/>
  <c r="G542" i="1"/>
  <c r="F534" i="1"/>
  <c r="H534" i="1" s="1"/>
  <c r="G534" i="1"/>
  <c r="F526" i="1"/>
  <c r="H526" i="1" s="1"/>
  <c r="G526" i="1"/>
  <c r="F518" i="1"/>
  <c r="H518" i="1" s="1"/>
  <c r="G518" i="1"/>
  <c r="F510" i="1"/>
  <c r="H510" i="1" s="1"/>
  <c r="G510" i="1"/>
  <c r="F502" i="1"/>
  <c r="H502" i="1" s="1"/>
  <c r="G502" i="1"/>
  <c r="F494" i="1"/>
  <c r="H494" i="1" s="1"/>
  <c r="G494" i="1"/>
  <c r="F486" i="1"/>
  <c r="H486" i="1" s="1"/>
  <c r="G486" i="1"/>
  <c r="F478" i="1"/>
  <c r="H478" i="1" s="1"/>
  <c r="G478" i="1"/>
  <c r="F470" i="1"/>
  <c r="H470" i="1" s="1"/>
  <c r="G470" i="1"/>
  <c r="F462" i="1"/>
  <c r="H462" i="1" s="1"/>
  <c r="G462" i="1"/>
  <c r="F454" i="1"/>
  <c r="H454" i="1" s="1"/>
  <c r="G454" i="1"/>
  <c r="F446" i="1"/>
  <c r="H446" i="1" s="1"/>
  <c r="G446" i="1"/>
  <c r="F438" i="1"/>
  <c r="H438" i="1" s="1"/>
  <c r="G438" i="1"/>
  <c r="F430" i="1"/>
  <c r="H430" i="1" s="1"/>
  <c r="G430" i="1"/>
  <c r="F422" i="1"/>
  <c r="H422" i="1" s="1"/>
  <c r="G422" i="1"/>
  <c r="F414" i="1"/>
  <c r="H414" i="1" s="1"/>
  <c r="G414" i="1"/>
  <c r="F406" i="1"/>
  <c r="H406" i="1" s="1"/>
  <c r="G406" i="1"/>
  <c r="F398" i="1"/>
  <c r="H398" i="1" s="1"/>
  <c r="G398" i="1"/>
  <c r="F390" i="1"/>
  <c r="H390" i="1" s="1"/>
  <c r="G390" i="1"/>
  <c r="F382" i="1"/>
  <c r="H382" i="1" s="1"/>
  <c r="G382" i="1"/>
  <c r="F374" i="1"/>
  <c r="H374" i="1" s="1"/>
  <c r="G374" i="1"/>
  <c r="F366" i="1"/>
  <c r="H366" i="1" s="1"/>
  <c r="G366" i="1"/>
  <c r="F358" i="1"/>
  <c r="H358" i="1" s="1"/>
  <c r="G358" i="1"/>
  <c r="F350" i="1"/>
  <c r="H350" i="1" s="1"/>
  <c r="G350" i="1"/>
  <c r="F342" i="1"/>
  <c r="H342" i="1" s="1"/>
  <c r="G342" i="1"/>
  <c r="F334" i="1"/>
  <c r="H334" i="1" s="1"/>
  <c r="G334" i="1"/>
  <c r="F326" i="1"/>
  <c r="H326" i="1" s="1"/>
  <c r="G326" i="1"/>
  <c r="F318" i="1"/>
  <c r="H318" i="1" s="1"/>
  <c r="G318" i="1"/>
  <c r="F310" i="1"/>
  <c r="H310" i="1" s="1"/>
  <c r="G310" i="1"/>
  <c r="F302" i="1"/>
  <c r="H302" i="1" s="1"/>
  <c r="G302" i="1"/>
  <c r="F294" i="1"/>
  <c r="H294" i="1" s="1"/>
  <c r="G294" i="1"/>
  <c r="F286" i="1"/>
  <c r="H286" i="1" s="1"/>
  <c r="G286" i="1"/>
</calcChain>
</file>

<file path=xl/sharedStrings.xml><?xml version="1.0" encoding="utf-8"?>
<sst xmlns="http://schemas.openxmlformats.org/spreadsheetml/2006/main" count="7828" uniqueCount="142">
  <si>
    <t>Sunday, June 11, 2017</t>
  </si>
  <si>
    <t>Sunday, April 2, 2017</t>
  </si>
  <si>
    <t>Monday, April 3, 2017</t>
  </si>
  <si>
    <t>Tuesday, April 4, 2017</t>
  </si>
  <si>
    <t>Wednesday, April 5, 2017</t>
  </si>
  <si>
    <t>Thursday, April 6, 2017</t>
  </si>
  <si>
    <t>Friday, April 7, 2017</t>
  </si>
  <si>
    <t>Saturday, April 8, 2017</t>
  </si>
  <si>
    <t>Sunday, April 9, 2017</t>
  </si>
  <si>
    <t>Monday, April 10, 2017</t>
  </si>
  <si>
    <t>Tuesday, April 11, 2017</t>
  </si>
  <si>
    <t>Wednesday, April 12, 2017</t>
  </si>
  <si>
    <t>Thursday, April 13, 2017</t>
  </si>
  <si>
    <t>Friday, April 14, 2017</t>
  </si>
  <si>
    <t>Saturday, April 15, 2017</t>
  </si>
  <si>
    <t>Sunday, April 16, 2017</t>
  </si>
  <si>
    <t>Monday, April 17, 2017</t>
  </si>
  <si>
    <t>Tuesday, April 18, 2017</t>
  </si>
  <si>
    <t>Wednesday, April 19, 2017</t>
  </si>
  <si>
    <t>Thursday, April 20, 2017</t>
  </si>
  <si>
    <t>Friday, April 21, 2017</t>
  </si>
  <si>
    <t>Saturday, April 22, 2017</t>
  </si>
  <si>
    <t>Sunday, April 23, 2017</t>
  </si>
  <si>
    <t>Monday, April 24, 2017</t>
  </si>
  <si>
    <t>Tuesday, April 25, 2017</t>
  </si>
  <si>
    <t>Wednesday, April 26, 2017</t>
  </si>
  <si>
    <t>Thursday, April 27, 2017</t>
  </si>
  <si>
    <t>Friday, April 28, 2017</t>
  </si>
  <si>
    <t>Saturday, April 29, 2017</t>
  </si>
  <si>
    <t>Sunday, April 30, 2017</t>
  </si>
  <si>
    <t>Monday, May 1, 2017</t>
  </si>
  <si>
    <t>Tuesday, May 2, 2017</t>
  </si>
  <si>
    <t>Wednesday, May 3, 2017</t>
  </si>
  <si>
    <t>Thursday, May 4, 2017</t>
  </si>
  <si>
    <t>Friday, May 5, 2017</t>
  </si>
  <si>
    <t>Saturday, May 6, 2017</t>
  </si>
  <si>
    <t>Sunday, May 7, 2017</t>
  </si>
  <si>
    <t>Monday, May 8, 2017</t>
  </si>
  <si>
    <t>Tuesday, May 9, 2017</t>
  </si>
  <si>
    <t>Wednesday, May 10, 2017</t>
  </si>
  <si>
    <t>Thursday, May 11, 2017</t>
  </si>
  <si>
    <t>Friday, May 12, 2017</t>
  </si>
  <si>
    <t>Saturday, May 13, 2017</t>
  </si>
  <si>
    <t>Sunday, May 14, 2017</t>
  </si>
  <si>
    <t>Monday, May 15, 2017</t>
  </si>
  <si>
    <t>Tuesday, May 16, 2017</t>
  </si>
  <si>
    <t>Wednesday, May 17, 2017</t>
  </si>
  <si>
    <t>Thursday, May 18, 2017</t>
  </si>
  <si>
    <t>Friday, May 19, 2017</t>
  </si>
  <si>
    <t>Saturday, May 20, 2017</t>
  </si>
  <si>
    <t>Sunday, May 21, 2017</t>
  </si>
  <si>
    <t>Monday, May 22, 2017</t>
  </si>
  <si>
    <t>Tuesday, May 23, 2017</t>
  </si>
  <si>
    <t>Wednesday, May 24, 2017</t>
  </si>
  <si>
    <t>Thursday, May 25, 2017</t>
  </si>
  <si>
    <t>Friday, May 26, 2017</t>
  </si>
  <si>
    <t>Saturday, May 27, 2017</t>
  </si>
  <si>
    <t>Sunday, May 28, 2017</t>
  </si>
  <si>
    <t>Monday, May 29, 2017</t>
  </si>
  <si>
    <t>Tuesday, May 30, 2017</t>
  </si>
  <si>
    <t>Wednesday, May 31, 2017</t>
  </si>
  <si>
    <t>Thursday, June 1, 2017</t>
  </si>
  <si>
    <t>Friday, June 2, 2017</t>
  </si>
  <si>
    <t>Saturday, June 3, 2017</t>
  </si>
  <si>
    <t>Sunday, June 4, 2017</t>
  </si>
  <si>
    <t>Monday, June 5, 2017</t>
  </si>
  <si>
    <t>Tuesday, June 6, 2017</t>
  </si>
  <si>
    <t>Wednesday, June 7, 2017</t>
  </si>
  <si>
    <t>Thursday, June 8, 2017</t>
  </si>
  <si>
    <t>Friday, June 9, 2017</t>
  </si>
  <si>
    <t>Saturday, June 10, 2017</t>
  </si>
  <si>
    <t>San Francisco Giants </t>
  </si>
  <si>
    <t>Chicago Cubs </t>
  </si>
  <si>
    <t>New York Yankees </t>
  </si>
  <si>
    <t>Kansas City Royals </t>
  </si>
  <si>
    <t>Toronto Blue Jays </t>
  </si>
  <si>
    <t>LA Angels of Anaheim </t>
  </si>
  <si>
    <t>Seattle Mariners </t>
  </si>
  <si>
    <t>Colorado Rockies </t>
  </si>
  <si>
    <t>Atlanta Braves </t>
  </si>
  <si>
    <t>Philadelphia Phillies </t>
  </si>
  <si>
    <t>Pittsburgh Pirates </t>
  </si>
  <si>
    <t>San Diego Padres </t>
  </si>
  <si>
    <t>Cleveland Indians </t>
  </si>
  <si>
    <t>Miami Marlins </t>
  </si>
  <si>
    <t>Detroit Tigers </t>
  </si>
  <si>
    <t>Cincinnati Reds </t>
  </si>
  <si>
    <t>Minnesota Twins </t>
  </si>
  <si>
    <t>Washington Nationals </t>
  </si>
  <si>
    <t>Oakland Athletics </t>
  </si>
  <si>
    <t>Boston Red Sox </t>
  </si>
  <si>
    <t>Los Angeles Dodgers </t>
  </si>
  <si>
    <t>New York Mets </t>
  </si>
  <si>
    <t>Arizona D'Backs </t>
  </si>
  <si>
    <t>Tampa Bay Rays </t>
  </si>
  <si>
    <t>St. Louis Cardinals </t>
  </si>
  <si>
    <t>Houston Astros </t>
  </si>
  <si>
    <t>Chicago White Sox </t>
  </si>
  <si>
    <t>Milwaukee Brewers </t>
  </si>
  <si>
    <t>Baltimore Orioles </t>
  </si>
  <si>
    <t>Texas Rangers </t>
  </si>
  <si>
    <t>Home Team</t>
  </si>
  <si>
    <t>Home Team Score</t>
  </si>
  <si>
    <t>Away Team Score</t>
  </si>
  <si>
    <t>Home - Away</t>
  </si>
  <si>
    <t>Away - Home</t>
  </si>
  <si>
    <t>Date</t>
  </si>
  <si>
    <t>Home Win</t>
  </si>
  <si>
    <t>Away Win</t>
  </si>
  <si>
    <t>Source</t>
  </si>
  <si>
    <t>Target</t>
  </si>
  <si>
    <t>Type</t>
  </si>
  <si>
    <t>ID</t>
  </si>
  <si>
    <t>Label</t>
  </si>
  <si>
    <t>Weight</t>
  </si>
  <si>
    <t>Run Difference</t>
  </si>
  <si>
    <t>Win</t>
  </si>
  <si>
    <t>Team</t>
  </si>
  <si>
    <t>Opponent</t>
  </si>
  <si>
    <t>Row Labels</t>
  </si>
  <si>
    <t>Grand Total</t>
  </si>
  <si>
    <t>TRUE</t>
  </si>
  <si>
    <t>FALSE</t>
  </si>
  <si>
    <t>Column Labels</t>
  </si>
  <si>
    <t>Count of Run Difference</t>
  </si>
  <si>
    <t>Date as Date</t>
  </si>
  <si>
    <t>way Team</t>
  </si>
  <si>
    <t>Division</t>
  </si>
  <si>
    <t>Interval</t>
  </si>
  <si>
    <t>directed</t>
  </si>
  <si>
    <t>Win as Number</t>
  </si>
  <si>
    <t>Team ID</t>
  </si>
  <si>
    <t>Opponent ID</t>
  </si>
  <si>
    <t>GP</t>
  </si>
  <si>
    <t>Monday, June 12, 2017</t>
  </si>
  <si>
    <t>Away Team</t>
  </si>
  <si>
    <t>Home ID</t>
  </si>
  <si>
    <t>Away ID</t>
  </si>
  <si>
    <t>Run Diff.</t>
  </si>
  <si>
    <t>RD/game</t>
  </si>
  <si>
    <t>Wins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</si>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</sst>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3" borderId="2" xfId="0" applyNumberFormat="1" applyFont="1" applyFill="1" applyBorder="1"/>
    <xf numFmtId="164" fontId="0" fillId="3" borderId="4" xfId="0" applyNumberFormat="1" applyFont="1" applyFill="1" applyBorder="1"/>
    <xf numFmtId="0" fontId="0" fillId="3" borderId="4" xfId="0" applyFont="1" applyFill="1" applyBorder="1"/>
    <xf numFmtId="0" fontId="0" fillId="3" borderId="3" xfId="0" applyFont="1" applyFill="1" applyBorder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64" formatCode="[$-F800]dddd\,\ mmmm\ dd\,\ yyyy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ss2018" refreshedDate="42905.731492708335" createdVersion="4" refreshedVersion="4" minRefreshableVersion="3" recordCount="1878">
  <cacheSource type="worksheet">
    <worksheetSource name="Table2"/>
  </cacheSource>
  <cacheFields count="5">
    <cacheField name="Team" numFmtId="0">
      <sharedItems count="60">
        <s v="San Francisco Giants "/>
        <s v="Chicago Cubs "/>
        <s v="New York Yankees "/>
        <s v="Kansas City Royals "/>
        <s v="Toronto Blue Jays "/>
        <s v="LA Angels of Anaheim "/>
        <s v="Seattle Mariners "/>
        <s v="Colorado Rockies "/>
        <s v="Atlanta Braves "/>
        <s v="Philadelphia Phillies "/>
        <s v="Pittsburgh Pirates "/>
        <s v="San Diego Padres "/>
        <s v="Cleveland Indians "/>
        <s v="Miami Marlins "/>
        <s v="Detroit Tigers "/>
        <s v="Cincinnati Reds "/>
        <s v="Minnesota Twins "/>
        <s v="Washington Nationals "/>
        <s v="Oakland Athletics "/>
        <s v="Boston Red Sox "/>
        <s v="Los Angeles Dodgers "/>
        <s v="New York Mets "/>
        <s v="Arizona D'Backs "/>
        <s v="Tampa Bay Rays "/>
        <s v="St. Louis Cardinals "/>
        <s v="Houston Astros "/>
        <s v="Chicago White Sox "/>
        <s v="Milwaukee Brewers "/>
        <s v="Baltimore Orioles "/>
        <s v="Texas Rangers "/>
        <s v=" Cincinnati Reds " u="1"/>
        <s v=" Kansas City Royals " u="1"/>
        <s v=" Arizona D'Backs " u="1"/>
        <s v=" Baltimore Orioles " u="1"/>
        <s v=" Chicago Cubs " u="1"/>
        <s v=" St. Louis Cardinals " u="1"/>
        <s v=" Seattle Mariners " u="1"/>
        <s v=" Detroit Tigers " u="1"/>
        <s v=" Texas Rangers " u="1"/>
        <s v=" Minnesota Twins " u="1"/>
        <s v=" Pittsburgh Pirates " u="1"/>
        <s v=" Washington Nationals " u="1"/>
        <s v=" San Diego Padres " u="1"/>
        <s v=" Houston Astros " u="1"/>
        <s v=" Miami Marlins " u="1"/>
        <s v=" Oakland Athletics " u="1"/>
        <s v=" San Francisco Giants " u="1"/>
        <s v=" Chicago White Sox " u="1"/>
        <s v=" Tampa Bay Rays " u="1"/>
        <s v=" Los Angeles Dodgers " u="1"/>
        <s v=" LA Angels of Anaheim " u="1"/>
        <s v=" New York Yankees " u="1"/>
        <s v=" Milwaukee Brewers " u="1"/>
        <s v=" Colorado Rockies " u="1"/>
        <s v=" Toronto Blue Jays " u="1"/>
        <s v=" New York Mets " u="1"/>
        <s v=" Cleveland Indians " u="1"/>
        <s v=" Atlanta Braves " u="1"/>
        <s v=" Philadelphia Phillies " u="1"/>
        <s v=" Boston Red Sox " u="1"/>
      </sharedItems>
    </cacheField>
    <cacheField name="Opponent" numFmtId="0">
      <sharedItems count="30">
        <s v="Arizona D'Backs "/>
        <s v="St. Louis Cardinals "/>
        <s v="Tampa Bay Rays "/>
        <s v="Minnesota Twins "/>
        <s v="Baltimore Orioles "/>
        <s v="Oakland Athletics "/>
        <s v="Houston Astros "/>
        <s v="Milwaukee Brewers "/>
        <s v="New York Mets "/>
        <s v="Cincinnati Reds "/>
        <s v="Boston Red Sox "/>
        <s v="Los Angeles Dodgers "/>
        <s v="Texas Rangers "/>
        <s v="Washington Nationals "/>
        <s v="Chicago White Sox "/>
        <s v="San Diego Padres "/>
        <s v="Pittsburgh Pirates "/>
        <s v="Philadelphia Phillies "/>
        <s v="Detroit Tigers "/>
        <s v="Colorado Rockies "/>
        <s v="LA Angels of Anaheim "/>
        <s v="San Francisco Giants "/>
        <s v="New York Yankees "/>
        <s v="Seattle Mariners "/>
        <s v="Kansas City Royals "/>
        <s v="Chicago Cubs "/>
        <s v="Cleveland Indians "/>
        <s v="Toronto Blue Jays "/>
        <s v="Miami Marlins "/>
        <s v="Atlanta Braves "/>
      </sharedItems>
    </cacheField>
    <cacheField name="Run Difference" numFmtId="0">
      <sharedItems containsSemiMixedTypes="0" containsString="0" containsNumber="1" containsInteger="1" minValue="-18" maxValue="18"/>
    </cacheField>
    <cacheField name="Win" numFmtId="0">
      <sharedItems count="2">
        <b v="0"/>
        <b v="1"/>
      </sharedItems>
    </cacheField>
    <cacheField name="Date as Date" numFmtId="164">
      <sharedItems containsSemiMixedTypes="0" containsNonDate="0" containsDate="1" containsString="0" minDate="2017-04-02T00:00:00" maxDate="2017-06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8">
  <r>
    <x v="0"/>
    <x v="0"/>
    <n v="-1"/>
    <x v="0"/>
    <d v="2017-04-02T00:00:00"/>
  </r>
  <r>
    <x v="1"/>
    <x v="1"/>
    <n v="-1"/>
    <x v="0"/>
    <d v="2017-04-02T00:00:00"/>
  </r>
  <r>
    <x v="2"/>
    <x v="2"/>
    <n v="-4"/>
    <x v="0"/>
    <d v="2017-04-02T00:00:00"/>
  </r>
  <r>
    <x v="3"/>
    <x v="3"/>
    <n v="-6"/>
    <x v="0"/>
    <d v="2017-04-03T00:00:00"/>
  </r>
  <r>
    <x v="4"/>
    <x v="4"/>
    <n v="-1"/>
    <x v="0"/>
    <d v="2017-04-03T00:00:00"/>
  </r>
  <r>
    <x v="5"/>
    <x v="5"/>
    <n v="-2"/>
    <x v="0"/>
    <d v="2017-04-03T00:00:00"/>
  </r>
  <r>
    <x v="6"/>
    <x v="6"/>
    <n v="-3"/>
    <x v="0"/>
    <d v="2017-04-03T00:00:00"/>
  </r>
  <r>
    <x v="7"/>
    <x v="7"/>
    <n v="2"/>
    <x v="1"/>
    <d v="2017-04-03T00:00:00"/>
  </r>
  <r>
    <x v="8"/>
    <x v="8"/>
    <n v="-6"/>
    <x v="0"/>
    <d v="2017-04-03T00:00:00"/>
  </r>
  <r>
    <x v="9"/>
    <x v="9"/>
    <n v="1"/>
    <x v="1"/>
    <d v="2017-04-03T00:00:00"/>
  </r>
  <r>
    <x v="10"/>
    <x v="10"/>
    <n v="-2"/>
    <x v="0"/>
    <d v="2017-04-03T00:00:00"/>
  </r>
  <r>
    <x v="11"/>
    <x v="11"/>
    <n v="-11"/>
    <x v="0"/>
    <d v="2017-04-03T00:00:00"/>
  </r>
  <r>
    <x v="12"/>
    <x v="12"/>
    <n v="3"/>
    <x v="1"/>
    <d v="2017-04-03T00:00:00"/>
  </r>
  <r>
    <x v="13"/>
    <x v="13"/>
    <n v="-2"/>
    <x v="0"/>
    <d v="2017-04-03T00:00:00"/>
  </r>
  <r>
    <x v="0"/>
    <x v="0"/>
    <n v="4"/>
    <x v="1"/>
    <d v="2017-04-04T00:00:00"/>
  </r>
  <r>
    <x v="5"/>
    <x v="5"/>
    <n v="1"/>
    <x v="1"/>
    <d v="2017-04-04T00:00:00"/>
  </r>
  <r>
    <x v="1"/>
    <x v="1"/>
    <n v="1"/>
    <x v="1"/>
    <d v="2017-04-04T00:00:00"/>
  </r>
  <r>
    <x v="14"/>
    <x v="14"/>
    <n v="3"/>
    <x v="1"/>
    <d v="2017-04-04T00:00:00"/>
  </r>
  <r>
    <x v="7"/>
    <x v="7"/>
    <n v="1"/>
    <x v="1"/>
    <d v="2017-04-04T00:00:00"/>
  </r>
  <r>
    <x v="6"/>
    <x v="6"/>
    <n v="-1"/>
    <x v="0"/>
    <d v="2017-04-04T00:00:00"/>
  </r>
  <r>
    <x v="2"/>
    <x v="2"/>
    <n v="5"/>
    <x v="1"/>
    <d v="2017-04-04T00:00:00"/>
  </r>
  <r>
    <x v="12"/>
    <x v="12"/>
    <n v="1"/>
    <x v="1"/>
    <d v="2017-04-04T00:00:00"/>
  </r>
  <r>
    <x v="11"/>
    <x v="11"/>
    <n v="4"/>
    <x v="1"/>
    <d v="2017-04-04T00:00:00"/>
  </r>
  <r>
    <x v="3"/>
    <x v="3"/>
    <n v="-8"/>
    <x v="0"/>
    <d v="2017-04-05T00:00:00"/>
  </r>
  <r>
    <x v="7"/>
    <x v="7"/>
    <n v="-5"/>
    <x v="0"/>
    <d v="2017-04-05T00:00:00"/>
  </r>
  <r>
    <x v="6"/>
    <x v="6"/>
    <n v="-2"/>
    <x v="0"/>
    <d v="2017-04-05T00:00:00"/>
  </r>
  <r>
    <x v="2"/>
    <x v="2"/>
    <n v="-3"/>
    <x v="0"/>
    <d v="2017-04-05T00:00:00"/>
  </r>
  <r>
    <x v="11"/>
    <x v="11"/>
    <n v="-2"/>
    <x v="0"/>
    <d v="2017-04-05T00:00:00"/>
  </r>
  <r>
    <x v="9"/>
    <x v="9"/>
    <n v="-2"/>
    <x v="0"/>
    <d v="2017-04-05T00:00:00"/>
  </r>
  <r>
    <x v="8"/>
    <x v="8"/>
    <n v="2"/>
    <x v="1"/>
    <d v="2017-04-05T00:00:00"/>
  </r>
  <r>
    <x v="12"/>
    <x v="12"/>
    <n v="3"/>
    <x v="1"/>
    <d v="2017-04-05T00:00:00"/>
  </r>
  <r>
    <x v="10"/>
    <x v="10"/>
    <n v="-3"/>
    <x v="0"/>
    <d v="2017-04-05T00:00:00"/>
  </r>
  <r>
    <x v="13"/>
    <x v="13"/>
    <n v="-2"/>
    <x v="0"/>
    <d v="2017-04-05T00:00:00"/>
  </r>
  <r>
    <x v="5"/>
    <x v="5"/>
    <n v="5"/>
    <x v="1"/>
    <d v="2017-04-05T00:00:00"/>
  </r>
  <r>
    <x v="4"/>
    <x v="4"/>
    <n v="-2"/>
    <x v="0"/>
    <d v="2017-04-05T00:00:00"/>
  </r>
  <r>
    <x v="0"/>
    <x v="0"/>
    <n v="-2"/>
    <x v="0"/>
    <d v="2017-04-05T00:00:00"/>
  </r>
  <r>
    <x v="1"/>
    <x v="1"/>
    <n v="2"/>
    <x v="1"/>
    <d v="2017-04-06T00:00:00"/>
  </r>
  <r>
    <x v="7"/>
    <x v="7"/>
    <n v="1"/>
    <x v="1"/>
    <d v="2017-04-06T00:00:00"/>
  </r>
  <r>
    <x v="14"/>
    <x v="14"/>
    <n v="-9"/>
    <x v="0"/>
    <d v="2017-04-06T00:00:00"/>
  </r>
  <r>
    <x v="6"/>
    <x v="6"/>
    <n v="2"/>
    <x v="1"/>
    <d v="2017-04-06T00:00:00"/>
  </r>
  <r>
    <x v="4"/>
    <x v="2"/>
    <n v="3"/>
    <x v="1"/>
    <d v="2017-04-06T00:00:00"/>
  </r>
  <r>
    <x v="11"/>
    <x v="11"/>
    <n v="-8"/>
    <x v="0"/>
    <d v="2017-04-06T00:00:00"/>
  </r>
  <r>
    <x v="9"/>
    <x v="9"/>
    <n v="-3"/>
    <x v="0"/>
    <d v="2017-04-06T00:00:00"/>
  </r>
  <r>
    <x v="8"/>
    <x v="8"/>
    <n v="-4"/>
    <x v="0"/>
    <d v="2017-04-06T00:00:00"/>
  </r>
  <r>
    <x v="13"/>
    <x v="13"/>
    <n v="1"/>
    <x v="1"/>
    <d v="2017-04-06T00:00:00"/>
  </r>
  <r>
    <x v="5"/>
    <x v="5"/>
    <n v="-4"/>
    <x v="0"/>
    <d v="2017-04-06T00:00:00"/>
  </r>
  <r>
    <x v="0"/>
    <x v="0"/>
    <n v="-6"/>
    <x v="0"/>
    <d v="2017-04-06T00:00:00"/>
  </r>
  <r>
    <x v="3"/>
    <x v="3"/>
    <n v="-2"/>
    <x v="0"/>
    <d v="2017-04-06T00:00:00"/>
  </r>
  <r>
    <x v="15"/>
    <x v="1"/>
    <n v="2"/>
    <x v="1"/>
    <d v="2017-04-07T00:00:00"/>
  </r>
  <r>
    <x v="16"/>
    <x v="14"/>
    <n v="2"/>
    <x v="1"/>
    <d v="2017-04-07T00:00:00"/>
  </r>
  <r>
    <x v="1"/>
    <x v="7"/>
    <n v="-1"/>
    <x v="0"/>
    <d v="2017-04-07T00:00:00"/>
  </r>
  <r>
    <x v="0"/>
    <x v="15"/>
    <n v="-1"/>
    <x v="0"/>
    <d v="2017-04-07T00:00:00"/>
  </r>
  <r>
    <x v="8"/>
    <x v="16"/>
    <n v="-1"/>
    <x v="0"/>
    <d v="2017-04-07T00:00:00"/>
  </r>
  <r>
    <x v="3"/>
    <x v="6"/>
    <n v="4"/>
    <x v="1"/>
    <d v="2017-04-07T00:00:00"/>
  </r>
  <r>
    <x v="4"/>
    <x v="2"/>
    <n v="-2"/>
    <x v="0"/>
    <d v="2017-04-07T00:00:00"/>
  </r>
  <r>
    <x v="17"/>
    <x v="17"/>
    <n v="1"/>
    <x v="1"/>
    <d v="2017-04-07T00:00:00"/>
  </r>
  <r>
    <x v="13"/>
    <x v="8"/>
    <n v="5"/>
    <x v="1"/>
    <d v="2017-04-07T00:00:00"/>
  </r>
  <r>
    <x v="18"/>
    <x v="12"/>
    <n v="-5"/>
    <x v="0"/>
    <d v="2017-04-07T00:00:00"/>
  </r>
  <r>
    <x v="19"/>
    <x v="18"/>
    <n v="-1"/>
    <x v="0"/>
    <d v="2017-04-07T00:00:00"/>
  </r>
  <r>
    <x v="20"/>
    <x v="19"/>
    <n v="-1"/>
    <x v="0"/>
    <d v="2017-04-07T00:00:00"/>
  </r>
  <r>
    <x v="2"/>
    <x v="4"/>
    <n v="-1"/>
    <x v="0"/>
    <d v="2017-04-07T00:00:00"/>
  </r>
  <r>
    <x v="12"/>
    <x v="0"/>
    <n v="-4"/>
    <x v="0"/>
    <d v="2017-04-07T00:00:00"/>
  </r>
  <r>
    <x v="6"/>
    <x v="20"/>
    <n v="-4"/>
    <x v="0"/>
    <d v="2017-04-07T00:00:00"/>
  </r>
  <r>
    <x v="16"/>
    <x v="14"/>
    <n v="-4"/>
    <x v="0"/>
    <d v="2017-04-08T00:00:00"/>
  </r>
  <r>
    <x v="1"/>
    <x v="7"/>
    <n v="5"/>
    <x v="1"/>
    <d v="2017-04-08T00:00:00"/>
  </r>
  <r>
    <x v="0"/>
    <x v="15"/>
    <n v="-1"/>
    <x v="0"/>
    <d v="2017-04-08T00:00:00"/>
  </r>
  <r>
    <x v="3"/>
    <x v="6"/>
    <n v="4"/>
    <x v="1"/>
    <d v="2017-04-08T00:00:00"/>
  </r>
  <r>
    <x v="17"/>
    <x v="17"/>
    <n v="-14"/>
    <x v="0"/>
    <d v="2017-04-08T00:00:00"/>
  </r>
  <r>
    <x v="8"/>
    <x v="16"/>
    <n v="-2"/>
    <x v="0"/>
    <d v="2017-04-08T00:00:00"/>
  </r>
  <r>
    <x v="4"/>
    <x v="2"/>
    <n v="-1"/>
    <x v="0"/>
    <d v="2017-04-08T00:00:00"/>
  </r>
  <r>
    <x v="13"/>
    <x v="8"/>
    <n v="7"/>
    <x v="1"/>
    <d v="2017-04-08T00:00:00"/>
  </r>
  <r>
    <x v="18"/>
    <x v="12"/>
    <n v="5"/>
    <x v="1"/>
    <d v="2017-04-08T00:00:00"/>
  </r>
  <r>
    <x v="19"/>
    <x v="18"/>
    <n v="-3"/>
    <x v="0"/>
    <d v="2017-04-08T00:00:00"/>
  </r>
  <r>
    <x v="12"/>
    <x v="0"/>
    <n v="-9"/>
    <x v="0"/>
    <d v="2017-04-08T00:00:00"/>
  </r>
  <r>
    <x v="20"/>
    <x v="19"/>
    <n v="-2"/>
    <x v="0"/>
    <d v="2017-04-08T00:00:00"/>
  </r>
  <r>
    <x v="2"/>
    <x v="4"/>
    <n v="-1"/>
    <x v="0"/>
    <d v="2017-04-08T00:00:00"/>
  </r>
  <r>
    <x v="6"/>
    <x v="20"/>
    <n v="-1"/>
    <x v="0"/>
    <d v="2017-04-08T00:00:00"/>
  </r>
  <r>
    <x v="15"/>
    <x v="1"/>
    <n v="-6"/>
    <x v="0"/>
    <d v="2017-04-08T00:00:00"/>
  </r>
  <r>
    <x v="16"/>
    <x v="14"/>
    <n v="3"/>
    <x v="1"/>
    <d v="2017-04-09T00:00:00"/>
  </r>
  <r>
    <x v="1"/>
    <x v="7"/>
    <n v="3"/>
    <x v="1"/>
    <d v="2017-04-09T00:00:00"/>
  </r>
  <r>
    <x v="3"/>
    <x v="6"/>
    <n v="-1"/>
    <x v="0"/>
    <d v="2017-04-09T00:00:00"/>
  </r>
  <r>
    <x v="0"/>
    <x v="15"/>
    <n v="2"/>
    <x v="1"/>
    <d v="2017-04-09T00:00:00"/>
  </r>
  <r>
    <x v="17"/>
    <x v="17"/>
    <n v="-1"/>
    <x v="0"/>
    <d v="2017-04-09T00:00:00"/>
  </r>
  <r>
    <x v="13"/>
    <x v="8"/>
    <n v="-3"/>
    <x v="0"/>
    <d v="2017-04-09T00:00:00"/>
  </r>
  <r>
    <x v="8"/>
    <x v="16"/>
    <n v="-1"/>
    <x v="0"/>
    <d v="2017-04-09T00:00:00"/>
  </r>
  <r>
    <x v="4"/>
    <x v="2"/>
    <n v="-5"/>
    <x v="0"/>
    <d v="2017-04-09T00:00:00"/>
  </r>
  <r>
    <x v="12"/>
    <x v="0"/>
    <n v="-1"/>
    <x v="0"/>
    <d v="2017-04-09T00:00:00"/>
  </r>
  <r>
    <x v="18"/>
    <x v="12"/>
    <n v="-7"/>
    <x v="0"/>
    <d v="2017-04-09T00:00:00"/>
  </r>
  <r>
    <x v="19"/>
    <x v="18"/>
    <n v="2"/>
    <x v="1"/>
    <d v="2017-04-09T00:00:00"/>
  </r>
  <r>
    <x v="20"/>
    <x v="19"/>
    <n v="4"/>
    <x v="1"/>
    <d v="2017-04-09T00:00:00"/>
  </r>
  <r>
    <x v="2"/>
    <x v="4"/>
    <n v="4"/>
    <x v="1"/>
    <d v="2017-04-09T00:00:00"/>
  </r>
  <r>
    <x v="6"/>
    <x v="20"/>
    <n v="-1"/>
    <x v="0"/>
    <d v="2017-04-09T00:00:00"/>
  </r>
  <r>
    <x v="15"/>
    <x v="1"/>
    <n v="8"/>
    <x v="1"/>
    <d v="2017-04-09T00:00:00"/>
  </r>
  <r>
    <x v="21"/>
    <x v="17"/>
    <n v="1"/>
    <x v="1"/>
    <d v="2017-04-10T00:00:00"/>
  </r>
  <r>
    <x v="15"/>
    <x v="16"/>
    <n v="6"/>
    <x v="1"/>
    <d v="2017-04-10T00:00:00"/>
  </r>
  <r>
    <x v="22"/>
    <x v="21"/>
    <n v="-3"/>
    <x v="0"/>
    <d v="2017-04-10T00:00:00"/>
  </r>
  <r>
    <x v="19"/>
    <x v="18"/>
    <n v="-1"/>
    <x v="0"/>
    <d v="2017-04-10T00:00:00"/>
  </r>
  <r>
    <x v="23"/>
    <x v="22"/>
    <n v="-7"/>
    <x v="0"/>
    <d v="2017-04-10T00:00:00"/>
  </r>
  <r>
    <x v="11"/>
    <x v="19"/>
    <n v="2"/>
    <x v="1"/>
    <d v="2017-04-10T00:00:00"/>
  </r>
  <r>
    <x v="24"/>
    <x v="13"/>
    <n v="-8"/>
    <x v="0"/>
    <d v="2017-04-10T00:00:00"/>
  </r>
  <r>
    <x v="25"/>
    <x v="23"/>
    <n v="-6"/>
    <x v="0"/>
    <d v="2017-04-10T00:00:00"/>
  </r>
  <r>
    <x v="18"/>
    <x v="24"/>
    <n v="2"/>
    <x v="1"/>
    <d v="2017-04-10T00:00:00"/>
  </r>
  <r>
    <x v="20"/>
    <x v="25"/>
    <n v="-1"/>
    <x v="0"/>
    <d v="2017-04-10T00:00:00"/>
  </r>
  <r>
    <x v="22"/>
    <x v="21"/>
    <n v="1"/>
    <x v="1"/>
    <d v="2017-04-11T00:00:00"/>
  </r>
  <r>
    <x v="26"/>
    <x v="26"/>
    <n v="-1"/>
    <x v="0"/>
    <d v="2017-04-11T00:00:00"/>
  </r>
  <r>
    <x v="15"/>
    <x v="16"/>
    <n v="4"/>
    <x v="1"/>
    <d v="2017-04-11T00:00:00"/>
  </r>
  <r>
    <x v="21"/>
    <x v="17"/>
    <n v="10"/>
    <x v="1"/>
    <d v="2017-04-11T00:00:00"/>
  </r>
  <r>
    <x v="11"/>
    <x v="19"/>
    <n v="-1"/>
    <x v="0"/>
    <d v="2017-04-11T00:00:00"/>
  </r>
  <r>
    <x v="27"/>
    <x v="27"/>
    <n v="1"/>
    <x v="1"/>
    <d v="2017-04-11T00:00:00"/>
  </r>
  <r>
    <x v="16"/>
    <x v="18"/>
    <n v="-1"/>
    <x v="0"/>
    <d v="2017-04-11T00:00:00"/>
  </r>
  <r>
    <x v="28"/>
    <x v="10"/>
    <n v="-7"/>
    <x v="0"/>
    <d v="2017-04-11T00:00:00"/>
  </r>
  <r>
    <x v="24"/>
    <x v="13"/>
    <n v="-5"/>
    <x v="0"/>
    <d v="2017-04-11T00:00:00"/>
  </r>
  <r>
    <x v="25"/>
    <x v="23"/>
    <n v="2"/>
    <x v="1"/>
    <d v="2017-04-11T00:00:00"/>
  </r>
  <r>
    <x v="8"/>
    <x v="28"/>
    <n v="-4"/>
    <x v="0"/>
    <d v="2017-04-11T00:00:00"/>
  </r>
  <r>
    <x v="29"/>
    <x v="20"/>
    <n v="-1"/>
    <x v="0"/>
    <d v="2017-04-11T00:00:00"/>
  </r>
  <r>
    <x v="15"/>
    <x v="16"/>
    <n v="7"/>
    <x v="1"/>
    <d v="2017-04-12T00:00:00"/>
  </r>
  <r>
    <x v="22"/>
    <x v="21"/>
    <n v="-4"/>
    <x v="0"/>
    <d v="2017-04-12T00:00:00"/>
  </r>
  <r>
    <x v="26"/>
    <x v="26"/>
    <n v="1"/>
    <x v="1"/>
    <d v="2017-04-12T00:00:00"/>
  </r>
  <r>
    <x v="21"/>
    <x v="17"/>
    <n v="1"/>
    <x v="1"/>
    <d v="2017-04-12T00:00:00"/>
  </r>
  <r>
    <x v="28"/>
    <x v="10"/>
    <n v="7"/>
    <x v="1"/>
    <d v="2017-04-12T00:00:00"/>
  </r>
  <r>
    <x v="11"/>
    <x v="19"/>
    <n v="6"/>
    <x v="1"/>
    <d v="2017-04-12T00:00:00"/>
  </r>
  <r>
    <x v="27"/>
    <x v="27"/>
    <n v="2"/>
    <x v="1"/>
    <d v="2017-04-12T00:00:00"/>
  </r>
  <r>
    <x v="16"/>
    <x v="18"/>
    <n v="-2"/>
    <x v="0"/>
    <d v="2017-04-12T00:00:00"/>
  </r>
  <r>
    <x v="24"/>
    <x v="13"/>
    <n v="5"/>
    <x v="1"/>
    <d v="2017-04-12T00:00:00"/>
  </r>
  <r>
    <x v="23"/>
    <x v="22"/>
    <n v="-4"/>
    <x v="0"/>
    <d v="2017-04-12T00:00:00"/>
  </r>
  <r>
    <x v="8"/>
    <x v="28"/>
    <n v="1"/>
    <x v="1"/>
    <d v="2017-04-12T00:00:00"/>
  </r>
  <r>
    <x v="25"/>
    <x v="23"/>
    <n v="5"/>
    <x v="1"/>
    <d v="2017-04-12T00:00:00"/>
  </r>
  <r>
    <x v="29"/>
    <x v="20"/>
    <n v="5"/>
    <x v="1"/>
    <d v="2017-04-12T00:00:00"/>
  </r>
  <r>
    <x v="18"/>
    <x v="24"/>
    <n v="5"/>
    <x v="1"/>
    <d v="2017-04-12T00:00:00"/>
  </r>
  <r>
    <x v="20"/>
    <x v="25"/>
    <n v="2"/>
    <x v="1"/>
    <d v="2017-04-12T00:00:00"/>
  </r>
  <r>
    <x v="7"/>
    <x v="21"/>
    <n v="2"/>
    <x v="1"/>
    <d v="2017-04-13T00:00:00"/>
  </r>
  <r>
    <x v="10"/>
    <x v="10"/>
    <n v="-1"/>
    <x v="0"/>
    <d v="2017-04-13T00:00:00"/>
  </r>
  <r>
    <x v="16"/>
    <x v="18"/>
    <n v="6"/>
    <x v="1"/>
    <d v="2017-04-13T00:00:00"/>
  </r>
  <r>
    <x v="28"/>
    <x v="27"/>
    <n v="1"/>
    <x v="1"/>
    <d v="2017-04-13T00:00:00"/>
  </r>
  <r>
    <x v="27"/>
    <x v="9"/>
    <n v="4"/>
    <x v="1"/>
    <d v="2017-04-13T00:00:00"/>
  </r>
  <r>
    <x v="23"/>
    <x v="22"/>
    <n v="-1"/>
    <x v="0"/>
    <d v="2017-04-13T00:00:00"/>
  </r>
  <r>
    <x v="29"/>
    <x v="20"/>
    <n v="5"/>
    <x v="1"/>
    <d v="2017-04-13T00:00:00"/>
  </r>
  <r>
    <x v="21"/>
    <x v="28"/>
    <n v="1"/>
    <x v="1"/>
    <d v="2017-04-13T00:00:00"/>
  </r>
  <r>
    <x v="20"/>
    <x v="25"/>
    <n v="-4"/>
    <x v="0"/>
    <d v="2017-04-13T00:00:00"/>
  </r>
  <r>
    <x v="18"/>
    <x v="24"/>
    <n v="-2"/>
    <x v="0"/>
    <d v="2017-04-13T00:00:00"/>
  </r>
  <r>
    <x v="26"/>
    <x v="26"/>
    <n v="6"/>
    <x v="1"/>
    <d v="2017-04-13T00:00:00"/>
  </r>
  <r>
    <x v="23"/>
    <x v="10"/>
    <n v="5"/>
    <x v="1"/>
    <d v="2017-04-14T00:00:00"/>
  </r>
  <r>
    <x v="11"/>
    <x v="29"/>
    <n v="-3"/>
    <x v="0"/>
    <d v="2017-04-14T00:00:00"/>
  </r>
  <r>
    <x v="22"/>
    <x v="11"/>
    <n v="-6"/>
    <x v="0"/>
    <d v="2017-04-14T00:00:00"/>
  </r>
  <r>
    <x v="28"/>
    <x v="27"/>
    <n v="2"/>
    <x v="1"/>
    <d v="2017-04-14T00:00:00"/>
  </r>
  <r>
    <x v="27"/>
    <x v="9"/>
    <n v="6"/>
    <x v="1"/>
    <d v="2017-04-14T00:00:00"/>
  </r>
  <r>
    <x v="10"/>
    <x v="25"/>
    <n v="2"/>
    <x v="1"/>
    <d v="2017-04-14T00:00:00"/>
  </r>
  <r>
    <x v="9"/>
    <x v="13"/>
    <n v="-1"/>
    <x v="0"/>
    <d v="2017-04-14T00:00:00"/>
  </r>
  <r>
    <x v="24"/>
    <x v="22"/>
    <n v="-1"/>
    <x v="0"/>
    <d v="2017-04-14T00:00:00"/>
  </r>
  <r>
    <x v="21"/>
    <x v="28"/>
    <n v="-1"/>
    <x v="0"/>
    <d v="2017-04-14T00:00:00"/>
  </r>
  <r>
    <x v="29"/>
    <x v="23"/>
    <n v="-1"/>
    <x v="0"/>
    <d v="2017-04-14T00:00:00"/>
  </r>
  <r>
    <x v="5"/>
    <x v="24"/>
    <n v="-6"/>
    <x v="0"/>
    <d v="2017-04-14T00:00:00"/>
  </r>
  <r>
    <x v="26"/>
    <x v="3"/>
    <n v="1"/>
    <x v="1"/>
    <d v="2017-04-14T00:00:00"/>
  </r>
  <r>
    <x v="25"/>
    <x v="5"/>
    <n v="5"/>
    <x v="1"/>
    <d v="2017-04-14T00:00:00"/>
  </r>
  <r>
    <x v="14"/>
    <x v="26"/>
    <n v="1"/>
    <x v="1"/>
    <d v="2017-04-14T00:00:00"/>
  </r>
  <r>
    <x v="7"/>
    <x v="21"/>
    <n v="-6"/>
    <x v="0"/>
    <d v="2017-04-14T00:00:00"/>
  </r>
  <r>
    <x v="23"/>
    <x v="10"/>
    <n v="-1"/>
    <x v="0"/>
    <d v="2017-04-15T00:00:00"/>
  </r>
  <r>
    <x v="22"/>
    <x v="11"/>
    <n v="-4"/>
    <x v="0"/>
    <d v="2017-04-15T00:00:00"/>
  </r>
  <r>
    <x v="11"/>
    <x v="29"/>
    <n v="-2"/>
    <x v="0"/>
    <d v="2017-04-15T00:00:00"/>
  </r>
  <r>
    <x v="28"/>
    <x v="27"/>
    <n v="-1"/>
    <x v="0"/>
    <d v="2017-04-15T00:00:00"/>
  </r>
  <r>
    <x v="9"/>
    <x v="13"/>
    <n v="2"/>
    <x v="1"/>
    <d v="2017-04-15T00:00:00"/>
  </r>
  <r>
    <x v="27"/>
    <x v="9"/>
    <n v="-2"/>
    <x v="0"/>
    <d v="2017-04-15T00:00:00"/>
  </r>
  <r>
    <x v="26"/>
    <x v="3"/>
    <n v="-6"/>
    <x v="0"/>
    <d v="2017-04-15T00:00:00"/>
  </r>
  <r>
    <x v="10"/>
    <x v="25"/>
    <n v="1"/>
    <x v="1"/>
    <d v="2017-04-15T00:00:00"/>
  </r>
  <r>
    <x v="24"/>
    <x v="22"/>
    <n v="-1"/>
    <x v="0"/>
    <d v="2017-04-15T00:00:00"/>
  </r>
  <r>
    <x v="21"/>
    <x v="28"/>
    <n v="-1"/>
    <x v="0"/>
    <d v="2017-04-15T00:00:00"/>
  </r>
  <r>
    <x v="29"/>
    <x v="23"/>
    <n v="-5"/>
    <x v="0"/>
    <d v="2017-04-15T00:00:00"/>
  </r>
  <r>
    <x v="5"/>
    <x v="24"/>
    <n v="-1"/>
    <x v="0"/>
    <d v="2017-04-15T00:00:00"/>
  </r>
  <r>
    <x v="25"/>
    <x v="5"/>
    <n v="4"/>
    <x v="1"/>
    <d v="2017-04-15T00:00:00"/>
  </r>
  <r>
    <x v="14"/>
    <x v="26"/>
    <n v="-7"/>
    <x v="0"/>
    <d v="2017-04-15T00:00:00"/>
  </r>
  <r>
    <x v="7"/>
    <x v="21"/>
    <n v="5"/>
    <x v="1"/>
    <d v="2017-04-15T00:00:00"/>
  </r>
  <r>
    <x v="23"/>
    <x v="10"/>
    <n v="-2"/>
    <x v="0"/>
    <d v="2017-04-16T00:00:00"/>
  </r>
  <r>
    <x v="22"/>
    <x v="11"/>
    <n v="2"/>
    <x v="1"/>
    <d v="2017-04-16T00:00:00"/>
  </r>
  <r>
    <x v="11"/>
    <x v="29"/>
    <n v="-7"/>
    <x v="0"/>
    <d v="2017-04-16T00:00:00"/>
  </r>
  <r>
    <x v="9"/>
    <x v="13"/>
    <n v="-2"/>
    <x v="0"/>
    <d v="2017-04-16T00:00:00"/>
  </r>
  <r>
    <x v="28"/>
    <x v="27"/>
    <n v="7"/>
    <x v="1"/>
    <d v="2017-04-16T00:00:00"/>
  </r>
  <r>
    <x v="27"/>
    <x v="9"/>
    <n v="2"/>
    <x v="1"/>
    <d v="2017-04-16T00:00:00"/>
  </r>
  <r>
    <x v="26"/>
    <x v="3"/>
    <n v="2"/>
    <x v="1"/>
    <d v="2017-04-16T00:00:00"/>
  </r>
  <r>
    <x v="10"/>
    <x v="25"/>
    <n v="5"/>
    <x v="1"/>
    <d v="2017-04-16T00:00:00"/>
  </r>
  <r>
    <x v="24"/>
    <x v="22"/>
    <n v="-6"/>
    <x v="0"/>
    <d v="2017-04-16T00:00:00"/>
  </r>
  <r>
    <x v="21"/>
    <x v="28"/>
    <n v="-2"/>
    <x v="0"/>
    <d v="2017-04-16T00:00:00"/>
  </r>
  <r>
    <x v="29"/>
    <x v="23"/>
    <n v="-1"/>
    <x v="0"/>
    <d v="2017-04-16T00:00:00"/>
  </r>
  <r>
    <x v="5"/>
    <x v="24"/>
    <n v="-1"/>
    <x v="0"/>
    <d v="2017-04-16T00:00:00"/>
  </r>
  <r>
    <x v="14"/>
    <x v="26"/>
    <n v="3"/>
    <x v="1"/>
    <d v="2017-04-16T00:00:00"/>
  </r>
  <r>
    <x v="7"/>
    <x v="21"/>
    <n v="1"/>
    <x v="1"/>
    <d v="2017-04-16T00:00:00"/>
  </r>
  <r>
    <x v="5"/>
    <x v="6"/>
    <n v="-3"/>
    <x v="0"/>
    <d v="2017-04-17T00:00:00"/>
  </r>
  <r>
    <x v="11"/>
    <x v="29"/>
    <n v="-1"/>
    <x v="0"/>
    <d v="2017-04-17T00:00:00"/>
  </r>
  <r>
    <x v="22"/>
    <x v="11"/>
    <n v="2"/>
    <x v="1"/>
    <d v="2017-04-17T00:00:00"/>
  </r>
  <r>
    <x v="12"/>
    <x v="3"/>
    <n v="2"/>
    <x v="1"/>
    <d v="2017-04-17T00:00:00"/>
  </r>
  <r>
    <x v="27"/>
    <x v="25"/>
    <n v="3"/>
    <x v="1"/>
    <d v="2017-04-17T00:00:00"/>
  </r>
  <r>
    <x v="26"/>
    <x v="22"/>
    <n v="-3"/>
    <x v="0"/>
    <d v="2017-04-17T00:00:00"/>
  </r>
  <r>
    <x v="13"/>
    <x v="23"/>
    <n v="-5"/>
    <x v="0"/>
    <d v="2017-04-17T00:00:00"/>
  </r>
  <r>
    <x v="29"/>
    <x v="5"/>
    <n v="7"/>
    <x v="1"/>
    <d v="2017-04-17T00:00:00"/>
  </r>
  <r>
    <x v="10"/>
    <x v="1"/>
    <n v="-1"/>
    <x v="0"/>
    <d v="2017-04-17T00:00:00"/>
  </r>
  <r>
    <x v="23"/>
    <x v="10"/>
    <n v="-1"/>
    <x v="0"/>
    <d v="2017-04-17T00:00:00"/>
  </r>
  <r>
    <x v="22"/>
    <x v="15"/>
    <n v="9"/>
    <x v="1"/>
    <d v="2017-04-18T00:00:00"/>
  </r>
  <r>
    <x v="5"/>
    <x v="6"/>
    <n v="3"/>
    <x v="1"/>
    <d v="2017-04-18T00:00:00"/>
  </r>
  <r>
    <x v="17"/>
    <x v="29"/>
    <n v="2"/>
    <x v="1"/>
    <d v="2017-04-18T00:00:00"/>
  </r>
  <r>
    <x v="9"/>
    <x v="8"/>
    <n v="4"/>
    <x v="1"/>
    <d v="2017-04-18T00:00:00"/>
  </r>
  <r>
    <x v="19"/>
    <x v="27"/>
    <n v="1"/>
    <x v="1"/>
    <d v="2017-04-18T00:00:00"/>
  </r>
  <r>
    <x v="14"/>
    <x v="2"/>
    <n v="-4"/>
    <x v="0"/>
    <d v="2017-04-18T00:00:00"/>
  </r>
  <r>
    <x v="7"/>
    <x v="11"/>
    <n v="1"/>
    <x v="1"/>
    <d v="2017-04-18T00:00:00"/>
  </r>
  <r>
    <x v="28"/>
    <x v="9"/>
    <n v="-6"/>
    <x v="0"/>
    <d v="2017-04-18T00:00:00"/>
  </r>
  <r>
    <x v="27"/>
    <x v="25"/>
    <n v="-2"/>
    <x v="0"/>
    <d v="2017-04-18T00:00:00"/>
  </r>
  <r>
    <x v="10"/>
    <x v="1"/>
    <n v="-1"/>
    <x v="0"/>
    <d v="2017-04-18T00:00:00"/>
  </r>
  <r>
    <x v="12"/>
    <x v="3"/>
    <n v="7"/>
    <x v="1"/>
    <d v="2017-04-18T00:00:00"/>
  </r>
  <r>
    <x v="26"/>
    <x v="22"/>
    <n v="3"/>
    <x v="1"/>
    <d v="2017-04-18T00:00:00"/>
  </r>
  <r>
    <x v="13"/>
    <x v="23"/>
    <n v="5"/>
    <x v="1"/>
    <d v="2017-04-18T00:00:00"/>
  </r>
  <r>
    <x v="0"/>
    <x v="24"/>
    <n v="1"/>
    <x v="1"/>
    <d v="2017-04-18T00:00:00"/>
  </r>
  <r>
    <x v="29"/>
    <x v="5"/>
    <n v="-2"/>
    <x v="0"/>
    <d v="2017-04-18T00:00:00"/>
  </r>
  <r>
    <x v="22"/>
    <x v="15"/>
    <n v="-1"/>
    <x v="0"/>
    <d v="2017-04-19T00:00:00"/>
  </r>
  <r>
    <x v="19"/>
    <x v="27"/>
    <n v="-3"/>
    <x v="0"/>
    <d v="2017-04-19T00:00:00"/>
  </r>
  <r>
    <x v="17"/>
    <x v="29"/>
    <n v="10"/>
    <x v="1"/>
    <d v="2017-04-19T00:00:00"/>
  </r>
  <r>
    <x v="7"/>
    <x v="11"/>
    <n v="-2"/>
    <x v="0"/>
    <d v="2017-04-19T00:00:00"/>
  </r>
  <r>
    <x v="14"/>
    <x v="2"/>
    <n v="-1"/>
    <x v="0"/>
    <d v="2017-04-19T00:00:00"/>
  </r>
  <r>
    <x v="28"/>
    <x v="9"/>
    <n v="2"/>
    <x v="1"/>
    <d v="2017-04-19T00:00:00"/>
  </r>
  <r>
    <x v="13"/>
    <x v="23"/>
    <n v="-5"/>
    <x v="0"/>
    <d v="2017-04-19T00:00:00"/>
  </r>
  <r>
    <x v="29"/>
    <x v="5"/>
    <n v="-8"/>
    <x v="0"/>
    <d v="2017-04-19T00:00:00"/>
  </r>
  <r>
    <x v="10"/>
    <x v="1"/>
    <n v="-1"/>
    <x v="0"/>
    <d v="2017-04-19T00:00:00"/>
  </r>
  <r>
    <x v="27"/>
    <x v="25"/>
    <n v="-3"/>
    <x v="0"/>
    <d v="2017-04-19T00:00:00"/>
  </r>
  <r>
    <x v="26"/>
    <x v="22"/>
    <n v="-8"/>
    <x v="0"/>
    <d v="2017-04-19T00:00:00"/>
  </r>
  <r>
    <x v="0"/>
    <x v="24"/>
    <n v="-2"/>
    <x v="0"/>
    <d v="2017-04-19T00:00:00"/>
  </r>
  <r>
    <x v="9"/>
    <x v="8"/>
    <n v="-1"/>
    <x v="0"/>
    <d v="2017-04-19T00:00:00"/>
  </r>
  <r>
    <x v="5"/>
    <x v="6"/>
    <n v="-4"/>
    <x v="0"/>
    <d v="2017-04-19T00:00:00"/>
  </r>
  <r>
    <x v="19"/>
    <x v="27"/>
    <n v="3"/>
    <x v="1"/>
    <d v="2017-04-20T00:00:00"/>
  </r>
  <r>
    <x v="17"/>
    <x v="29"/>
    <n v="1"/>
    <x v="1"/>
    <d v="2017-04-20T00:00:00"/>
  </r>
  <r>
    <x v="24"/>
    <x v="7"/>
    <n v="-2"/>
    <x v="0"/>
    <d v="2017-04-20T00:00:00"/>
  </r>
  <r>
    <x v="14"/>
    <x v="2"/>
    <n v="-7"/>
    <x v="0"/>
    <d v="2017-04-20T00:00:00"/>
  </r>
  <r>
    <x v="6"/>
    <x v="5"/>
    <n v="-3"/>
    <x v="0"/>
    <d v="2017-04-20T00:00:00"/>
  </r>
  <r>
    <x v="28"/>
    <x v="9"/>
    <n v="1"/>
    <x v="1"/>
    <d v="2017-04-20T00:00:00"/>
  </r>
  <r>
    <x v="12"/>
    <x v="3"/>
    <n v="4"/>
    <x v="1"/>
    <d v="2017-04-20T00:00:00"/>
  </r>
  <r>
    <x v="3"/>
    <x v="12"/>
    <n v="-1"/>
    <x v="0"/>
    <d v="2017-04-20T00:00:00"/>
  </r>
  <r>
    <x v="9"/>
    <x v="8"/>
    <n v="2"/>
    <x v="1"/>
    <d v="2017-04-20T00:00:00"/>
  </r>
  <r>
    <x v="22"/>
    <x v="15"/>
    <n v="-3"/>
    <x v="0"/>
    <d v="2017-04-20T00:00:00"/>
  </r>
  <r>
    <x v="5"/>
    <x v="6"/>
    <n v="-1"/>
    <x v="0"/>
    <d v="2017-04-20T00:00:00"/>
  </r>
  <r>
    <x v="12"/>
    <x v="14"/>
    <n v="3"/>
    <x v="1"/>
    <d v="2017-04-21T00:00:00"/>
  </r>
  <r>
    <x v="8"/>
    <x v="17"/>
    <n v="-1"/>
    <x v="0"/>
    <d v="2017-04-21T00:00:00"/>
  </r>
  <r>
    <x v="1"/>
    <x v="9"/>
    <n v="1"/>
    <x v="1"/>
    <d v="2017-04-21T00:00:00"/>
  </r>
  <r>
    <x v="6"/>
    <x v="5"/>
    <n v="-2"/>
    <x v="0"/>
    <d v="2017-04-21T00:00:00"/>
  </r>
  <r>
    <x v="14"/>
    <x v="3"/>
    <n v="-3"/>
    <x v="0"/>
    <d v="2017-04-21T00:00:00"/>
  </r>
  <r>
    <x v="20"/>
    <x v="0"/>
    <n v="-8"/>
    <x v="0"/>
    <d v="2017-04-21T00:00:00"/>
  </r>
  <r>
    <x v="0"/>
    <x v="19"/>
    <n v="-1"/>
    <x v="0"/>
    <d v="2017-04-21T00:00:00"/>
  </r>
  <r>
    <x v="3"/>
    <x v="12"/>
    <n v="-4"/>
    <x v="0"/>
    <d v="2017-04-21T00:00:00"/>
  </r>
  <r>
    <x v="4"/>
    <x v="20"/>
    <n v="1"/>
    <x v="1"/>
    <d v="2017-04-21T00:00:00"/>
  </r>
  <r>
    <x v="13"/>
    <x v="15"/>
    <n v="-2"/>
    <x v="0"/>
    <d v="2017-04-21T00:00:00"/>
  </r>
  <r>
    <x v="19"/>
    <x v="4"/>
    <n v="-2"/>
    <x v="0"/>
    <d v="2017-04-21T00:00:00"/>
  </r>
  <r>
    <x v="25"/>
    <x v="2"/>
    <n v="3"/>
    <x v="1"/>
    <d v="2017-04-21T00:00:00"/>
  </r>
  <r>
    <x v="2"/>
    <x v="16"/>
    <n v="-3"/>
    <x v="0"/>
    <d v="2017-04-21T00:00:00"/>
  </r>
  <r>
    <x v="17"/>
    <x v="8"/>
    <n v="1"/>
    <x v="1"/>
    <d v="2017-04-21T00:00:00"/>
  </r>
  <r>
    <x v="24"/>
    <x v="7"/>
    <n v="3"/>
    <x v="1"/>
    <d v="2017-04-21T00:00:00"/>
  </r>
  <r>
    <x v="12"/>
    <x v="14"/>
    <n v="7"/>
    <x v="1"/>
    <d v="2017-04-22T00:00:00"/>
  </r>
  <r>
    <x v="8"/>
    <x v="17"/>
    <n v="-1"/>
    <x v="0"/>
    <d v="2017-04-22T00:00:00"/>
  </r>
  <r>
    <x v="6"/>
    <x v="5"/>
    <n v="-1"/>
    <x v="0"/>
    <d v="2017-04-22T00:00:00"/>
  </r>
  <r>
    <x v="14"/>
    <x v="3"/>
    <n v="1"/>
    <x v="1"/>
    <d v="2017-04-22T00:00:00"/>
  </r>
  <r>
    <x v="20"/>
    <x v="0"/>
    <n v="-6"/>
    <x v="0"/>
    <d v="2017-04-22T00:00:00"/>
  </r>
  <r>
    <x v="3"/>
    <x v="12"/>
    <n v="-1"/>
    <x v="0"/>
    <d v="2017-04-22T00:00:00"/>
  </r>
  <r>
    <x v="0"/>
    <x v="19"/>
    <n v="-9"/>
    <x v="0"/>
    <d v="2017-04-22T00:00:00"/>
  </r>
  <r>
    <x v="4"/>
    <x v="20"/>
    <n v="-1"/>
    <x v="0"/>
    <d v="2017-04-22T00:00:00"/>
  </r>
  <r>
    <x v="13"/>
    <x v="15"/>
    <n v="3"/>
    <x v="1"/>
    <d v="2017-04-22T00:00:00"/>
  </r>
  <r>
    <x v="2"/>
    <x v="16"/>
    <n v="6"/>
    <x v="1"/>
    <d v="2017-04-22T00:00:00"/>
  </r>
  <r>
    <x v="25"/>
    <x v="2"/>
    <n v="-3"/>
    <x v="0"/>
    <d v="2017-04-22T00:00:00"/>
  </r>
  <r>
    <x v="19"/>
    <x v="4"/>
    <n v="-2"/>
    <x v="0"/>
    <d v="2017-04-22T00:00:00"/>
  </r>
  <r>
    <x v="17"/>
    <x v="8"/>
    <n v="2"/>
    <x v="1"/>
    <d v="2017-04-22T00:00:00"/>
  </r>
  <r>
    <x v="24"/>
    <x v="7"/>
    <n v="3"/>
    <x v="1"/>
    <d v="2017-04-22T00:00:00"/>
  </r>
  <r>
    <x v="1"/>
    <x v="9"/>
    <n v="4"/>
    <x v="1"/>
    <d v="2017-04-22T00:00:00"/>
  </r>
  <r>
    <x v="12"/>
    <x v="14"/>
    <n v="-4"/>
    <x v="0"/>
    <d v="2017-04-23T00:00:00"/>
  </r>
  <r>
    <x v="6"/>
    <x v="5"/>
    <n v="10"/>
    <x v="1"/>
    <d v="2017-04-23T00:00:00"/>
  </r>
  <r>
    <x v="14"/>
    <x v="3"/>
    <n v="9"/>
    <x v="1"/>
    <d v="2017-04-23T00:00:00"/>
  </r>
  <r>
    <x v="20"/>
    <x v="0"/>
    <n v="4"/>
    <x v="1"/>
    <d v="2017-04-23T00:00:00"/>
  </r>
  <r>
    <x v="0"/>
    <x v="19"/>
    <n v="-8"/>
    <x v="0"/>
    <d v="2017-04-23T00:00:00"/>
  </r>
  <r>
    <x v="3"/>
    <x v="12"/>
    <n v="-3"/>
    <x v="0"/>
    <d v="2017-04-23T00:00:00"/>
  </r>
  <r>
    <x v="8"/>
    <x v="17"/>
    <n v="-3"/>
    <x v="0"/>
    <d v="2017-04-23T00:00:00"/>
  </r>
  <r>
    <x v="4"/>
    <x v="20"/>
    <n v="4"/>
    <x v="1"/>
    <d v="2017-04-23T00:00:00"/>
  </r>
  <r>
    <x v="13"/>
    <x v="15"/>
    <n v="4"/>
    <x v="1"/>
    <d v="2017-04-23T00:00:00"/>
  </r>
  <r>
    <x v="25"/>
    <x v="2"/>
    <n v="2"/>
    <x v="1"/>
    <d v="2017-04-23T00:00:00"/>
  </r>
  <r>
    <x v="2"/>
    <x v="16"/>
    <n v="-1"/>
    <x v="0"/>
    <d v="2017-04-23T00:00:00"/>
  </r>
  <r>
    <x v="19"/>
    <x v="4"/>
    <n v="4"/>
    <x v="1"/>
    <d v="2017-04-23T00:00:00"/>
  </r>
  <r>
    <x v="17"/>
    <x v="8"/>
    <n v="3"/>
    <x v="1"/>
    <d v="2017-04-23T00:00:00"/>
  </r>
  <r>
    <x v="24"/>
    <x v="7"/>
    <n v="2"/>
    <x v="1"/>
    <d v="2017-04-23T00:00:00"/>
  </r>
  <r>
    <x v="1"/>
    <x v="9"/>
    <n v="-2"/>
    <x v="0"/>
    <d v="2017-04-23T00:00:00"/>
  </r>
  <r>
    <x v="11"/>
    <x v="0"/>
    <n v="-1"/>
    <x v="0"/>
    <d v="2017-04-24T00:00:00"/>
  </r>
  <r>
    <x v="17"/>
    <x v="19"/>
    <n v="-4"/>
    <x v="0"/>
    <d v="2017-04-24T00:00:00"/>
  </r>
  <r>
    <x v="16"/>
    <x v="12"/>
    <n v="1"/>
    <x v="1"/>
    <d v="2017-04-24T00:00:00"/>
  </r>
  <r>
    <x v="4"/>
    <x v="20"/>
    <n v="-1"/>
    <x v="0"/>
    <d v="2017-04-24T00:00:00"/>
  </r>
  <r>
    <x v="1"/>
    <x v="16"/>
    <n v="11"/>
    <x v="1"/>
    <d v="2017-04-24T00:00:00"/>
  </r>
  <r>
    <x v="23"/>
    <x v="4"/>
    <n v="-3"/>
    <x v="0"/>
    <d v="2017-04-24T00:00:00"/>
  </r>
  <r>
    <x v="15"/>
    <x v="7"/>
    <n v="-4"/>
    <x v="0"/>
    <d v="2017-04-24T00:00:00"/>
  </r>
  <r>
    <x v="20"/>
    <x v="21"/>
    <n v="-1"/>
    <x v="0"/>
    <d v="2017-04-24T00:00:00"/>
  </r>
  <r>
    <x v="3"/>
    <x v="14"/>
    <n v="-11"/>
    <x v="0"/>
    <d v="2017-04-24T00:00:00"/>
  </r>
  <r>
    <x v="11"/>
    <x v="0"/>
    <n v="-6"/>
    <x v="0"/>
    <d v="2017-04-25T00:00:00"/>
  </r>
  <r>
    <x v="17"/>
    <x v="19"/>
    <n v="3"/>
    <x v="1"/>
    <d v="2017-04-25T00:00:00"/>
  </r>
  <r>
    <x v="6"/>
    <x v="18"/>
    <n v="-10"/>
    <x v="0"/>
    <d v="2017-04-25T00:00:00"/>
  </r>
  <r>
    <x v="16"/>
    <x v="12"/>
    <n v="7"/>
    <x v="1"/>
    <d v="2017-04-25T00:00:00"/>
  </r>
  <r>
    <x v="4"/>
    <x v="1"/>
    <n v="1"/>
    <x v="1"/>
    <d v="2017-04-25T00:00:00"/>
  </r>
  <r>
    <x v="18"/>
    <x v="20"/>
    <n v="-1"/>
    <x v="0"/>
    <d v="2017-04-25T00:00:00"/>
  </r>
  <r>
    <x v="1"/>
    <x v="16"/>
    <n v="1"/>
    <x v="1"/>
    <d v="2017-04-25T00:00:00"/>
  </r>
  <r>
    <x v="23"/>
    <x v="4"/>
    <n v="2"/>
    <x v="1"/>
    <d v="2017-04-25T00:00:00"/>
  </r>
  <r>
    <x v="15"/>
    <x v="7"/>
    <n v="-8"/>
    <x v="0"/>
    <d v="2017-04-25T00:00:00"/>
  </r>
  <r>
    <x v="25"/>
    <x v="26"/>
    <n v="2"/>
    <x v="1"/>
    <d v="2017-04-25T00:00:00"/>
  </r>
  <r>
    <x v="20"/>
    <x v="21"/>
    <n v="1"/>
    <x v="1"/>
    <d v="2017-04-25T00:00:00"/>
  </r>
  <r>
    <x v="3"/>
    <x v="14"/>
    <n v="-5"/>
    <x v="0"/>
    <d v="2017-04-25T00:00:00"/>
  </r>
  <r>
    <x v="11"/>
    <x v="0"/>
    <n v="3"/>
    <x v="1"/>
    <d v="2017-04-26T00:00:00"/>
  </r>
  <r>
    <x v="17"/>
    <x v="19"/>
    <n v="7"/>
    <x v="1"/>
    <d v="2017-04-26T00:00:00"/>
  </r>
  <r>
    <x v="6"/>
    <x v="18"/>
    <n v="8"/>
    <x v="1"/>
    <d v="2017-04-26T00:00:00"/>
  </r>
  <r>
    <x v="16"/>
    <x v="12"/>
    <n v="-11"/>
    <x v="0"/>
    <d v="2017-04-26T00:00:00"/>
  </r>
  <r>
    <x v="18"/>
    <x v="20"/>
    <n v="-3"/>
    <x v="0"/>
    <d v="2017-04-26T00:00:00"/>
  </r>
  <r>
    <x v="1"/>
    <x v="16"/>
    <n v="-1"/>
    <x v="0"/>
    <d v="2017-04-26T00:00:00"/>
  </r>
  <r>
    <x v="13"/>
    <x v="17"/>
    <n v="-3"/>
    <x v="0"/>
    <d v="2017-04-26T00:00:00"/>
  </r>
  <r>
    <x v="23"/>
    <x v="4"/>
    <n v="-1"/>
    <x v="0"/>
    <d v="2017-04-26T00:00:00"/>
  </r>
  <r>
    <x v="15"/>
    <x v="7"/>
    <n v="-5"/>
    <x v="0"/>
    <d v="2017-04-26T00:00:00"/>
  </r>
  <r>
    <x v="8"/>
    <x v="8"/>
    <n v="6"/>
    <x v="1"/>
    <d v="2017-04-26T00:00:00"/>
  </r>
  <r>
    <x v="25"/>
    <x v="26"/>
    <n v="-1"/>
    <x v="0"/>
    <d v="2017-04-26T00:00:00"/>
  </r>
  <r>
    <x v="3"/>
    <x v="14"/>
    <n v="-3"/>
    <x v="0"/>
    <d v="2017-04-26T00:00:00"/>
  </r>
  <r>
    <x v="20"/>
    <x v="21"/>
    <n v="-1"/>
    <x v="0"/>
    <d v="2017-04-26T00:00:00"/>
  </r>
  <r>
    <x v="2"/>
    <x v="10"/>
    <n v="2"/>
    <x v="1"/>
    <d v="2017-04-26T00:00:00"/>
  </r>
  <r>
    <x v="11"/>
    <x v="0"/>
    <n v="-4"/>
    <x v="0"/>
    <d v="2017-04-27T00:00:00"/>
  </r>
  <r>
    <x v="17"/>
    <x v="19"/>
    <n v="11"/>
    <x v="1"/>
    <d v="2017-04-27T00:00:00"/>
  </r>
  <r>
    <x v="6"/>
    <x v="18"/>
    <n v="1"/>
    <x v="1"/>
    <d v="2017-04-27T00:00:00"/>
  </r>
  <r>
    <x v="4"/>
    <x v="1"/>
    <n v="-2"/>
    <x v="0"/>
    <d v="2017-04-27T00:00:00"/>
  </r>
  <r>
    <x v="18"/>
    <x v="20"/>
    <n v="-1"/>
    <x v="0"/>
    <d v="2017-04-27T00:00:00"/>
  </r>
  <r>
    <x v="4"/>
    <x v="1"/>
    <n v="-4"/>
    <x v="0"/>
    <d v="2017-04-27T00:00:00"/>
  </r>
  <r>
    <x v="13"/>
    <x v="17"/>
    <n v="-1"/>
    <x v="0"/>
    <d v="2017-04-27T00:00:00"/>
  </r>
  <r>
    <x v="20"/>
    <x v="21"/>
    <n v="4"/>
    <x v="1"/>
    <d v="2017-04-27T00:00:00"/>
  </r>
  <r>
    <x v="8"/>
    <x v="8"/>
    <n v="2"/>
    <x v="1"/>
    <d v="2017-04-27T00:00:00"/>
  </r>
  <r>
    <x v="25"/>
    <x v="26"/>
    <n v="-1"/>
    <x v="0"/>
    <d v="2017-04-27T00:00:00"/>
  </r>
  <r>
    <x v="2"/>
    <x v="10"/>
    <n v="3"/>
    <x v="1"/>
    <d v="2017-04-27T00:00:00"/>
  </r>
  <r>
    <x v="5"/>
    <x v="12"/>
    <n v="3"/>
    <x v="1"/>
    <d v="2017-04-28T00:00:00"/>
  </r>
  <r>
    <x v="26"/>
    <x v="18"/>
    <n v="4"/>
    <x v="1"/>
    <d v="2017-04-28T00:00:00"/>
  </r>
  <r>
    <x v="9"/>
    <x v="11"/>
    <n v="-2"/>
    <x v="0"/>
    <d v="2017-04-28T00:00:00"/>
  </r>
  <r>
    <x v="15"/>
    <x v="1"/>
    <n v="-2"/>
    <x v="0"/>
    <d v="2017-04-28T00:00:00"/>
  </r>
  <r>
    <x v="11"/>
    <x v="21"/>
    <n v="-1"/>
    <x v="0"/>
    <d v="2017-04-28T00:00:00"/>
  </r>
  <r>
    <x v="8"/>
    <x v="7"/>
    <n v="2"/>
    <x v="1"/>
    <d v="2017-04-28T00:00:00"/>
  </r>
  <r>
    <x v="21"/>
    <x v="13"/>
    <n v="2"/>
    <x v="1"/>
    <d v="2017-04-28T00:00:00"/>
  </r>
  <r>
    <x v="16"/>
    <x v="24"/>
    <n v="2"/>
    <x v="1"/>
    <d v="2017-04-28T00:00:00"/>
  </r>
  <r>
    <x v="28"/>
    <x v="22"/>
    <n v="-3"/>
    <x v="0"/>
    <d v="2017-04-28T00:00:00"/>
  </r>
  <r>
    <x v="10"/>
    <x v="28"/>
    <n v="10"/>
    <x v="1"/>
    <d v="2017-04-28T00:00:00"/>
  </r>
  <r>
    <x v="6"/>
    <x v="26"/>
    <n v="2"/>
    <x v="1"/>
    <d v="2017-04-28T00:00:00"/>
  </r>
  <r>
    <x v="1"/>
    <x v="10"/>
    <n v="-1"/>
    <x v="0"/>
    <d v="2017-04-28T00:00:00"/>
  </r>
  <r>
    <x v="18"/>
    <x v="6"/>
    <n v="-5"/>
    <x v="0"/>
    <d v="2017-04-28T00:00:00"/>
  </r>
  <r>
    <x v="7"/>
    <x v="0"/>
    <n v="2"/>
    <x v="1"/>
    <d v="2017-04-28T00:00:00"/>
  </r>
  <r>
    <x v="23"/>
    <x v="27"/>
    <n v="3"/>
    <x v="1"/>
    <d v="2017-04-28T00:00:00"/>
  </r>
  <r>
    <x v="21"/>
    <x v="13"/>
    <n v="2"/>
    <x v="1"/>
    <d v="2017-04-29T00:00:00"/>
  </r>
  <r>
    <x v="11"/>
    <x v="21"/>
    <n v="8"/>
    <x v="1"/>
    <d v="2017-04-29T00:00:00"/>
  </r>
  <r>
    <x v="8"/>
    <x v="7"/>
    <n v="8"/>
    <x v="1"/>
    <d v="2017-04-29T00:00:00"/>
  </r>
  <r>
    <x v="10"/>
    <x v="28"/>
    <n v="4"/>
    <x v="1"/>
    <d v="2017-04-29T00:00:00"/>
  </r>
  <r>
    <x v="28"/>
    <x v="22"/>
    <n v="-8"/>
    <x v="0"/>
    <d v="2017-04-29T00:00:00"/>
  </r>
  <r>
    <x v="6"/>
    <x v="26"/>
    <n v="-1"/>
    <x v="0"/>
    <d v="2017-04-29T00:00:00"/>
  </r>
  <r>
    <x v="1"/>
    <x v="10"/>
    <n v="3"/>
    <x v="1"/>
    <d v="2017-04-29T00:00:00"/>
  </r>
  <r>
    <x v="18"/>
    <x v="6"/>
    <n v="1"/>
    <x v="1"/>
    <d v="2017-04-29T00:00:00"/>
  </r>
  <r>
    <x v="7"/>
    <x v="0"/>
    <n v="1"/>
    <x v="1"/>
    <d v="2017-04-29T00:00:00"/>
  </r>
  <r>
    <x v="23"/>
    <x v="27"/>
    <n v="-3"/>
    <x v="0"/>
    <d v="2017-04-29T00:00:00"/>
  </r>
  <r>
    <x v="26"/>
    <x v="18"/>
    <n v="2"/>
    <x v="1"/>
    <d v="2017-04-29T00:00:00"/>
  </r>
  <r>
    <x v="9"/>
    <x v="11"/>
    <n v="-1"/>
    <x v="0"/>
    <d v="2017-04-29T00:00:00"/>
  </r>
  <r>
    <x v="5"/>
    <x v="12"/>
    <n v="-3"/>
    <x v="0"/>
    <d v="2017-04-29T00:00:00"/>
  </r>
  <r>
    <x v="15"/>
    <x v="1"/>
    <n v="1"/>
    <x v="1"/>
    <d v="2017-04-30T00:00:00"/>
  </r>
  <r>
    <x v="11"/>
    <x v="21"/>
    <n v="3"/>
    <x v="1"/>
    <d v="2017-04-30T00:00:00"/>
  </r>
  <r>
    <x v="8"/>
    <x v="7"/>
    <n v="-1"/>
    <x v="0"/>
    <d v="2017-04-30T00:00:00"/>
  </r>
  <r>
    <x v="28"/>
    <x v="22"/>
    <n v="3"/>
    <x v="1"/>
    <d v="2017-04-30T00:00:00"/>
  </r>
  <r>
    <x v="16"/>
    <x v="24"/>
    <n v="2"/>
    <x v="1"/>
    <d v="2017-04-30T00:00:00"/>
  </r>
  <r>
    <x v="6"/>
    <x v="26"/>
    <n v="-8"/>
    <x v="0"/>
    <d v="2017-04-30T00:00:00"/>
  </r>
  <r>
    <x v="10"/>
    <x v="28"/>
    <n v="-7"/>
    <x v="0"/>
    <d v="2017-04-30T00:00:00"/>
  </r>
  <r>
    <x v="1"/>
    <x v="10"/>
    <n v="-4"/>
    <x v="0"/>
    <d v="2017-04-30T00:00:00"/>
  </r>
  <r>
    <x v="23"/>
    <x v="27"/>
    <n v="-2"/>
    <x v="0"/>
    <d v="2017-04-30T00:00:00"/>
  </r>
  <r>
    <x v="21"/>
    <x v="13"/>
    <n v="-18"/>
    <x v="0"/>
    <d v="2017-04-30T00:00:00"/>
  </r>
  <r>
    <x v="7"/>
    <x v="0"/>
    <n v="-2"/>
    <x v="0"/>
    <d v="2017-04-30T00:00:00"/>
  </r>
  <r>
    <x v="18"/>
    <x v="6"/>
    <n v="-5"/>
    <x v="0"/>
    <d v="2017-04-30T00:00:00"/>
  </r>
  <r>
    <x v="5"/>
    <x v="12"/>
    <n v="3"/>
    <x v="1"/>
    <d v="2017-04-30T00:00:00"/>
  </r>
  <r>
    <x v="9"/>
    <x v="11"/>
    <n v="-2"/>
    <x v="0"/>
    <d v="2017-04-30T00:00:00"/>
  </r>
  <r>
    <x v="26"/>
    <x v="18"/>
    <n v="-4"/>
    <x v="0"/>
    <d v="2017-04-30T00:00:00"/>
  </r>
  <r>
    <x v="21"/>
    <x v="29"/>
    <n v="2"/>
    <x v="1"/>
    <d v="2017-05-01T00:00:00"/>
  </r>
  <r>
    <x v="27"/>
    <x v="1"/>
    <n v="2"/>
    <x v="1"/>
    <d v="2017-05-01T00:00:00"/>
  </r>
  <r>
    <x v="28"/>
    <x v="10"/>
    <n v="3"/>
    <x v="1"/>
    <d v="2017-05-01T00:00:00"/>
  </r>
  <r>
    <x v="23"/>
    <x v="28"/>
    <n v="2"/>
    <x v="1"/>
    <d v="2017-05-01T00:00:00"/>
  </r>
  <r>
    <x v="26"/>
    <x v="24"/>
    <n v="-5"/>
    <x v="0"/>
    <d v="2017-05-01T00:00:00"/>
  </r>
  <r>
    <x v="9"/>
    <x v="25"/>
    <n v="8"/>
    <x v="1"/>
    <d v="2017-05-01T00:00:00"/>
  </r>
  <r>
    <x v="4"/>
    <x v="22"/>
    <n v="6"/>
    <x v="1"/>
    <d v="2017-05-01T00:00:00"/>
  </r>
  <r>
    <x v="10"/>
    <x v="9"/>
    <n v="-1"/>
    <x v="0"/>
    <d v="2017-05-01T00:00:00"/>
  </r>
  <r>
    <x v="29"/>
    <x v="6"/>
    <n v="-4"/>
    <x v="0"/>
    <d v="2017-05-01T00:00:00"/>
  </r>
  <r>
    <x v="12"/>
    <x v="18"/>
    <n v="-6"/>
    <x v="0"/>
    <d v="2017-05-01T00:00:00"/>
  </r>
  <r>
    <x v="0"/>
    <x v="11"/>
    <n v="1"/>
    <x v="1"/>
    <d v="2017-05-01T00:00:00"/>
  </r>
  <r>
    <x v="21"/>
    <x v="29"/>
    <n v="-2"/>
    <x v="0"/>
    <d v="2017-05-02T00:00:00"/>
  </r>
  <r>
    <x v="18"/>
    <x v="3"/>
    <n v="-8"/>
    <x v="0"/>
    <d v="2017-05-02T00:00:00"/>
  </r>
  <r>
    <x v="28"/>
    <x v="10"/>
    <n v="-3"/>
    <x v="0"/>
    <d v="2017-05-02T00:00:00"/>
  </r>
  <r>
    <x v="5"/>
    <x v="23"/>
    <n v="2"/>
    <x v="1"/>
    <d v="2017-05-02T00:00:00"/>
  </r>
  <r>
    <x v="9"/>
    <x v="25"/>
    <n v="-5"/>
    <x v="0"/>
    <d v="2017-05-02T00:00:00"/>
  </r>
  <r>
    <x v="23"/>
    <x v="28"/>
    <n v="2"/>
    <x v="1"/>
    <d v="2017-05-02T00:00:00"/>
  </r>
  <r>
    <x v="26"/>
    <x v="24"/>
    <n v="6"/>
    <x v="1"/>
    <d v="2017-05-02T00:00:00"/>
  </r>
  <r>
    <x v="7"/>
    <x v="15"/>
    <n v="-4"/>
    <x v="0"/>
    <d v="2017-05-02T00:00:00"/>
  </r>
  <r>
    <x v="10"/>
    <x v="9"/>
    <n v="9"/>
    <x v="1"/>
    <d v="2017-05-02T00:00:00"/>
  </r>
  <r>
    <x v="22"/>
    <x v="13"/>
    <n v="3"/>
    <x v="1"/>
    <d v="2017-05-02T00:00:00"/>
  </r>
  <r>
    <x v="29"/>
    <x v="6"/>
    <n v="-1"/>
    <x v="0"/>
    <d v="2017-05-02T00:00:00"/>
  </r>
  <r>
    <x v="4"/>
    <x v="22"/>
    <n v="-6"/>
    <x v="0"/>
    <d v="2017-05-02T00:00:00"/>
  </r>
  <r>
    <x v="12"/>
    <x v="18"/>
    <n v="-3"/>
    <x v="0"/>
    <d v="2017-05-02T00:00:00"/>
  </r>
  <r>
    <x v="0"/>
    <x v="11"/>
    <n v="-8"/>
    <x v="0"/>
    <d v="2017-05-02T00:00:00"/>
  </r>
  <r>
    <x v="27"/>
    <x v="1"/>
    <n v="-1"/>
    <x v="0"/>
    <d v="2017-05-02T00:00:00"/>
  </r>
  <r>
    <x v="28"/>
    <x v="10"/>
    <n v="-2"/>
    <x v="0"/>
    <d v="2017-05-03T00:00:00"/>
  </r>
  <r>
    <x v="26"/>
    <x v="24"/>
    <n v="-5"/>
    <x v="0"/>
    <d v="2017-05-03T00:00:00"/>
  </r>
  <r>
    <x v="5"/>
    <x v="23"/>
    <n v="-1"/>
    <x v="0"/>
    <d v="2017-05-03T00:00:00"/>
  </r>
  <r>
    <x v="9"/>
    <x v="25"/>
    <n v="-1"/>
    <x v="0"/>
    <d v="2017-05-03T00:00:00"/>
  </r>
  <r>
    <x v="13"/>
    <x v="2"/>
    <n v="4"/>
    <x v="1"/>
    <d v="2017-05-03T00:00:00"/>
  </r>
  <r>
    <x v="22"/>
    <x v="13"/>
    <n v="-1"/>
    <x v="0"/>
    <d v="2017-05-03T00:00:00"/>
  </r>
  <r>
    <x v="7"/>
    <x v="15"/>
    <n v="8"/>
    <x v="1"/>
    <d v="2017-05-03T00:00:00"/>
  </r>
  <r>
    <x v="29"/>
    <x v="6"/>
    <n v="-9"/>
    <x v="0"/>
    <d v="2017-05-03T00:00:00"/>
  </r>
  <r>
    <x v="10"/>
    <x v="9"/>
    <n v="-5"/>
    <x v="0"/>
    <d v="2017-05-03T00:00:00"/>
  </r>
  <r>
    <x v="21"/>
    <x v="29"/>
    <n v="11"/>
    <x v="1"/>
    <d v="2017-05-03T00:00:00"/>
  </r>
  <r>
    <x v="4"/>
    <x v="22"/>
    <n v="-2"/>
    <x v="0"/>
    <d v="2017-05-03T00:00:00"/>
  </r>
  <r>
    <x v="12"/>
    <x v="18"/>
    <n v="1"/>
    <x v="1"/>
    <d v="2017-05-03T00:00:00"/>
  </r>
  <r>
    <x v="0"/>
    <x v="11"/>
    <n v="3"/>
    <x v="1"/>
    <d v="2017-05-03T00:00:00"/>
  </r>
  <r>
    <x v="18"/>
    <x v="3"/>
    <n v="-3"/>
    <x v="0"/>
    <d v="2017-05-03T00:00:00"/>
  </r>
  <r>
    <x v="5"/>
    <x v="23"/>
    <n v="-8"/>
    <x v="0"/>
    <d v="2017-05-04T00:00:00"/>
  </r>
  <r>
    <x v="26"/>
    <x v="24"/>
    <n v="5"/>
    <x v="1"/>
    <d v="2017-05-04T00:00:00"/>
  </r>
  <r>
    <x v="9"/>
    <x v="25"/>
    <n v="-1"/>
    <x v="0"/>
    <d v="2017-05-04T00:00:00"/>
  </r>
  <r>
    <x v="28"/>
    <x v="10"/>
    <n v="5"/>
    <x v="1"/>
    <d v="2017-05-04T00:00:00"/>
  </r>
  <r>
    <x v="13"/>
    <x v="2"/>
    <n v="-4"/>
    <x v="0"/>
    <d v="2017-05-04T00:00:00"/>
  </r>
  <r>
    <x v="7"/>
    <x v="15"/>
    <n v="1"/>
    <x v="1"/>
    <d v="2017-05-04T00:00:00"/>
  </r>
  <r>
    <x v="29"/>
    <x v="6"/>
    <n v="6"/>
    <x v="1"/>
    <d v="2017-05-04T00:00:00"/>
  </r>
  <r>
    <x v="10"/>
    <x v="9"/>
    <n v="-2"/>
    <x v="0"/>
    <d v="2017-05-04T00:00:00"/>
  </r>
  <r>
    <x v="27"/>
    <x v="1"/>
    <n v="1"/>
    <x v="1"/>
    <d v="2017-05-04T00:00:00"/>
  </r>
  <r>
    <x v="18"/>
    <x v="3"/>
    <n v="3"/>
    <x v="1"/>
    <d v="2017-05-04T00:00:00"/>
  </r>
  <r>
    <x v="22"/>
    <x v="13"/>
    <n v="-2"/>
    <x v="0"/>
    <d v="2017-05-04T00:00:00"/>
  </r>
  <r>
    <x v="29"/>
    <x v="23"/>
    <n v="2"/>
    <x v="1"/>
    <d v="2017-05-05T00:00:00"/>
  </r>
  <r>
    <x v="2"/>
    <x v="25"/>
    <n v="1"/>
    <x v="1"/>
    <d v="2017-05-05T00:00:00"/>
  </r>
  <r>
    <x v="12"/>
    <x v="24"/>
    <n v="-2"/>
    <x v="0"/>
    <d v="2017-05-05T00:00:00"/>
  </r>
  <r>
    <x v="25"/>
    <x v="20"/>
    <n v="1"/>
    <x v="1"/>
    <d v="2017-05-05T00:00:00"/>
  </r>
  <r>
    <x v="17"/>
    <x v="17"/>
    <n v="2"/>
    <x v="1"/>
    <d v="2017-05-05T00:00:00"/>
  </r>
  <r>
    <x v="4"/>
    <x v="2"/>
    <n v="4"/>
    <x v="1"/>
    <d v="2017-05-05T00:00:00"/>
  </r>
  <r>
    <x v="20"/>
    <x v="15"/>
    <n v="6"/>
    <x v="1"/>
    <d v="2017-05-05T00:00:00"/>
  </r>
  <r>
    <x v="0"/>
    <x v="9"/>
    <n v="-10"/>
    <x v="0"/>
    <d v="2017-05-05T00:00:00"/>
  </r>
  <r>
    <x v="27"/>
    <x v="16"/>
    <n v="-4"/>
    <x v="0"/>
    <d v="2017-05-05T00:00:00"/>
  </r>
  <r>
    <x v="26"/>
    <x v="4"/>
    <n v="-2"/>
    <x v="0"/>
    <d v="2017-05-05T00:00:00"/>
  </r>
  <r>
    <x v="24"/>
    <x v="29"/>
    <n v="10"/>
    <x v="1"/>
    <d v="2017-05-05T00:00:00"/>
  </r>
  <r>
    <x v="13"/>
    <x v="8"/>
    <n v="-1"/>
    <x v="0"/>
    <d v="2017-05-05T00:00:00"/>
  </r>
  <r>
    <x v="19"/>
    <x v="3"/>
    <n v="-1"/>
    <x v="0"/>
    <d v="2017-05-05T00:00:00"/>
  </r>
  <r>
    <x v="14"/>
    <x v="5"/>
    <n v="5"/>
    <x v="1"/>
    <d v="2017-05-05T00:00:00"/>
  </r>
  <r>
    <x v="22"/>
    <x v="19"/>
    <n v="3"/>
    <x v="1"/>
    <d v="2017-05-05T00:00:00"/>
  </r>
  <r>
    <x v="12"/>
    <x v="24"/>
    <n v="2"/>
    <x v="1"/>
    <d v="2017-05-06T00:00:00"/>
  </r>
  <r>
    <x v="2"/>
    <x v="25"/>
    <n v="5"/>
    <x v="1"/>
    <d v="2017-05-06T00:00:00"/>
  </r>
  <r>
    <x v="25"/>
    <x v="20"/>
    <n v="-1"/>
    <x v="0"/>
    <d v="2017-05-06T00:00:00"/>
  </r>
  <r>
    <x v="20"/>
    <x v="15"/>
    <n v="8"/>
    <x v="1"/>
    <d v="2017-05-06T00:00:00"/>
  </r>
  <r>
    <x v="17"/>
    <x v="17"/>
    <n v="4"/>
    <x v="1"/>
    <d v="2017-05-06T00:00:00"/>
  </r>
  <r>
    <x v="26"/>
    <x v="4"/>
    <n v="-1"/>
    <x v="0"/>
    <d v="2017-05-06T00:00:00"/>
  </r>
  <r>
    <x v="0"/>
    <x v="9"/>
    <n v="-12"/>
    <x v="0"/>
    <d v="2017-05-06T00:00:00"/>
  </r>
  <r>
    <x v="4"/>
    <x v="2"/>
    <n v="-5"/>
    <x v="0"/>
    <d v="2017-05-06T00:00:00"/>
  </r>
  <r>
    <x v="27"/>
    <x v="16"/>
    <n v="-1"/>
    <x v="0"/>
    <d v="2017-05-06T00:00:00"/>
  </r>
  <r>
    <x v="24"/>
    <x v="29"/>
    <n v="2"/>
    <x v="1"/>
    <d v="2017-05-06T00:00:00"/>
  </r>
  <r>
    <x v="13"/>
    <x v="8"/>
    <n v="-8"/>
    <x v="0"/>
    <d v="2017-05-06T00:00:00"/>
  </r>
  <r>
    <x v="19"/>
    <x v="3"/>
    <n v="10"/>
    <x v="1"/>
    <d v="2017-05-06T00:00:00"/>
  </r>
  <r>
    <x v="14"/>
    <x v="5"/>
    <n v="-1"/>
    <x v="0"/>
    <d v="2017-05-06T00:00:00"/>
  </r>
  <r>
    <x v="29"/>
    <x v="23"/>
    <n v="-6"/>
    <x v="0"/>
    <d v="2017-05-06T00:00:00"/>
  </r>
  <r>
    <x v="22"/>
    <x v="19"/>
    <n v="-8"/>
    <x v="0"/>
    <d v="2017-05-06T00:00:00"/>
  </r>
  <r>
    <x v="25"/>
    <x v="20"/>
    <n v="2"/>
    <x v="1"/>
    <d v="2017-05-07T00:00:00"/>
  </r>
  <r>
    <x v="26"/>
    <x v="4"/>
    <n v="-4"/>
    <x v="0"/>
    <d v="2017-05-07T00:00:00"/>
  </r>
  <r>
    <x v="0"/>
    <x v="9"/>
    <n v="-4"/>
    <x v="0"/>
    <d v="2017-05-07T00:00:00"/>
  </r>
  <r>
    <x v="17"/>
    <x v="17"/>
    <n v="-1"/>
    <x v="0"/>
    <d v="2017-05-07T00:00:00"/>
  </r>
  <r>
    <x v="4"/>
    <x v="2"/>
    <n v="1"/>
    <x v="1"/>
    <d v="2017-05-07T00:00:00"/>
  </r>
  <r>
    <x v="27"/>
    <x v="16"/>
    <n v="4"/>
    <x v="1"/>
    <d v="2017-05-07T00:00:00"/>
  </r>
  <r>
    <x v="24"/>
    <x v="29"/>
    <n v="2"/>
    <x v="1"/>
    <d v="2017-05-07T00:00:00"/>
  </r>
  <r>
    <x v="13"/>
    <x v="8"/>
    <n v="7"/>
    <x v="1"/>
    <d v="2017-05-07T00:00:00"/>
  </r>
  <r>
    <x v="19"/>
    <x v="3"/>
    <n v="11"/>
    <x v="1"/>
    <d v="2017-05-07T00:00:00"/>
  </r>
  <r>
    <x v="29"/>
    <x v="23"/>
    <n v="-1"/>
    <x v="0"/>
    <d v="2017-05-07T00:00:00"/>
  </r>
  <r>
    <x v="22"/>
    <x v="19"/>
    <n v="-3"/>
    <x v="0"/>
    <d v="2017-05-07T00:00:00"/>
  </r>
  <r>
    <x v="14"/>
    <x v="5"/>
    <n v="-2"/>
    <x v="0"/>
    <d v="2017-05-07T00:00:00"/>
  </r>
  <r>
    <x v="12"/>
    <x v="24"/>
    <n v="1"/>
    <x v="1"/>
    <d v="2017-05-07T00:00:00"/>
  </r>
  <r>
    <x v="2"/>
    <x v="25"/>
    <n v="1"/>
    <x v="1"/>
    <d v="2017-05-07T00:00:00"/>
  </r>
  <r>
    <x v="17"/>
    <x v="4"/>
    <n v="-2"/>
    <x v="0"/>
    <d v="2017-05-08T00:00:00"/>
  </r>
  <r>
    <x v="2"/>
    <x v="9"/>
    <n v="6"/>
    <x v="1"/>
    <d v="2017-05-08T00:00:00"/>
  </r>
  <r>
    <x v="29"/>
    <x v="15"/>
    <n v="-4"/>
    <x v="0"/>
    <d v="2017-05-08T00:00:00"/>
  </r>
  <r>
    <x v="24"/>
    <x v="28"/>
    <n v="5"/>
    <x v="1"/>
    <d v="2017-05-08T00:00:00"/>
  </r>
  <r>
    <x v="3"/>
    <x v="2"/>
    <n v="4"/>
    <x v="1"/>
    <d v="2017-05-08T00:00:00"/>
  </r>
  <r>
    <x v="0"/>
    <x v="8"/>
    <n v="-1"/>
    <x v="0"/>
    <d v="2017-05-08T00:00:00"/>
  </r>
  <r>
    <x v="10"/>
    <x v="11"/>
    <n v="-11"/>
    <x v="0"/>
    <d v="2017-05-08T00:00:00"/>
  </r>
  <r>
    <x v="12"/>
    <x v="27"/>
    <n v="-2"/>
    <x v="0"/>
    <d v="2017-05-08T00:00:00"/>
  </r>
  <r>
    <x v="5"/>
    <x v="5"/>
    <n v="-1"/>
    <x v="0"/>
    <d v="2017-05-08T00:00:00"/>
  </r>
  <r>
    <x v="17"/>
    <x v="4"/>
    <n v="-1"/>
    <x v="0"/>
    <d v="2017-05-09T00:00:00"/>
  </r>
  <r>
    <x v="3"/>
    <x v="2"/>
    <n v="1"/>
    <x v="1"/>
    <d v="2017-05-09T00:00:00"/>
  </r>
  <r>
    <x v="29"/>
    <x v="15"/>
    <n v="11"/>
    <x v="1"/>
    <d v="2017-05-09T00:00:00"/>
  </r>
  <r>
    <x v="6"/>
    <x v="17"/>
    <n v="1"/>
    <x v="1"/>
    <d v="2017-05-09T00:00:00"/>
  </r>
  <r>
    <x v="24"/>
    <x v="28"/>
    <n v="1"/>
    <x v="1"/>
    <d v="2017-05-09T00:00:00"/>
  </r>
  <r>
    <x v="0"/>
    <x v="8"/>
    <n v="-5"/>
    <x v="0"/>
    <d v="2017-05-09T00:00:00"/>
  </r>
  <r>
    <x v="19"/>
    <x v="7"/>
    <n v="-4"/>
    <x v="0"/>
    <d v="2017-05-09T00:00:00"/>
  </r>
  <r>
    <x v="8"/>
    <x v="6"/>
    <n v="-5"/>
    <x v="0"/>
    <d v="2017-05-09T00:00:00"/>
  </r>
  <r>
    <x v="14"/>
    <x v="0"/>
    <n v="4"/>
    <x v="1"/>
    <d v="2017-05-09T00:00:00"/>
  </r>
  <r>
    <x v="1"/>
    <x v="19"/>
    <n v="7"/>
    <x v="1"/>
    <d v="2017-05-09T00:00:00"/>
  </r>
  <r>
    <x v="1"/>
    <x v="19"/>
    <n v="-6"/>
    <x v="0"/>
    <d v="2017-05-09T00:00:00"/>
  </r>
  <r>
    <x v="10"/>
    <x v="11"/>
    <n v="-1"/>
    <x v="0"/>
    <d v="2017-05-09T00:00:00"/>
  </r>
  <r>
    <x v="12"/>
    <x v="27"/>
    <n v="6"/>
    <x v="1"/>
    <d v="2017-05-09T00:00:00"/>
  </r>
  <r>
    <x v="16"/>
    <x v="14"/>
    <n v="5"/>
    <x v="1"/>
    <d v="2017-05-09T00:00:00"/>
  </r>
  <r>
    <x v="5"/>
    <x v="5"/>
    <n v="4"/>
    <x v="1"/>
    <d v="2017-05-09T00:00:00"/>
  </r>
  <r>
    <x v="2"/>
    <x v="9"/>
    <n v="-2"/>
    <x v="0"/>
    <d v="2017-05-09T00:00:00"/>
  </r>
  <r>
    <x v="0"/>
    <x v="8"/>
    <n v="1"/>
    <x v="1"/>
    <d v="2017-05-10T00:00:00"/>
  </r>
  <r>
    <x v="24"/>
    <x v="28"/>
    <n v="2"/>
    <x v="1"/>
    <d v="2017-05-10T00:00:00"/>
  </r>
  <r>
    <x v="6"/>
    <x v="17"/>
    <n v="5"/>
    <x v="1"/>
    <d v="2017-05-10T00:00:00"/>
  </r>
  <r>
    <x v="19"/>
    <x v="7"/>
    <n v="-3"/>
    <x v="0"/>
    <d v="2017-05-10T00:00:00"/>
  </r>
  <r>
    <x v="8"/>
    <x v="6"/>
    <n v="-2"/>
    <x v="0"/>
    <d v="2017-05-10T00:00:00"/>
  </r>
  <r>
    <x v="10"/>
    <x v="11"/>
    <n v="-3"/>
    <x v="0"/>
    <d v="2017-05-10T00:00:00"/>
  </r>
  <r>
    <x v="14"/>
    <x v="0"/>
    <n v="-6"/>
    <x v="0"/>
    <d v="2017-05-10T00:00:00"/>
  </r>
  <r>
    <x v="1"/>
    <x v="19"/>
    <n v="-3"/>
    <x v="0"/>
    <d v="2017-05-10T00:00:00"/>
  </r>
  <r>
    <x v="12"/>
    <x v="27"/>
    <n v="-1"/>
    <x v="0"/>
    <d v="2017-05-10T00:00:00"/>
  </r>
  <r>
    <x v="11"/>
    <x v="12"/>
    <n v="-1"/>
    <x v="0"/>
    <d v="2017-05-10T00:00:00"/>
  </r>
  <r>
    <x v="5"/>
    <x v="5"/>
    <n v="-2"/>
    <x v="0"/>
    <d v="2017-05-10T00:00:00"/>
  </r>
  <r>
    <x v="3"/>
    <x v="2"/>
    <n v="-11"/>
    <x v="0"/>
    <d v="2017-05-10T00:00:00"/>
  </r>
  <r>
    <x v="28"/>
    <x v="13"/>
    <n v="-1"/>
    <x v="0"/>
    <d v="2017-05-10T00:00:00"/>
  </r>
  <r>
    <x v="14"/>
    <x v="20"/>
    <n v="6"/>
    <x v="1"/>
    <d v="2017-05-11T00:00:00"/>
  </r>
  <r>
    <x v="19"/>
    <x v="7"/>
    <n v="3"/>
    <x v="1"/>
    <d v="2017-05-11T00:00:00"/>
  </r>
  <r>
    <x v="15"/>
    <x v="21"/>
    <n v="1"/>
    <x v="1"/>
    <d v="2017-05-11T00:00:00"/>
  </r>
  <r>
    <x v="10"/>
    <x v="0"/>
    <n v="-1"/>
    <x v="0"/>
    <d v="2017-05-11T00:00:00"/>
  </r>
  <r>
    <x v="20"/>
    <x v="19"/>
    <n v="-3"/>
    <x v="0"/>
    <d v="2017-05-11T00:00:00"/>
  </r>
  <r>
    <x v="6"/>
    <x v="27"/>
    <n v="-5"/>
    <x v="0"/>
    <d v="2017-05-11T00:00:00"/>
  </r>
  <r>
    <x v="16"/>
    <x v="14"/>
    <n v="1"/>
    <x v="1"/>
    <d v="2017-05-11T00:00:00"/>
  </r>
  <r>
    <x v="25"/>
    <x v="22"/>
    <n v="1"/>
    <x v="1"/>
    <d v="2017-05-11T00:00:00"/>
  </r>
  <r>
    <x v="11"/>
    <x v="12"/>
    <n v="-3"/>
    <x v="0"/>
    <d v="2017-05-11T00:00:00"/>
  </r>
  <r>
    <x v="3"/>
    <x v="2"/>
    <n v="6"/>
    <x v="1"/>
    <d v="2017-05-11T00:00:00"/>
  </r>
  <r>
    <x v="8"/>
    <x v="28"/>
    <n v="4"/>
    <x v="1"/>
    <d v="2017-05-12T00:00:00"/>
  </r>
  <r>
    <x v="15"/>
    <x v="21"/>
    <n v="-1"/>
    <x v="0"/>
    <d v="2017-05-12T00:00:00"/>
  </r>
  <r>
    <x v="21"/>
    <x v="7"/>
    <n v="-3"/>
    <x v="0"/>
    <d v="2017-05-12T00:00:00"/>
  </r>
  <r>
    <x v="23"/>
    <x v="10"/>
    <n v="1"/>
    <x v="1"/>
    <d v="2017-05-12T00:00:00"/>
  </r>
  <r>
    <x v="11"/>
    <x v="14"/>
    <n v="3"/>
    <x v="1"/>
    <d v="2017-05-12T00:00:00"/>
  </r>
  <r>
    <x v="16"/>
    <x v="26"/>
    <n v="1"/>
    <x v="1"/>
    <d v="2017-05-12T00:00:00"/>
  </r>
  <r>
    <x v="10"/>
    <x v="0"/>
    <n v="-7"/>
    <x v="0"/>
    <d v="2017-05-12T00:00:00"/>
  </r>
  <r>
    <x v="6"/>
    <x v="27"/>
    <n v="-4"/>
    <x v="0"/>
    <d v="2017-05-12T00:00:00"/>
  </r>
  <r>
    <x v="20"/>
    <x v="19"/>
    <n v="4"/>
    <x v="1"/>
    <d v="2017-05-12T00:00:00"/>
  </r>
  <r>
    <x v="25"/>
    <x v="22"/>
    <n v="4"/>
    <x v="1"/>
    <d v="2017-05-12T00:00:00"/>
  </r>
  <r>
    <x v="1"/>
    <x v="1"/>
    <n v="1"/>
    <x v="1"/>
    <d v="2017-05-12T00:00:00"/>
  </r>
  <r>
    <x v="18"/>
    <x v="12"/>
    <n v="-3"/>
    <x v="0"/>
    <d v="2017-05-12T00:00:00"/>
  </r>
  <r>
    <x v="28"/>
    <x v="24"/>
    <n v="-1"/>
    <x v="0"/>
    <d v="2017-05-12T00:00:00"/>
  </r>
  <r>
    <x v="14"/>
    <x v="20"/>
    <n v="-7"/>
    <x v="0"/>
    <d v="2017-05-12T00:00:00"/>
  </r>
  <r>
    <x v="21"/>
    <x v="7"/>
    <n v="-7"/>
    <x v="0"/>
    <d v="2017-05-13T00:00:00"/>
  </r>
  <r>
    <x v="15"/>
    <x v="21"/>
    <n v="-2"/>
    <x v="0"/>
    <d v="2017-05-13T00:00:00"/>
  </r>
  <r>
    <x v="23"/>
    <x v="10"/>
    <n v="-3"/>
    <x v="0"/>
    <d v="2017-05-13T00:00:00"/>
  </r>
  <r>
    <x v="16"/>
    <x v="26"/>
    <n v="3"/>
    <x v="1"/>
    <d v="2017-05-13T00:00:00"/>
  </r>
  <r>
    <x v="11"/>
    <x v="14"/>
    <n v="-1"/>
    <x v="0"/>
    <d v="2017-05-13T00:00:00"/>
  </r>
  <r>
    <x v="20"/>
    <x v="19"/>
    <n v="4"/>
    <x v="1"/>
    <d v="2017-05-13T00:00:00"/>
  </r>
  <r>
    <x v="10"/>
    <x v="0"/>
    <n v="1"/>
    <x v="1"/>
    <d v="2017-05-13T00:00:00"/>
  </r>
  <r>
    <x v="6"/>
    <x v="27"/>
    <n v="-5"/>
    <x v="0"/>
    <d v="2017-05-13T00:00:00"/>
  </r>
  <r>
    <x v="1"/>
    <x v="1"/>
    <n v="-2"/>
    <x v="0"/>
    <d v="2017-05-13T00:00:00"/>
  </r>
  <r>
    <x v="18"/>
    <x v="12"/>
    <n v="-1"/>
    <x v="0"/>
    <d v="2017-05-13T00:00:00"/>
  </r>
  <r>
    <x v="28"/>
    <x v="24"/>
    <n v="-1"/>
    <x v="0"/>
    <d v="2017-05-13T00:00:00"/>
  </r>
  <r>
    <x v="8"/>
    <x v="28"/>
    <n v="2"/>
    <x v="1"/>
    <d v="2017-05-13T00:00:00"/>
  </r>
  <r>
    <x v="14"/>
    <x v="20"/>
    <n v="1"/>
    <x v="1"/>
    <d v="2017-05-13T00:00:00"/>
  </r>
  <r>
    <x v="9"/>
    <x v="13"/>
    <n v="-2"/>
    <x v="0"/>
    <d v="2017-05-13T00:00:00"/>
  </r>
  <r>
    <x v="21"/>
    <x v="7"/>
    <n v="-2"/>
    <x v="0"/>
    <d v="2017-05-14T00:00:00"/>
  </r>
  <r>
    <x v="15"/>
    <x v="21"/>
    <n v="-5"/>
    <x v="0"/>
    <d v="2017-05-14T00:00:00"/>
  </r>
  <r>
    <x v="23"/>
    <x v="10"/>
    <n v="9"/>
    <x v="1"/>
    <d v="2017-05-14T00:00:00"/>
  </r>
  <r>
    <x v="20"/>
    <x v="19"/>
    <n v="-3"/>
    <x v="0"/>
    <d v="2017-05-14T00:00:00"/>
  </r>
  <r>
    <x v="16"/>
    <x v="26"/>
    <n v="-5"/>
    <x v="0"/>
    <d v="2017-05-14T00:00:00"/>
  </r>
  <r>
    <x v="11"/>
    <x v="14"/>
    <n v="-6"/>
    <x v="0"/>
    <d v="2017-05-14T00:00:00"/>
  </r>
  <r>
    <x v="10"/>
    <x v="0"/>
    <n v="2"/>
    <x v="1"/>
    <d v="2017-05-14T00:00:00"/>
  </r>
  <r>
    <x v="6"/>
    <x v="27"/>
    <n v="-1"/>
    <x v="0"/>
    <d v="2017-05-14T00:00:00"/>
  </r>
  <r>
    <x v="1"/>
    <x v="1"/>
    <n v="-5"/>
    <x v="0"/>
    <d v="2017-05-14T00:00:00"/>
  </r>
  <r>
    <x v="18"/>
    <x v="12"/>
    <n v="-2"/>
    <x v="0"/>
    <d v="2017-05-14T00:00:00"/>
  </r>
  <r>
    <x v="25"/>
    <x v="22"/>
    <n v="3"/>
    <x v="1"/>
    <d v="2017-05-14T00:00:00"/>
  </r>
  <r>
    <x v="25"/>
    <x v="22"/>
    <n v="-5"/>
    <x v="0"/>
    <d v="2017-05-14T00:00:00"/>
  </r>
  <r>
    <x v="8"/>
    <x v="28"/>
    <n v="-2"/>
    <x v="0"/>
    <d v="2017-05-14T00:00:00"/>
  </r>
  <r>
    <x v="28"/>
    <x v="24"/>
    <n v="-1"/>
    <x v="0"/>
    <d v="2017-05-14T00:00:00"/>
  </r>
  <r>
    <x v="14"/>
    <x v="20"/>
    <n v="-3"/>
    <x v="0"/>
    <d v="2017-05-14T00:00:00"/>
  </r>
  <r>
    <x v="9"/>
    <x v="13"/>
    <n v="1"/>
    <x v="1"/>
    <d v="2017-05-14T00:00:00"/>
  </r>
  <r>
    <x v="9"/>
    <x v="13"/>
    <n v="-1"/>
    <x v="0"/>
    <d v="2017-05-14T00:00:00"/>
  </r>
  <r>
    <x v="20"/>
    <x v="21"/>
    <n v="-4"/>
    <x v="0"/>
    <d v="2017-05-15T00:00:00"/>
  </r>
  <r>
    <x v="23"/>
    <x v="26"/>
    <n v="-1"/>
    <x v="0"/>
    <d v="2017-05-15T00:00:00"/>
  </r>
  <r>
    <x v="8"/>
    <x v="27"/>
    <n v="4"/>
    <x v="1"/>
    <d v="2017-05-15T00:00:00"/>
  </r>
  <r>
    <x v="21"/>
    <x v="0"/>
    <n v="-4"/>
    <x v="0"/>
    <d v="2017-05-15T00:00:00"/>
  </r>
  <r>
    <x v="25"/>
    <x v="28"/>
    <n v="5"/>
    <x v="1"/>
    <d v="2017-05-15T00:00:00"/>
  </r>
  <r>
    <x v="18"/>
    <x v="23"/>
    <n v="-1"/>
    <x v="0"/>
    <d v="2017-05-15T00:00:00"/>
  </r>
  <r>
    <x v="26"/>
    <x v="20"/>
    <n v="-2"/>
    <x v="0"/>
    <d v="2017-05-15T00:00:00"/>
  </r>
  <r>
    <x v="27"/>
    <x v="15"/>
    <n v="-1"/>
    <x v="0"/>
    <d v="2017-05-15T00:00:00"/>
  </r>
  <r>
    <x v="23"/>
    <x v="26"/>
    <n v="2"/>
    <x v="1"/>
    <d v="2017-05-16T00:00:00"/>
  </r>
  <r>
    <x v="17"/>
    <x v="16"/>
    <n v="4"/>
    <x v="1"/>
    <d v="2017-05-16T00:00:00"/>
  </r>
  <r>
    <x v="8"/>
    <x v="27"/>
    <n v="4"/>
    <x v="1"/>
    <d v="2017-05-16T00:00:00"/>
  </r>
  <r>
    <x v="21"/>
    <x v="0"/>
    <n v="-1"/>
    <x v="0"/>
    <d v="2017-05-16T00:00:00"/>
  </r>
  <r>
    <x v="19"/>
    <x v="1"/>
    <n v="3"/>
    <x v="1"/>
    <d v="2017-05-16T00:00:00"/>
  </r>
  <r>
    <x v="25"/>
    <x v="28"/>
    <n v="10"/>
    <x v="1"/>
    <d v="2017-05-16T00:00:00"/>
  </r>
  <r>
    <x v="7"/>
    <x v="3"/>
    <n v="4"/>
    <x v="1"/>
    <d v="2017-05-16T00:00:00"/>
  </r>
  <r>
    <x v="9"/>
    <x v="12"/>
    <n v="-4"/>
    <x v="0"/>
    <d v="2017-05-16T00:00:00"/>
  </r>
  <r>
    <x v="28"/>
    <x v="18"/>
    <n v="2"/>
    <x v="1"/>
    <d v="2017-05-16T00:00:00"/>
  </r>
  <r>
    <x v="2"/>
    <x v="24"/>
    <n v="6"/>
    <x v="1"/>
    <d v="2017-05-16T00:00:00"/>
  </r>
  <r>
    <x v="18"/>
    <x v="23"/>
    <n v="3"/>
    <x v="1"/>
    <d v="2017-05-16T00:00:00"/>
  </r>
  <r>
    <x v="15"/>
    <x v="25"/>
    <n v="-4"/>
    <x v="0"/>
    <d v="2017-05-16T00:00:00"/>
  </r>
  <r>
    <x v="26"/>
    <x v="20"/>
    <n v="-1"/>
    <x v="0"/>
    <d v="2017-05-16T00:00:00"/>
  </r>
  <r>
    <x v="27"/>
    <x v="15"/>
    <n v="4"/>
    <x v="1"/>
    <d v="2017-05-16T00:00:00"/>
  </r>
  <r>
    <x v="20"/>
    <x v="21"/>
    <n v="-1"/>
    <x v="0"/>
    <d v="2017-05-16T00:00:00"/>
  </r>
  <r>
    <x v="21"/>
    <x v="0"/>
    <n v="-1"/>
    <x v="0"/>
    <d v="2017-05-17T00:00:00"/>
  </r>
  <r>
    <x v="17"/>
    <x v="16"/>
    <n v="-5"/>
    <x v="0"/>
    <d v="2017-05-17T00:00:00"/>
  </r>
  <r>
    <x v="19"/>
    <x v="1"/>
    <n v="1"/>
    <x v="1"/>
    <d v="2017-05-17T00:00:00"/>
  </r>
  <r>
    <x v="4"/>
    <x v="29"/>
    <n v="-4"/>
    <x v="0"/>
    <d v="2017-05-17T00:00:00"/>
  </r>
  <r>
    <x v="25"/>
    <x v="28"/>
    <n v="3"/>
    <x v="1"/>
    <d v="2017-05-17T00:00:00"/>
  </r>
  <r>
    <x v="9"/>
    <x v="12"/>
    <n v="-6"/>
    <x v="0"/>
    <d v="2017-05-17T00:00:00"/>
  </r>
  <r>
    <x v="2"/>
    <x v="24"/>
    <n v="4"/>
    <x v="1"/>
    <d v="2017-05-17T00:00:00"/>
  </r>
  <r>
    <x v="15"/>
    <x v="25"/>
    <n v="-2"/>
    <x v="0"/>
    <d v="2017-05-17T00:00:00"/>
  </r>
  <r>
    <x v="28"/>
    <x v="18"/>
    <n v="-1"/>
    <x v="0"/>
    <d v="2017-05-17T00:00:00"/>
  </r>
  <r>
    <x v="27"/>
    <x v="15"/>
    <n v="2"/>
    <x v="1"/>
    <d v="2017-05-17T00:00:00"/>
  </r>
  <r>
    <x v="18"/>
    <x v="23"/>
    <n v="-4"/>
    <x v="0"/>
    <d v="2017-05-17T00:00:00"/>
  </r>
  <r>
    <x v="26"/>
    <x v="20"/>
    <n v="-4"/>
    <x v="0"/>
    <d v="2017-05-17T00:00:00"/>
  </r>
  <r>
    <x v="23"/>
    <x v="26"/>
    <n v="3"/>
    <x v="1"/>
    <d v="2017-05-17T00:00:00"/>
  </r>
  <r>
    <x v="20"/>
    <x v="21"/>
    <n v="5"/>
    <x v="1"/>
    <d v="2017-05-17T00:00:00"/>
  </r>
  <r>
    <x v="4"/>
    <x v="29"/>
    <n v="9"/>
    <x v="1"/>
    <d v="2017-05-18T00:00:00"/>
  </r>
  <r>
    <x v="17"/>
    <x v="16"/>
    <n v="-6"/>
    <x v="0"/>
    <d v="2017-05-18T00:00:00"/>
  </r>
  <r>
    <x v="28"/>
    <x v="18"/>
    <n v="-1"/>
    <x v="0"/>
    <d v="2017-05-18T00:00:00"/>
  </r>
  <r>
    <x v="13"/>
    <x v="11"/>
    <n v="-5"/>
    <x v="0"/>
    <d v="2017-05-18T00:00:00"/>
  </r>
  <r>
    <x v="2"/>
    <x v="24"/>
    <n v="-4"/>
    <x v="0"/>
    <d v="2017-05-18T00:00:00"/>
  </r>
  <r>
    <x v="9"/>
    <x v="12"/>
    <n v="-4"/>
    <x v="0"/>
    <d v="2017-05-18T00:00:00"/>
  </r>
  <r>
    <x v="7"/>
    <x v="3"/>
    <n v="-2"/>
    <x v="0"/>
    <d v="2017-05-18T00:00:00"/>
  </r>
  <r>
    <x v="7"/>
    <x v="3"/>
    <n v="4"/>
    <x v="1"/>
    <d v="2017-05-18T00:00:00"/>
  </r>
  <r>
    <x v="15"/>
    <x v="25"/>
    <n v="-4"/>
    <x v="0"/>
    <d v="2017-05-18T00:00:00"/>
  </r>
  <r>
    <x v="26"/>
    <x v="23"/>
    <n v="-1"/>
    <x v="0"/>
    <d v="2017-05-18T00:00:00"/>
  </r>
  <r>
    <x v="27"/>
    <x v="15"/>
    <n v="2"/>
    <x v="1"/>
    <d v="2017-05-18T00:00:00"/>
  </r>
  <r>
    <x v="19"/>
    <x v="5"/>
    <n v="-5"/>
    <x v="0"/>
    <d v="2017-05-18T00:00:00"/>
  </r>
  <r>
    <x v="17"/>
    <x v="29"/>
    <n v="-3"/>
    <x v="0"/>
    <d v="2017-05-19T00:00:00"/>
  </r>
  <r>
    <x v="9"/>
    <x v="16"/>
    <n v="5"/>
    <x v="1"/>
    <d v="2017-05-19T00:00:00"/>
  </r>
  <r>
    <x v="29"/>
    <x v="18"/>
    <n v="2"/>
    <x v="1"/>
    <d v="2017-05-19T00:00:00"/>
  </r>
  <r>
    <x v="13"/>
    <x v="11"/>
    <n v="-5"/>
    <x v="0"/>
    <d v="2017-05-19T00:00:00"/>
  </r>
  <r>
    <x v="12"/>
    <x v="6"/>
    <n v="2"/>
    <x v="1"/>
    <d v="2017-05-19T00:00:00"/>
  </r>
  <r>
    <x v="0"/>
    <x v="1"/>
    <n v="1"/>
    <x v="1"/>
    <d v="2017-05-19T00:00:00"/>
  </r>
  <r>
    <x v="19"/>
    <x v="5"/>
    <n v="-1"/>
    <x v="0"/>
    <d v="2017-05-19T00:00:00"/>
  </r>
  <r>
    <x v="3"/>
    <x v="3"/>
    <n v="-1"/>
    <x v="0"/>
    <d v="2017-05-19T00:00:00"/>
  </r>
  <r>
    <x v="27"/>
    <x v="25"/>
    <n v="3"/>
    <x v="1"/>
    <d v="2017-05-19T00:00:00"/>
  </r>
  <r>
    <x v="26"/>
    <x v="23"/>
    <n v="1"/>
    <x v="1"/>
    <d v="2017-05-19T00:00:00"/>
  </r>
  <r>
    <x v="22"/>
    <x v="15"/>
    <n v="9"/>
    <x v="1"/>
    <d v="2017-05-19T00:00:00"/>
  </r>
  <r>
    <x v="2"/>
    <x v="2"/>
    <n v="-1"/>
    <x v="0"/>
    <d v="2017-05-19T00:00:00"/>
  </r>
  <r>
    <x v="7"/>
    <x v="9"/>
    <n v="6"/>
    <x v="1"/>
    <d v="2017-05-19T00:00:00"/>
  </r>
  <r>
    <x v="4"/>
    <x v="4"/>
    <n v="-2"/>
    <x v="0"/>
    <d v="2017-05-19T00:00:00"/>
  </r>
  <r>
    <x v="5"/>
    <x v="8"/>
    <n v="-3"/>
    <x v="0"/>
    <d v="2017-05-19T00:00:00"/>
  </r>
  <r>
    <x v="9"/>
    <x v="16"/>
    <n v="-3"/>
    <x v="0"/>
    <d v="2017-05-20T00:00:00"/>
  </r>
  <r>
    <x v="29"/>
    <x v="18"/>
    <n v="-6"/>
    <x v="0"/>
    <d v="2017-05-20T00:00:00"/>
  </r>
  <r>
    <x v="12"/>
    <x v="6"/>
    <n v="3"/>
    <x v="1"/>
    <d v="2017-05-20T00:00:00"/>
  </r>
  <r>
    <x v="0"/>
    <x v="1"/>
    <n v="2"/>
    <x v="1"/>
    <d v="2017-05-20T00:00:00"/>
  </r>
  <r>
    <x v="26"/>
    <x v="23"/>
    <n v="15"/>
    <x v="1"/>
    <d v="2017-05-20T00:00:00"/>
  </r>
  <r>
    <x v="19"/>
    <x v="5"/>
    <n v="-5"/>
    <x v="0"/>
    <d v="2017-05-20T00:00:00"/>
  </r>
  <r>
    <x v="2"/>
    <x v="2"/>
    <n v="-4"/>
    <x v="0"/>
    <d v="2017-05-20T00:00:00"/>
  </r>
  <r>
    <x v="22"/>
    <x v="15"/>
    <n v="8"/>
    <x v="1"/>
    <d v="2017-05-20T00:00:00"/>
  </r>
  <r>
    <x v="7"/>
    <x v="9"/>
    <n v="-4"/>
    <x v="0"/>
    <d v="2017-05-20T00:00:00"/>
  </r>
  <r>
    <x v="4"/>
    <x v="4"/>
    <n v="-2"/>
    <x v="0"/>
    <d v="2017-05-20T00:00:00"/>
  </r>
  <r>
    <x v="17"/>
    <x v="29"/>
    <n v="-3"/>
    <x v="0"/>
    <d v="2017-05-20T00:00:00"/>
  </r>
  <r>
    <x v="5"/>
    <x v="8"/>
    <n v="-2"/>
    <x v="0"/>
    <d v="2017-05-20T00:00:00"/>
  </r>
  <r>
    <x v="13"/>
    <x v="11"/>
    <n v="4"/>
    <x v="1"/>
    <d v="2017-05-20T00:00:00"/>
  </r>
  <r>
    <x v="9"/>
    <x v="16"/>
    <n v="-1"/>
    <x v="0"/>
    <d v="2017-05-21T00:00:00"/>
  </r>
  <r>
    <x v="29"/>
    <x v="18"/>
    <n v="3"/>
    <x v="1"/>
    <d v="2017-05-21T00:00:00"/>
  </r>
  <r>
    <x v="12"/>
    <x v="6"/>
    <n v="2"/>
    <x v="1"/>
    <d v="2017-05-21T00:00:00"/>
  </r>
  <r>
    <x v="0"/>
    <x v="1"/>
    <n v="-5"/>
    <x v="0"/>
    <d v="2017-05-21T00:00:00"/>
  </r>
  <r>
    <x v="26"/>
    <x v="23"/>
    <n v="7"/>
    <x v="1"/>
    <d v="2017-05-21T00:00:00"/>
  </r>
  <r>
    <x v="19"/>
    <x v="5"/>
    <n v="9"/>
    <x v="1"/>
    <d v="2017-05-21T00:00:00"/>
  </r>
  <r>
    <x v="3"/>
    <x v="3"/>
    <n v="-4"/>
    <x v="0"/>
    <d v="2017-05-21T00:00:00"/>
  </r>
  <r>
    <x v="3"/>
    <x v="3"/>
    <n v="2"/>
    <x v="1"/>
    <d v="2017-05-21T00:00:00"/>
  </r>
  <r>
    <x v="27"/>
    <x v="25"/>
    <n v="-7"/>
    <x v="0"/>
    <d v="2017-05-21T00:00:00"/>
  </r>
  <r>
    <x v="22"/>
    <x v="15"/>
    <n v="-4"/>
    <x v="0"/>
    <d v="2017-05-21T00:00:00"/>
  </r>
  <r>
    <x v="2"/>
    <x v="2"/>
    <n v="1"/>
    <x v="1"/>
    <d v="2017-05-21T00:00:00"/>
  </r>
  <r>
    <x v="7"/>
    <x v="9"/>
    <n v="2"/>
    <x v="1"/>
    <d v="2017-05-21T00:00:00"/>
  </r>
  <r>
    <x v="13"/>
    <x v="11"/>
    <n v="-3"/>
    <x v="0"/>
    <d v="2017-05-21T00:00:00"/>
  </r>
  <r>
    <x v="4"/>
    <x v="4"/>
    <n v="2"/>
    <x v="1"/>
    <d v="2017-05-21T00:00:00"/>
  </r>
  <r>
    <x v="17"/>
    <x v="29"/>
    <n v="1"/>
    <x v="1"/>
    <d v="2017-05-21T00:00:00"/>
  </r>
  <r>
    <x v="5"/>
    <x v="8"/>
    <n v="7"/>
    <x v="1"/>
    <d v="2017-05-21T00:00:00"/>
  </r>
  <r>
    <x v="7"/>
    <x v="17"/>
    <n v="7"/>
    <x v="1"/>
    <d v="2017-05-22T00:00:00"/>
  </r>
  <r>
    <x v="14"/>
    <x v="6"/>
    <n v="-1"/>
    <x v="0"/>
    <d v="2017-05-22T00:00:00"/>
  </r>
  <r>
    <x v="26"/>
    <x v="0"/>
    <n v="-4"/>
    <x v="0"/>
    <d v="2017-05-22T00:00:00"/>
  </r>
  <r>
    <x v="0"/>
    <x v="25"/>
    <n v="2"/>
    <x v="1"/>
    <d v="2017-05-22T00:00:00"/>
  </r>
  <r>
    <x v="3"/>
    <x v="22"/>
    <n v="-2"/>
    <x v="0"/>
    <d v="2017-05-22T00:00:00"/>
  </r>
  <r>
    <x v="5"/>
    <x v="2"/>
    <n v="1"/>
    <x v="1"/>
    <d v="2017-05-22T00:00:00"/>
  </r>
  <r>
    <x v="12"/>
    <x v="9"/>
    <n v="-4"/>
    <x v="0"/>
    <d v="2017-05-22T00:00:00"/>
  </r>
  <r>
    <x v="16"/>
    <x v="4"/>
    <n v="7"/>
    <x v="1"/>
    <d v="2017-05-22T00:00:00"/>
  </r>
  <r>
    <x v="10"/>
    <x v="29"/>
    <n v="-3"/>
    <x v="0"/>
    <d v="2017-05-22T00:00:00"/>
  </r>
  <r>
    <x v="26"/>
    <x v="0"/>
    <n v="-1"/>
    <x v="0"/>
    <d v="2017-05-23T00:00:00"/>
  </r>
  <r>
    <x v="29"/>
    <x v="10"/>
    <n v="-5"/>
    <x v="0"/>
    <d v="2017-05-23T00:00:00"/>
  </r>
  <r>
    <x v="13"/>
    <x v="5"/>
    <n v="2"/>
    <x v="1"/>
    <d v="2017-05-23T00:00:00"/>
  </r>
  <r>
    <x v="0"/>
    <x v="25"/>
    <n v="-3"/>
    <x v="0"/>
    <d v="2017-05-23T00:00:00"/>
  </r>
  <r>
    <x v="3"/>
    <x v="22"/>
    <n v="4"/>
    <x v="1"/>
    <d v="2017-05-23T00:00:00"/>
  </r>
  <r>
    <x v="5"/>
    <x v="2"/>
    <n v="4"/>
    <x v="1"/>
    <d v="2017-05-23T00:00:00"/>
  </r>
  <r>
    <x v="12"/>
    <x v="9"/>
    <n v="1"/>
    <x v="1"/>
    <d v="2017-05-23T00:00:00"/>
  </r>
  <r>
    <x v="24"/>
    <x v="11"/>
    <n v="-1"/>
    <x v="0"/>
    <d v="2017-05-23T00:00:00"/>
  </r>
  <r>
    <x v="10"/>
    <x v="29"/>
    <n v="-1"/>
    <x v="0"/>
    <d v="2017-05-23T00:00:00"/>
  </r>
  <r>
    <x v="16"/>
    <x v="4"/>
    <n v="2"/>
    <x v="1"/>
    <d v="2017-05-23T00:00:00"/>
  </r>
  <r>
    <x v="11"/>
    <x v="8"/>
    <n v="-6"/>
    <x v="0"/>
    <d v="2017-05-23T00:00:00"/>
  </r>
  <r>
    <x v="14"/>
    <x v="6"/>
    <n v="-4"/>
    <x v="0"/>
    <d v="2017-05-23T00:00:00"/>
  </r>
  <r>
    <x v="4"/>
    <x v="7"/>
    <n v="1"/>
    <x v="1"/>
    <d v="2017-05-23T00:00:00"/>
  </r>
  <r>
    <x v="7"/>
    <x v="17"/>
    <n v="6"/>
    <x v="1"/>
    <d v="2017-05-23T00:00:00"/>
  </r>
  <r>
    <x v="6"/>
    <x v="13"/>
    <n v="-9"/>
    <x v="0"/>
    <d v="2017-05-23T00:00:00"/>
  </r>
  <r>
    <x v="26"/>
    <x v="0"/>
    <n v="-2"/>
    <x v="0"/>
    <d v="2017-05-24T00:00:00"/>
  </r>
  <r>
    <x v="29"/>
    <x v="10"/>
    <n v="-5"/>
    <x v="0"/>
    <d v="2017-05-24T00:00:00"/>
  </r>
  <r>
    <x v="13"/>
    <x v="5"/>
    <n v="-3"/>
    <x v="0"/>
    <d v="2017-05-24T00:00:00"/>
  </r>
  <r>
    <x v="0"/>
    <x v="25"/>
    <n v="-1"/>
    <x v="0"/>
    <d v="2017-05-24T00:00:00"/>
  </r>
  <r>
    <x v="5"/>
    <x v="2"/>
    <n v="-3"/>
    <x v="0"/>
    <d v="2017-05-24T00:00:00"/>
  </r>
  <r>
    <x v="3"/>
    <x v="22"/>
    <n v="-3"/>
    <x v="0"/>
    <d v="2017-05-24T00:00:00"/>
  </r>
  <r>
    <x v="24"/>
    <x v="11"/>
    <n v="5"/>
    <x v="1"/>
    <d v="2017-05-24T00:00:00"/>
  </r>
  <r>
    <x v="11"/>
    <x v="8"/>
    <n v="1"/>
    <x v="1"/>
    <d v="2017-05-24T00:00:00"/>
  </r>
  <r>
    <x v="10"/>
    <x v="29"/>
    <n v="7"/>
    <x v="1"/>
    <d v="2017-05-24T00:00:00"/>
  </r>
  <r>
    <x v="16"/>
    <x v="4"/>
    <n v="1"/>
    <x v="1"/>
    <d v="2017-05-24T00:00:00"/>
  </r>
  <r>
    <x v="14"/>
    <x v="6"/>
    <n v="3"/>
    <x v="1"/>
    <d v="2017-05-24T00:00:00"/>
  </r>
  <r>
    <x v="15"/>
    <x v="26"/>
    <n v="1"/>
    <x v="1"/>
    <d v="2017-05-24T00:00:00"/>
  </r>
  <r>
    <x v="4"/>
    <x v="7"/>
    <n v="4"/>
    <x v="1"/>
    <d v="2017-05-24T00:00:00"/>
  </r>
  <r>
    <x v="7"/>
    <x v="17"/>
    <n v="5"/>
    <x v="1"/>
    <d v="2017-05-24T00:00:00"/>
  </r>
  <r>
    <x v="6"/>
    <x v="13"/>
    <n v="-4"/>
    <x v="0"/>
    <d v="2017-05-24T00:00:00"/>
  </r>
  <r>
    <x v="5"/>
    <x v="2"/>
    <n v="-4"/>
    <x v="0"/>
    <d v="2017-05-25T00:00:00"/>
  </r>
  <r>
    <x v="0"/>
    <x v="25"/>
    <n v="-4"/>
    <x v="0"/>
    <d v="2017-05-25T00:00:00"/>
  </r>
  <r>
    <x v="24"/>
    <x v="11"/>
    <n v="-4"/>
    <x v="0"/>
    <d v="2017-05-25T00:00:00"/>
  </r>
  <r>
    <x v="10"/>
    <x v="29"/>
    <n v="5"/>
    <x v="1"/>
    <d v="2017-05-25T00:00:00"/>
  </r>
  <r>
    <x v="11"/>
    <x v="8"/>
    <n v="1"/>
    <x v="1"/>
    <d v="2017-05-25T00:00:00"/>
  </r>
  <r>
    <x v="14"/>
    <x v="6"/>
    <n v="-1"/>
    <x v="0"/>
    <d v="2017-05-25T00:00:00"/>
  </r>
  <r>
    <x v="22"/>
    <x v="7"/>
    <n v="4"/>
    <x v="1"/>
    <d v="2017-05-25T00:00:00"/>
  </r>
  <r>
    <x v="7"/>
    <x v="17"/>
    <n v="-1"/>
    <x v="0"/>
    <d v="2017-05-25T00:00:00"/>
  </r>
  <r>
    <x v="29"/>
    <x v="10"/>
    <n v="-4"/>
    <x v="0"/>
    <d v="2017-05-25T00:00:00"/>
  </r>
  <r>
    <x v="6"/>
    <x v="13"/>
    <n v="2"/>
    <x v="1"/>
    <d v="2017-05-25T00:00:00"/>
  </r>
  <r>
    <x v="18"/>
    <x v="22"/>
    <n v="3"/>
    <x v="1"/>
    <d v="2017-05-26T00:00:00"/>
  </r>
  <r>
    <x v="29"/>
    <x v="27"/>
    <n v="-1"/>
    <x v="0"/>
    <d v="2017-05-26T00:00:00"/>
  </r>
  <r>
    <x v="24"/>
    <x v="19"/>
    <n v="-10"/>
    <x v="0"/>
    <d v="2017-05-26T00:00:00"/>
  </r>
  <r>
    <x v="23"/>
    <x v="3"/>
    <n v="3"/>
    <x v="1"/>
    <d v="2017-05-26T00:00:00"/>
  </r>
  <r>
    <x v="14"/>
    <x v="14"/>
    <n v="-6"/>
    <x v="0"/>
    <d v="2017-05-26T00:00:00"/>
  </r>
  <r>
    <x v="5"/>
    <x v="28"/>
    <n v="-3"/>
    <x v="0"/>
    <d v="2017-05-26T00:00:00"/>
  </r>
  <r>
    <x v="28"/>
    <x v="6"/>
    <n v="-2"/>
    <x v="0"/>
    <d v="2017-05-26T00:00:00"/>
  </r>
  <r>
    <x v="1"/>
    <x v="11"/>
    <n v="-4"/>
    <x v="0"/>
    <d v="2017-05-26T00:00:00"/>
  </r>
  <r>
    <x v="22"/>
    <x v="7"/>
    <n v="2"/>
    <x v="1"/>
    <d v="2017-05-26T00:00:00"/>
  </r>
  <r>
    <x v="15"/>
    <x v="17"/>
    <n v="3"/>
    <x v="1"/>
    <d v="2017-05-26T00:00:00"/>
  </r>
  <r>
    <x v="21"/>
    <x v="16"/>
    <n v="7"/>
    <x v="1"/>
    <d v="2017-05-26T00:00:00"/>
  </r>
  <r>
    <x v="6"/>
    <x v="10"/>
    <n v="-3"/>
    <x v="0"/>
    <d v="2017-05-26T00:00:00"/>
  </r>
  <r>
    <x v="3"/>
    <x v="26"/>
    <n v="2"/>
    <x v="1"/>
    <d v="2017-05-26T00:00:00"/>
  </r>
  <r>
    <x v="8"/>
    <x v="21"/>
    <n v="2"/>
    <x v="1"/>
    <d v="2017-05-26T00:00:00"/>
  </r>
  <r>
    <x v="11"/>
    <x v="13"/>
    <n v="-4"/>
    <x v="0"/>
    <d v="2017-05-26T00:00:00"/>
  </r>
  <r>
    <x v="24"/>
    <x v="19"/>
    <n v="3"/>
    <x v="1"/>
    <d v="2017-05-27T00:00:00"/>
  </r>
  <r>
    <x v="14"/>
    <x v="14"/>
    <n v="1"/>
    <x v="1"/>
    <d v="2017-05-27T00:00:00"/>
  </r>
  <r>
    <x v="5"/>
    <x v="28"/>
    <n v="3"/>
    <x v="1"/>
    <d v="2017-05-27T00:00:00"/>
  </r>
  <r>
    <x v="23"/>
    <x v="3"/>
    <n v="-2"/>
    <x v="0"/>
    <d v="2017-05-27T00:00:00"/>
  </r>
  <r>
    <x v="14"/>
    <x v="14"/>
    <n v="-3"/>
    <x v="0"/>
    <d v="2017-05-27T00:00:00"/>
  </r>
  <r>
    <x v="22"/>
    <x v="7"/>
    <n v="-5"/>
    <x v="0"/>
    <d v="2017-05-27T00:00:00"/>
  </r>
  <r>
    <x v="28"/>
    <x v="6"/>
    <n v="-3"/>
    <x v="0"/>
    <d v="2017-05-27T00:00:00"/>
  </r>
  <r>
    <x v="15"/>
    <x v="17"/>
    <n v="-1"/>
    <x v="0"/>
    <d v="2017-05-27T00:00:00"/>
  </r>
  <r>
    <x v="1"/>
    <x v="11"/>
    <n v="-5"/>
    <x v="0"/>
    <d v="2017-05-27T00:00:00"/>
  </r>
  <r>
    <x v="6"/>
    <x v="10"/>
    <n v="-6"/>
    <x v="0"/>
    <d v="2017-05-27T00:00:00"/>
  </r>
  <r>
    <x v="21"/>
    <x v="16"/>
    <n v="-1"/>
    <x v="0"/>
    <d v="2017-05-27T00:00:00"/>
  </r>
  <r>
    <x v="3"/>
    <x v="26"/>
    <n v="3"/>
    <x v="1"/>
    <d v="2017-05-27T00:00:00"/>
  </r>
  <r>
    <x v="29"/>
    <x v="27"/>
    <n v="-2"/>
    <x v="0"/>
    <d v="2017-05-27T00:00:00"/>
  </r>
  <r>
    <x v="8"/>
    <x v="21"/>
    <n v="-3"/>
    <x v="0"/>
    <d v="2017-05-27T00:00:00"/>
  </r>
  <r>
    <x v="18"/>
    <x v="22"/>
    <n v="-1"/>
    <x v="0"/>
    <d v="2017-05-27T00:00:00"/>
  </r>
  <r>
    <x v="11"/>
    <x v="13"/>
    <n v="-3"/>
    <x v="0"/>
    <d v="2017-05-27T00:00:00"/>
  </r>
  <r>
    <x v="24"/>
    <x v="19"/>
    <n v="-4"/>
    <x v="0"/>
    <d v="2017-05-28T00:00:00"/>
  </r>
  <r>
    <x v="5"/>
    <x v="28"/>
    <n v="-7"/>
    <x v="0"/>
    <d v="2017-05-28T00:00:00"/>
  </r>
  <r>
    <x v="14"/>
    <x v="14"/>
    <n v="-4"/>
    <x v="0"/>
    <d v="2017-05-28T00:00:00"/>
  </r>
  <r>
    <x v="23"/>
    <x v="3"/>
    <n v="2"/>
    <x v="1"/>
    <d v="2017-05-28T00:00:00"/>
  </r>
  <r>
    <x v="28"/>
    <x v="6"/>
    <n v="-4"/>
    <x v="0"/>
    <d v="2017-05-28T00:00:00"/>
  </r>
  <r>
    <x v="22"/>
    <x v="7"/>
    <n v="-4"/>
    <x v="0"/>
    <d v="2017-05-28T00:00:00"/>
  </r>
  <r>
    <x v="1"/>
    <x v="11"/>
    <n v="-5"/>
    <x v="0"/>
    <d v="2017-05-28T00:00:00"/>
  </r>
  <r>
    <x v="15"/>
    <x v="17"/>
    <n v="4"/>
    <x v="1"/>
    <d v="2017-05-28T00:00:00"/>
  </r>
  <r>
    <x v="6"/>
    <x v="10"/>
    <n v="5"/>
    <x v="1"/>
    <d v="2017-05-28T00:00:00"/>
  </r>
  <r>
    <x v="3"/>
    <x v="26"/>
    <n v="-9"/>
    <x v="0"/>
    <d v="2017-05-28T00:00:00"/>
  </r>
  <r>
    <x v="21"/>
    <x v="16"/>
    <n v="5"/>
    <x v="1"/>
    <d v="2017-05-28T00:00:00"/>
  </r>
  <r>
    <x v="29"/>
    <x v="27"/>
    <n v="2"/>
    <x v="1"/>
    <d v="2017-05-28T00:00:00"/>
  </r>
  <r>
    <x v="8"/>
    <x v="21"/>
    <n v="-6"/>
    <x v="0"/>
    <d v="2017-05-28T00:00:00"/>
  </r>
  <r>
    <x v="18"/>
    <x v="22"/>
    <n v="-4"/>
    <x v="0"/>
    <d v="2017-05-28T00:00:00"/>
  </r>
  <r>
    <x v="11"/>
    <x v="13"/>
    <n v="2"/>
    <x v="1"/>
    <d v="2017-05-28T00:00:00"/>
  </r>
  <r>
    <x v="9"/>
    <x v="28"/>
    <n v="-3"/>
    <x v="0"/>
    <d v="2017-05-29T00:00:00"/>
  </r>
  <r>
    <x v="19"/>
    <x v="14"/>
    <n v="-1"/>
    <x v="0"/>
    <d v="2017-05-29T00:00:00"/>
  </r>
  <r>
    <x v="20"/>
    <x v="1"/>
    <n v="4"/>
    <x v="1"/>
    <d v="2017-05-29T00:00:00"/>
  </r>
  <r>
    <x v="14"/>
    <x v="24"/>
    <n v="3"/>
    <x v="1"/>
    <d v="2017-05-29T00:00:00"/>
  </r>
  <r>
    <x v="23"/>
    <x v="12"/>
    <n v="2"/>
    <x v="1"/>
    <d v="2017-05-29T00:00:00"/>
  </r>
  <r>
    <x v="18"/>
    <x v="26"/>
    <n v="-2"/>
    <x v="0"/>
    <d v="2017-05-29T00:00:00"/>
  </r>
  <r>
    <x v="17"/>
    <x v="21"/>
    <n v="3"/>
    <x v="1"/>
    <d v="2017-05-29T00:00:00"/>
  </r>
  <r>
    <x v="1"/>
    <x v="15"/>
    <n v="-3"/>
    <x v="0"/>
    <d v="2017-05-29T00:00:00"/>
  </r>
  <r>
    <x v="8"/>
    <x v="20"/>
    <n v="3"/>
    <x v="1"/>
    <d v="2017-05-29T00:00:00"/>
  </r>
  <r>
    <x v="22"/>
    <x v="16"/>
    <n v="-1"/>
    <x v="0"/>
    <d v="2017-05-29T00:00:00"/>
  </r>
  <r>
    <x v="15"/>
    <x v="27"/>
    <n v="-15"/>
    <x v="0"/>
    <d v="2017-05-29T00:00:00"/>
  </r>
  <r>
    <x v="27"/>
    <x v="8"/>
    <n v="-2"/>
    <x v="0"/>
    <d v="2017-05-29T00:00:00"/>
  </r>
  <r>
    <x v="2"/>
    <x v="4"/>
    <n v="-1"/>
    <x v="0"/>
    <d v="2017-05-29T00:00:00"/>
  </r>
  <r>
    <x v="6"/>
    <x v="19"/>
    <n v="1"/>
    <x v="1"/>
    <d v="2017-05-29T00:00:00"/>
  </r>
  <r>
    <x v="25"/>
    <x v="3"/>
    <n v="8"/>
    <x v="1"/>
    <d v="2017-05-29T00:00:00"/>
  </r>
  <r>
    <x v="19"/>
    <x v="14"/>
    <n v="6"/>
    <x v="1"/>
    <d v="2017-05-30T00:00:00"/>
  </r>
  <r>
    <x v="20"/>
    <x v="1"/>
    <n v="5"/>
    <x v="1"/>
    <d v="2017-05-30T00:00:00"/>
  </r>
  <r>
    <x v="23"/>
    <x v="12"/>
    <n v="-4"/>
    <x v="0"/>
    <d v="2017-05-30T00:00:00"/>
  </r>
  <r>
    <x v="14"/>
    <x v="24"/>
    <n v="-1"/>
    <x v="0"/>
    <d v="2017-05-30T00:00:00"/>
  </r>
  <r>
    <x v="17"/>
    <x v="21"/>
    <n v="3"/>
    <x v="1"/>
    <d v="2017-05-30T00:00:00"/>
  </r>
  <r>
    <x v="18"/>
    <x v="26"/>
    <n v="-5"/>
    <x v="0"/>
    <d v="2017-05-30T00:00:00"/>
  </r>
  <r>
    <x v="8"/>
    <x v="20"/>
    <n v="-6"/>
    <x v="0"/>
    <d v="2017-05-30T00:00:00"/>
  </r>
  <r>
    <x v="1"/>
    <x v="15"/>
    <n v="-4"/>
    <x v="0"/>
    <d v="2017-05-30T00:00:00"/>
  </r>
  <r>
    <x v="15"/>
    <x v="27"/>
    <n v="-2"/>
    <x v="0"/>
    <d v="2017-05-30T00:00:00"/>
  </r>
  <r>
    <x v="22"/>
    <x v="16"/>
    <n v="3"/>
    <x v="1"/>
    <d v="2017-05-30T00:00:00"/>
  </r>
  <r>
    <x v="27"/>
    <x v="8"/>
    <n v="-1"/>
    <x v="0"/>
    <d v="2017-05-30T00:00:00"/>
  </r>
  <r>
    <x v="2"/>
    <x v="4"/>
    <n v="5"/>
    <x v="1"/>
    <d v="2017-05-30T00:00:00"/>
  </r>
  <r>
    <x v="6"/>
    <x v="19"/>
    <n v="6"/>
    <x v="1"/>
    <d v="2017-05-30T00:00:00"/>
  </r>
  <r>
    <x v="25"/>
    <x v="3"/>
    <n v="5"/>
    <x v="1"/>
    <d v="2017-05-30T00:00:00"/>
  </r>
  <r>
    <x v="9"/>
    <x v="28"/>
    <n v="-5"/>
    <x v="0"/>
    <d v="2017-05-30T00:00:00"/>
  </r>
  <r>
    <x v="19"/>
    <x v="14"/>
    <n v="3"/>
    <x v="1"/>
    <d v="2017-05-31T00:00:00"/>
  </r>
  <r>
    <x v="7"/>
    <x v="23"/>
    <n v="-5"/>
    <x v="0"/>
    <d v="2017-05-31T00:00:00"/>
  </r>
  <r>
    <x v="20"/>
    <x v="1"/>
    <n v="-1"/>
    <x v="0"/>
    <d v="2017-05-31T00:00:00"/>
  </r>
  <r>
    <x v="14"/>
    <x v="24"/>
    <n v="1"/>
    <x v="1"/>
    <d v="2017-05-31T00:00:00"/>
  </r>
  <r>
    <x v="18"/>
    <x v="26"/>
    <n v="2"/>
    <x v="1"/>
    <d v="2017-05-31T00:00:00"/>
  </r>
  <r>
    <x v="23"/>
    <x v="12"/>
    <n v="2"/>
    <x v="1"/>
    <d v="2017-05-31T00:00:00"/>
  </r>
  <r>
    <x v="17"/>
    <x v="21"/>
    <n v="2"/>
    <x v="1"/>
    <d v="2017-05-31T00:00:00"/>
  </r>
  <r>
    <x v="8"/>
    <x v="20"/>
    <n v="-1"/>
    <x v="0"/>
    <d v="2017-05-31T00:00:00"/>
  </r>
  <r>
    <x v="22"/>
    <x v="16"/>
    <n v="1"/>
    <x v="1"/>
    <d v="2017-05-31T00:00:00"/>
  </r>
  <r>
    <x v="1"/>
    <x v="15"/>
    <n v="-1"/>
    <x v="0"/>
    <d v="2017-05-31T00:00:00"/>
  </r>
  <r>
    <x v="15"/>
    <x v="27"/>
    <n v="-1"/>
    <x v="0"/>
    <d v="2017-05-31T00:00:00"/>
  </r>
  <r>
    <x v="2"/>
    <x v="4"/>
    <n v="-6"/>
    <x v="0"/>
    <d v="2017-05-31T00:00:00"/>
  </r>
  <r>
    <x v="27"/>
    <x v="8"/>
    <n v="6"/>
    <x v="1"/>
    <d v="2017-05-31T00:00:00"/>
  </r>
  <r>
    <x v="25"/>
    <x v="3"/>
    <n v="11"/>
    <x v="1"/>
    <d v="2017-05-31T00:00:00"/>
  </r>
  <r>
    <x v="9"/>
    <x v="28"/>
    <n v="-8"/>
    <x v="0"/>
    <d v="2017-05-31T00:00:00"/>
  </r>
  <r>
    <x v="20"/>
    <x v="1"/>
    <n v="-2"/>
    <x v="0"/>
    <d v="2017-06-01T00:00:00"/>
  </r>
  <r>
    <x v="18"/>
    <x v="26"/>
    <n v="-8"/>
    <x v="0"/>
    <d v="2017-06-01T00:00:00"/>
  </r>
  <r>
    <x v="16"/>
    <x v="20"/>
    <n v="2"/>
    <x v="1"/>
    <d v="2017-06-01T00:00:00"/>
  </r>
  <r>
    <x v="19"/>
    <x v="4"/>
    <n v="-2"/>
    <x v="0"/>
    <d v="2017-06-01T00:00:00"/>
  </r>
  <r>
    <x v="2"/>
    <x v="27"/>
    <n v="10"/>
    <x v="1"/>
    <d v="2017-06-01T00:00:00"/>
  </r>
  <r>
    <x v="27"/>
    <x v="8"/>
    <n v="1"/>
    <x v="1"/>
    <d v="2017-06-01T00:00:00"/>
  </r>
  <r>
    <x v="22"/>
    <x v="28"/>
    <n v="1"/>
    <x v="1"/>
    <d v="2017-06-01T00:00:00"/>
  </r>
  <r>
    <x v="7"/>
    <x v="23"/>
    <n v="3"/>
    <x v="1"/>
    <d v="2017-06-01T00:00:00"/>
  </r>
  <r>
    <x v="26"/>
    <x v="18"/>
    <n v="-10"/>
    <x v="0"/>
    <d v="2017-06-02T00:00:00"/>
  </r>
  <r>
    <x v="17"/>
    <x v="5"/>
    <n v="10"/>
    <x v="1"/>
    <d v="2017-06-02T00:00:00"/>
  </r>
  <r>
    <x v="25"/>
    <x v="12"/>
    <n v="6"/>
    <x v="1"/>
    <d v="2017-06-02T00:00:00"/>
  </r>
  <r>
    <x v="7"/>
    <x v="15"/>
    <n v="-3"/>
    <x v="0"/>
    <d v="2017-06-02T00:00:00"/>
  </r>
  <r>
    <x v="12"/>
    <x v="24"/>
    <n v="-4"/>
    <x v="0"/>
    <d v="2017-06-02T00:00:00"/>
  </r>
  <r>
    <x v="10"/>
    <x v="8"/>
    <n v="5"/>
    <x v="1"/>
    <d v="2017-06-02T00:00:00"/>
  </r>
  <r>
    <x v="16"/>
    <x v="20"/>
    <n v="6"/>
    <x v="1"/>
    <d v="2017-06-02T00:00:00"/>
  </r>
  <r>
    <x v="20"/>
    <x v="7"/>
    <n v="1"/>
    <x v="1"/>
    <d v="2017-06-02T00:00:00"/>
  </r>
  <r>
    <x v="19"/>
    <x v="4"/>
    <n v="-1"/>
    <x v="0"/>
    <d v="2017-06-02T00:00:00"/>
  </r>
  <r>
    <x v="24"/>
    <x v="25"/>
    <n v="-1"/>
    <x v="0"/>
    <d v="2017-06-02T00:00:00"/>
  </r>
  <r>
    <x v="0"/>
    <x v="17"/>
    <n v="10"/>
    <x v="1"/>
    <d v="2017-06-02T00:00:00"/>
  </r>
  <r>
    <x v="2"/>
    <x v="27"/>
    <n v="-2"/>
    <x v="0"/>
    <d v="2017-06-02T00:00:00"/>
  </r>
  <r>
    <x v="8"/>
    <x v="9"/>
    <n v="-1"/>
    <x v="0"/>
    <d v="2017-06-02T00:00:00"/>
  </r>
  <r>
    <x v="22"/>
    <x v="28"/>
    <n v="-2"/>
    <x v="0"/>
    <d v="2017-06-02T00:00:00"/>
  </r>
  <r>
    <x v="23"/>
    <x v="23"/>
    <n v="-8"/>
    <x v="0"/>
    <d v="2017-06-02T00:00:00"/>
  </r>
  <r>
    <x v="25"/>
    <x v="12"/>
    <n v="1"/>
    <x v="1"/>
    <d v="2017-06-03T00:00:00"/>
  </r>
  <r>
    <x v="17"/>
    <x v="5"/>
    <n v="-6"/>
    <x v="0"/>
    <d v="2017-06-03T00:00:00"/>
  </r>
  <r>
    <x v="7"/>
    <x v="15"/>
    <n v="9"/>
    <x v="1"/>
    <d v="2017-06-03T00:00:00"/>
  </r>
  <r>
    <x v="19"/>
    <x v="4"/>
    <n v="3"/>
    <x v="1"/>
    <d v="2017-06-03T00:00:00"/>
  </r>
  <r>
    <x v="12"/>
    <x v="24"/>
    <n v="-7"/>
    <x v="0"/>
    <d v="2017-06-03T00:00:00"/>
  </r>
  <r>
    <x v="10"/>
    <x v="8"/>
    <n v="-2"/>
    <x v="0"/>
    <d v="2017-06-03T00:00:00"/>
  </r>
  <r>
    <x v="16"/>
    <x v="20"/>
    <n v="-5"/>
    <x v="0"/>
    <d v="2017-06-03T00:00:00"/>
  </r>
  <r>
    <x v="24"/>
    <x v="25"/>
    <n v="-2"/>
    <x v="0"/>
    <d v="2017-06-03T00:00:00"/>
  </r>
  <r>
    <x v="20"/>
    <x v="7"/>
    <n v="2"/>
    <x v="1"/>
    <d v="2017-06-03T00:00:00"/>
  </r>
  <r>
    <x v="2"/>
    <x v="27"/>
    <n v="7"/>
    <x v="1"/>
    <d v="2017-06-03T00:00:00"/>
  </r>
  <r>
    <x v="0"/>
    <x v="17"/>
    <n v="-2"/>
    <x v="0"/>
    <d v="2017-06-03T00:00:00"/>
  </r>
  <r>
    <x v="8"/>
    <x v="9"/>
    <n v="1"/>
    <x v="1"/>
    <d v="2017-06-03T00:00:00"/>
  </r>
  <r>
    <x v="22"/>
    <x v="28"/>
    <n v="-3"/>
    <x v="0"/>
    <d v="2017-06-03T00:00:00"/>
  </r>
  <r>
    <x v="23"/>
    <x v="23"/>
    <n v="-7"/>
    <x v="0"/>
    <d v="2017-06-03T00:00:00"/>
  </r>
  <r>
    <x v="26"/>
    <x v="18"/>
    <n v="-9"/>
    <x v="0"/>
    <d v="2017-06-03T00:00:00"/>
  </r>
  <r>
    <x v="10"/>
    <x v="8"/>
    <n v="10"/>
    <x v="1"/>
    <d v="2017-06-04T00:00:00"/>
  </r>
  <r>
    <x v="7"/>
    <x v="15"/>
    <n v="2"/>
    <x v="1"/>
    <d v="2017-06-04T00:00:00"/>
  </r>
  <r>
    <x v="19"/>
    <x v="4"/>
    <n v="4"/>
    <x v="1"/>
    <d v="2017-06-04T00:00:00"/>
  </r>
  <r>
    <x v="12"/>
    <x v="24"/>
    <n v="8"/>
    <x v="1"/>
    <d v="2017-06-04T00:00:00"/>
  </r>
  <r>
    <x v="16"/>
    <x v="20"/>
    <n v="1"/>
    <x v="1"/>
    <d v="2017-06-04T00:00:00"/>
  </r>
  <r>
    <x v="20"/>
    <x v="7"/>
    <n v="-3"/>
    <x v="0"/>
    <d v="2017-06-04T00:00:00"/>
  </r>
  <r>
    <x v="24"/>
    <x v="25"/>
    <n v="-1"/>
    <x v="0"/>
    <d v="2017-06-04T00:00:00"/>
  </r>
  <r>
    <x v="2"/>
    <x v="27"/>
    <n v="-1"/>
    <x v="0"/>
    <d v="2017-06-04T00:00:00"/>
  </r>
  <r>
    <x v="0"/>
    <x v="17"/>
    <n v="-2"/>
    <x v="0"/>
    <d v="2017-06-04T00:00:00"/>
  </r>
  <r>
    <x v="8"/>
    <x v="9"/>
    <n v="5"/>
    <x v="1"/>
    <d v="2017-06-04T00:00:00"/>
  </r>
  <r>
    <x v="25"/>
    <x v="12"/>
    <n v="5"/>
    <x v="1"/>
    <d v="2017-06-04T00:00:00"/>
  </r>
  <r>
    <x v="22"/>
    <x v="28"/>
    <n v="-1"/>
    <x v="0"/>
    <d v="2017-06-04T00:00:00"/>
  </r>
  <r>
    <x v="23"/>
    <x v="23"/>
    <n v="-6"/>
    <x v="0"/>
    <d v="2017-06-04T00:00:00"/>
  </r>
  <r>
    <x v="26"/>
    <x v="18"/>
    <n v="-3"/>
    <x v="0"/>
    <d v="2017-06-04T00:00:00"/>
  </r>
  <r>
    <x v="17"/>
    <x v="5"/>
    <n v="1"/>
    <x v="1"/>
    <d v="2017-06-04T00:00:00"/>
  </r>
  <r>
    <x v="25"/>
    <x v="24"/>
    <n v="4"/>
    <x v="1"/>
    <d v="2017-06-05T00:00:00"/>
  </r>
  <r>
    <x v="13"/>
    <x v="25"/>
    <n v="-2"/>
    <x v="0"/>
    <d v="2017-06-05T00:00:00"/>
  </r>
  <r>
    <x v="0"/>
    <x v="7"/>
    <n v="5"/>
    <x v="1"/>
    <d v="2017-06-05T00:00:00"/>
  </r>
  <r>
    <x v="24"/>
    <x v="9"/>
    <n v="-2"/>
    <x v="0"/>
    <d v="2017-06-05T00:00:00"/>
  </r>
  <r>
    <x v="17"/>
    <x v="11"/>
    <n v="2"/>
    <x v="1"/>
    <d v="2017-06-05T00:00:00"/>
  </r>
  <r>
    <x v="9"/>
    <x v="29"/>
    <n v="7"/>
    <x v="1"/>
    <d v="2017-06-05T00:00:00"/>
  </r>
  <r>
    <x v="4"/>
    <x v="5"/>
    <n v="-2"/>
    <x v="0"/>
    <d v="2017-06-05T00:00:00"/>
  </r>
  <r>
    <x v="10"/>
    <x v="4"/>
    <n v="-1"/>
    <x v="0"/>
    <d v="2017-06-06T00:00:00"/>
  </r>
  <r>
    <x v="13"/>
    <x v="25"/>
    <n v="-8"/>
    <x v="0"/>
    <d v="2017-06-06T00:00:00"/>
  </r>
  <r>
    <x v="0"/>
    <x v="7"/>
    <n v="-3"/>
    <x v="0"/>
    <d v="2017-06-06T00:00:00"/>
  </r>
  <r>
    <x v="17"/>
    <x v="11"/>
    <n v="1"/>
    <x v="1"/>
    <d v="2017-06-06T00:00:00"/>
  </r>
  <r>
    <x v="24"/>
    <x v="9"/>
    <n v="-12"/>
    <x v="0"/>
    <d v="2017-06-06T00:00:00"/>
  </r>
  <r>
    <x v="26"/>
    <x v="2"/>
    <n v="2"/>
    <x v="1"/>
    <d v="2017-06-06T00:00:00"/>
  </r>
  <r>
    <x v="4"/>
    <x v="5"/>
    <n v="-3"/>
    <x v="0"/>
    <d v="2017-06-06T00:00:00"/>
  </r>
  <r>
    <x v="9"/>
    <x v="29"/>
    <n v="2"/>
    <x v="1"/>
    <d v="2017-06-06T00:00:00"/>
  </r>
  <r>
    <x v="21"/>
    <x v="12"/>
    <n v="-2"/>
    <x v="0"/>
    <d v="2017-06-06T00:00:00"/>
  </r>
  <r>
    <x v="5"/>
    <x v="18"/>
    <n v="2"/>
    <x v="1"/>
    <d v="2017-06-06T00:00:00"/>
  </r>
  <r>
    <x v="16"/>
    <x v="23"/>
    <n v="-9"/>
    <x v="0"/>
    <d v="2017-06-06T00:00:00"/>
  </r>
  <r>
    <x v="12"/>
    <x v="19"/>
    <n v="-8"/>
    <x v="0"/>
    <d v="2017-06-06T00:00:00"/>
  </r>
  <r>
    <x v="19"/>
    <x v="22"/>
    <n v="1"/>
    <x v="1"/>
    <d v="2017-06-06T00:00:00"/>
  </r>
  <r>
    <x v="11"/>
    <x v="0"/>
    <n v="-8"/>
    <x v="0"/>
    <d v="2017-06-06T00:00:00"/>
  </r>
  <r>
    <x v="25"/>
    <x v="24"/>
    <n v="-2"/>
    <x v="0"/>
    <d v="2017-06-06T00:00:00"/>
  </r>
  <r>
    <x v="13"/>
    <x v="25"/>
    <n v="1"/>
    <x v="1"/>
    <d v="2017-06-07T00:00:00"/>
  </r>
  <r>
    <x v="10"/>
    <x v="4"/>
    <n v="-3"/>
    <x v="0"/>
    <d v="2017-06-07T00:00:00"/>
  </r>
  <r>
    <x v="0"/>
    <x v="7"/>
    <n v="-3"/>
    <x v="0"/>
    <d v="2017-06-07T00:00:00"/>
  </r>
  <r>
    <x v="17"/>
    <x v="11"/>
    <n v="-1"/>
    <x v="0"/>
    <d v="2017-06-07T00:00:00"/>
  </r>
  <r>
    <x v="24"/>
    <x v="9"/>
    <n v="-2"/>
    <x v="0"/>
    <d v="2017-06-07T00:00:00"/>
  </r>
  <r>
    <x v="26"/>
    <x v="2"/>
    <n v="-2"/>
    <x v="0"/>
    <d v="2017-06-07T00:00:00"/>
  </r>
  <r>
    <x v="4"/>
    <x v="5"/>
    <n v="2"/>
    <x v="1"/>
    <d v="2017-06-07T00:00:00"/>
  </r>
  <r>
    <x v="9"/>
    <x v="29"/>
    <n v="-13"/>
    <x v="0"/>
    <d v="2017-06-07T00:00:00"/>
  </r>
  <r>
    <x v="21"/>
    <x v="12"/>
    <n v="1"/>
    <x v="1"/>
    <d v="2017-06-07T00:00:00"/>
  </r>
  <r>
    <x v="11"/>
    <x v="0"/>
    <n v="-3"/>
    <x v="0"/>
    <d v="2017-06-07T00:00:00"/>
  </r>
  <r>
    <x v="5"/>
    <x v="18"/>
    <n v="-4"/>
    <x v="0"/>
    <d v="2017-06-07T00:00:00"/>
  </r>
  <r>
    <x v="12"/>
    <x v="19"/>
    <n v="-7"/>
    <x v="0"/>
    <d v="2017-06-07T00:00:00"/>
  </r>
  <r>
    <x v="19"/>
    <x v="22"/>
    <n v="-8"/>
    <x v="0"/>
    <d v="2017-06-07T00:00:00"/>
  </r>
  <r>
    <x v="16"/>
    <x v="23"/>
    <n v="-1"/>
    <x v="0"/>
    <d v="2017-06-07T00:00:00"/>
  </r>
  <r>
    <x v="25"/>
    <x v="24"/>
    <n v="-2"/>
    <x v="0"/>
    <d v="2017-06-07T00:00:00"/>
  </r>
  <r>
    <x v="0"/>
    <x v="7"/>
    <n v="4"/>
    <x v="1"/>
    <d v="2017-06-08T00:00:00"/>
  </r>
  <r>
    <x v="24"/>
    <x v="9"/>
    <n v="-3"/>
    <x v="0"/>
    <d v="2017-06-08T00:00:00"/>
  </r>
  <r>
    <x v="26"/>
    <x v="2"/>
    <n v="-2"/>
    <x v="0"/>
    <d v="2017-06-08T00:00:00"/>
  </r>
  <r>
    <x v="13"/>
    <x v="16"/>
    <n v="6"/>
    <x v="1"/>
    <d v="2017-06-08T00:00:00"/>
  </r>
  <r>
    <x v="9"/>
    <x v="29"/>
    <n v="-2"/>
    <x v="0"/>
    <d v="2017-06-08T00:00:00"/>
  </r>
  <r>
    <x v="11"/>
    <x v="0"/>
    <n v="-12"/>
    <x v="0"/>
    <d v="2017-06-08T00:00:00"/>
  </r>
  <r>
    <x v="5"/>
    <x v="18"/>
    <n v="7"/>
    <x v="1"/>
    <d v="2017-06-08T00:00:00"/>
  </r>
  <r>
    <x v="19"/>
    <x v="22"/>
    <n v="-8"/>
    <x v="0"/>
    <d v="2017-06-08T00:00:00"/>
  </r>
  <r>
    <x v="16"/>
    <x v="23"/>
    <n v="1"/>
    <x v="1"/>
    <d v="2017-06-08T00:00:00"/>
  </r>
  <r>
    <x v="25"/>
    <x v="24"/>
    <n v="5"/>
    <x v="1"/>
    <d v="2017-06-08T00:00:00"/>
  </r>
  <r>
    <x v="7"/>
    <x v="25"/>
    <n v="3"/>
    <x v="1"/>
    <d v="2017-06-08T00:00:00"/>
  </r>
  <r>
    <x v="28"/>
    <x v="13"/>
    <n v="-5"/>
    <x v="0"/>
    <d v="2017-06-08T00:00:00"/>
  </r>
  <r>
    <x v="3"/>
    <x v="15"/>
    <n v="-3"/>
    <x v="0"/>
    <d v="2017-06-09T00:00:00"/>
  </r>
  <r>
    <x v="9"/>
    <x v="1"/>
    <n v="-1"/>
    <x v="0"/>
    <d v="2017-06-09T00:00:00"/>
  </r>
  <r>
    <x v="15"/>
    <x v="11"/>
    <n v="-5"/>
    <x v="0"/>
    <d v="2017-06-09T00:00:00"/>
  </r>
  <r>
    <x v="5"/>
    <x v="6"/>
    <n v="5"/>
    <x v="1"/>
    <d v="2017-06-09T00:00:00"/>
  </r>
  <r>
    <x v="18"/>
    <x v="2"/>
    <n v="-9"/>
    <x v="0"/>
    <d v="2017-06-09T00:00:00"/>
  </r>
  <r>
    <x v="16"/>
    <x v="21"/>
    <n v="4"/>
    <x v="1"/>
    <d v="2017-06-09T00:00:00"/>
  </r>
  <r>
    <x v="14"/>
    <x v="10"/>
    <n v="-2"/>
    <x v="0"/>
    <d v="2017-06-09T00:00:00"/>
  </r>
  <r>
    <x v="13"/>
    <x v="16"/>
    <n v="5"/>
    <x v="1"/>
    <d v="2017-06-09T00:00:00"/>
  </r>
  <r>
    <x v="21"/>
    <x v="29"/>
    <n v="-1"/>
    <x v="0"/>
    <d v="2017-06-09T00:00:00"/>
  </r>
  <r>
    <x v="27"/>
    <x v="0"/>
    <n v="2"/>
    <x v="1"/>
    <d v="2017-06-09T00:00:00"/>
  </r>
  <r>
    <x v="4"/>
    <x v="23"/>
    <n v="-2"/>
    <x v="0"/>
    <d v="2017-06-09T00:00:00"/>
  </r>
  <r>
    <x v="28"/>
    <x v="22"/>
    <n v="-6"/>
    <x v="0"/>
    <d v="2017-06-09T00:00:00"/>
  </r>
  <r>
    <x v="7"/>
    <x v="25"/>
    <n v="2"/>
    <x v="1"/>
    <d v="2017-06-09T00:00:00"/>
  </r>
  <r>
    <x v="26"/>
    <x v="26"/>
    <n v="-4"/>
    <x v="0"/>
    <d v="2017-06-09T00:00:00"/>
  </r>
  <r>
    <x v="29"/>
    <x v="13"/>
    <n v="3"/>
    <x v="1"/>
    <d v="2017-06-09T00:00:00"/>
  </r>
  <r>
    <x v="5"/>
    <x v="6"/>
    <n v="-2"/>
    <x v="0"/>
    <d v="2017-06-10T00:00:00"/>
  </r>
  <r>
    <x v="15"/>
    <x v="11"/>
    <n v="-1"/>
    <x v="0"/>
    <d v="2017-06-10T00:00:00"/>
  </r>
  <r>
    <x v="21"/>
    <x v="29"/>
    <n v="7"/>
    <x v="1"/>
    <d v="2017-06-10T00:00:00"/>
  </r>
  <r>
    <x v="21"/>
    <x v="29"/>
    <n v="5"/>
    <x v="1"/>
    <d v="2017-06-10T00:00:00"/>
  </r>
  <r>
    <x v="18"/>
    <x v="2"/>
    <n v="5"/>
    <x v="1"/>
    <d v="2017-06-10T00:00:00"/>
  </r>
  <r>
    <x v="14"/>
    <x v="10"/>
    <n v="-8"/>
    <x v="0"/>
    <d v="2017-06-10T00:00:00"/>
  </r>
  <r>
    <x v="18"/>
    <x v="2"/>
    <n v="-1"/>
    <x v="0"/>
    <d v="2017-06-10T00:00:00"/>
  </r>
  <r>
    <x v="16"/>
    <x v="21"/>
    <n v="1"/>
    <x v="1"/>
    <d v="2017-06-10T00:00:00"/>
  </r>
  <r>
    <x v="13"/>
    <x v="16"/>
    <n v="-1"/>
    <x v="0"/>
    <d v="2017-06-10T00:00:00"/>
  </r>
  <r>
    <x v="4"/>
    <x v="23"/>
    <n v="2"/>
    <x v="1"/>
    <d v="2017-06-10T00:00:00"/>
  </r>
  <r>
    <x v="27"/>
    <x v="0"/>
    <n v="-1"/>
    <x v="0"/>
    <d v="2017-06-10T00:00:00"/>
  </r>
  <r>
    <x v="28"/>
    <x v="22"/>
    <n v="-13"/>
    <x v="0"/>
    <d v="2017-06-10T00:00:00"/>
  </r>
  <r>
    <x v="7"/>
    <x v="25"/>
    <n v="8"/>
    <x v="1"/>
    <d v="2017-06-10T00:00:00"/>
  </r>
  <r>
    <x v="9"/>
    <x v="1"/>
    <n v="-7"/>
    <x v="0"/>
    <d v="2017-06-10T00:00:00"/>
  </r>
  <r>
    <x v="26"/>
    <x v="26"/>
    <n v="2"/>
    <x v="1"/>
    <d v="2017-06-10T00:00:00"/>
  </r>
  <r>
    <x v="3"/>
    <x v="15"/>
    <n v="6"/>
    <x v="1"/>
    <d v="2017-06-10T00:00:00"/>
  </r>
  <r>
    <x v="29"/>
    <x v="13"/>
    <n v="3"/>
    <x v="1"/>
    <d v="2017-06-10T00:00:00"/>
  </r>
  <r>
    <x v="21"/>
    <x v="29"/>
    <n v="1"/>
    <x v="1"/>
    <d v="2017-06-11T00:00:00"/>
  </r>
  <r>
    <x v="16"/>
    <x v="21"/>
    <n v="-5"/>
    <x v="0"/>
    <d v="2017-06-11T00:00:00"/>
  </r>
  <r>
    <x v="13"/>
    <x v="16"/>
    <n v="-2"/>
    <x v="0"/>
    <d v="2017-06-11T00:00:00"/>
  </r>
  <r>
    <x v="14"/>
    <x v="10"/>
    <n v="5"/>
    <x v="1"/>
    <d v="2017-06-11T00:00:00"/>
  </r>
  <r>
    <x v="4"/>
    <x v="23"/>
    <n v="4"/>
    <x v="1"/>
    <d v="2017-06-11T00:00:00"/>
  </r>
  <r>
    <x v="27"/>
    <x v="0"/>
    <n v="-10"/>
    <x v="0"/>
    <d v="2017-06-11T00:00:00"/>
  </r>
  <r>
    <x v="7"/>
    <x v="25"/>
    <n v="-2"/>
    <x v="0"/>
    <d v="2017-06-11T00:00:00"/>
  </r>
  <r>
    <x v="28"/>
    <x v="22"/>
    <n v="-11"/>
    <x v="0"/>
    <d v="2017-06-11T00:00:00"/>
  </r>
  <r>
    <x v="9"/>
    <x v="1"/>
    <n v="-1"/>
    <x v="0"/>
    <d v="2017-06-11T00:00:00"/>
  </r>
  <r>
    <x v="26"/>
    <x v="26"/>
    <n v="-2"/>
    <x v="0"/>
    <d v="2017-06-11T00:00:00"/>
  </r>
  <r>
    <x v="18"/>
    <x v="2"/>
    <n v="-1"/>
    <x v="0"/>
    <d v="2017-06-11T00:00:00"/>
  </r>
  <r>
    <x v="15"/>
    <x v="11"/>
    <n v="-2"/>
    <x v="0"/>
    <d v="2017-06-11T00:00:00"/>
  </r>
  <r>
    <x v="3"/>
    <x v="15"/>
    <n v="5"/>
    <x v="1"/>
    <d v="2017-06-11T00:00:00"/>
  </r>
  <r>
    <x v="5"/>
    <x v="6"/>
    <n v="6"/>
    <x v="1"/>
    <d v="2017-06-11T00:00:00"/>
  </r>
  <r>
    <x v="29"/>
    <x v="13"/>
    <n v="4"/>
    <x v="1"/>
    <d v="2017-06-11T00:00:00"/>
  </r>
  <r>
    <x v="22"/>
    <x v="21"/>
    <n v="1"/>
    <x v="1"/>
    <d v="2017-04-02T00:00:00"/>
  </r>
  <r>
    <x v="24"/>
    <x v="25"/>
    <n v="1"/>
    <x v="1"/>
    <d v="2017-04-02T00:00:00"/>
  </r>
  <r>
    <x v="23"/>
    <x v="22"/>
    <n v="4"/>
    <x v="1"/>
    <d v="2017-04-02T00:00:00"/>
  </r>
  <r>
    <x v="16"/>
    <x v="24"/>
    <n v="6"/>
    <x v="1"/>
    <d v="2017-04-03T00:00:00"/>
  </r>
  <r>
    <x v="28"/>
    <x v="27"/>
    <n v="1"/>
    <x v="1"/>
    <d v="2017-04-03T00:00:00"/>
  </r>
  <r>
    <x v="18"/>
    <x v="20"/>
    <n v="2"/>
    <x v="1"/>
    <d v="2017-04-03T00:00:00"/>
  </r>
  <r>
    <x v="25"/>
    <x v="23"/>
    <n v="3"/>
    <x v="1"/>
    <d v="2017-04-03T00:00:00"/>
  </r>
  <r>
    <x v="27"/>
    <x v="19"/>
    <n v="-2"/>
    <x v="0"/>
    <d v="2017-04-03T00:00:00"/>
  </r>
  <r>
    <x v="21"/>
    <x v="29"/>
    <n v="6"/>
    <x v="1"/>
    <d v="2017-04-03T00:00:00"/>
  </r>
  <r>
    <x v="15"/>
    <x v="17"/>
    <n v="-1"/>
    <x v="0"/>
    <d v="2017-04-03T00:00:00"/>
  </r>
  <r>
    <x v="19"/>
    <x v="16"/>
    <n v="2"/>
    <x v="1"/>
    <d v="2017-04-03T00:00:00"/>
  </r>
  <r>
    <x v="20"/>
    <x v="15"/>
    <n v="11"/>
    <x v="1"/>
    <d v="2017-04-03T00:00:00"/>
  </r>
  <r>
    <x v="29"/>
    <x v="26"/>
    <n v="-3"/>
    <x v="0"/>
    <d v="2017-04-03T00:00:00"/>
  </r>
  <r>
    <x v="17"/>
    <x v="28"/>
    <n v="2"/>
    <x v="1"/>
    <d v="2017-04-03T00:00:00"/>
  </r>
  <r>
    <x v="22"/>
    <x v="21"/>
    <n v="-4"/>
    <x v="0"/>
    <d v="2017-04-04T00:00:00"/>
  </r>
  <r>
    <x v="18"/>
    <x v="20"/>
    <n v="-1"/>
    <x v="0"/>
    <d v="2017-04-04T00:00:00"/>
  </r>
  <r>
    <x v="24"/>
    <x v="25"/>
    <n v="-1"/>
    <x v="0"/>
    <d v="2017-04-04T00:00:00"/>
  </r>
  <r>
    <x v="26"/>
    <x v="18"/>
    <n v="-3"/>
    <x v="0"/>
    <d v="2017-04-04T00:00:00"/>
  </r>
  <r>
    <x v="27"/>
    <x v="19"/>
    <n v="-1"/>
    <x v="0"/>
    <d v="2017-04-04T00:00:00"/>
  </r>
  <r>
    <x v="25"/>
    <x v="23"/>
    <n v="1"/>
    <x v="1"/>
    <d v="2017-04-04T00:00:00"/>
  </r>
  <r>
    <x v="23"/>
    <x v="22"/>
    <n v="-5"/>
    <x v="0"/>
    <d v="2017-04-04T00:00:00"/>
  </r>
  <r>
    <x v="29"/>
    <x v="26"/>
    <n v="-1"/>
    <x v="0"/>
    <d v="2017-04-04T00:00:00"/>
  </r>
  <r>
    <x v="20"/>
    <x v="15"/>
    <n v="-4"/>
    <x v="0"/>
    <d v="2017-04-04T00:00:00"/>
  </r>
  <r>
    <x v="16"/>
    <x v="24"/>
    <n v="8"/>
    <x v="1"/>
    <d v="2017-04-05T00:00:00"/>
  </r>
  <r>
    <x v="27"/>
    <x v="19"/>
    <n v="5"/>
    <x v="1"/>
    <d v="2017-04-05T00:00:00"/>
  </r>
  <r>
    <x v="25"/>
    <x v="23"/>
    <n v="2"/>
    <x v="1"/>
    <d v="2017-04-05T00:00:00"/>
  </r>
  <r>
    <x v="23"/>
    <x v="22"/>
    <n v="3"/>
    <x v="1"/>
    <d v="2017-04-05T00:00:00"/>
  </r>
  <r>
    <x v="20"/>
    <x v="15"/>
    <n v="2"/>
    <x v="1"/>
    <d v="2017-04-05T00:00:00"/>
  </r>
  <r>
    <x v="15"/>
    <x v="17"/>
    <n v="2"/>
    <x v="1"/>
    <d v="2017-04-05T00:00:00"/>
  </r>
  <r>
    <x v="21"/>
    <x v="29"/>
    <n v="-2"/>
    <x v="0"/>
    <d v="2017-04-05T00:00:00"/>
  </r>
  <r>
    <x v="29"/>
    <x v="26"/>
    <n v="-3"/>
    <x v="0"/>
    <d v="2017-04-05T00:00:00"/>
  </r>
  <r>
    <x v="19"/>
    <x v="16"/>
    <n v="3"/>
    <x v="1"/>
    <d v="2017-04-05T00:00:00"/>
  </r>
  <r>
    <x v="17"/>
    <x v="28"/>
    <n v="2"/>
    <x v="1"/>
    <d v="2017-04-05T00:00:00"/>
  </r>
  <r>
    <x v="18"/>
    <x v="20"/>
    <n v="-5"/>
    <x v="0"/>
    <d v="2017-04-05T00:00:00"/>
  </r>
  <r>
    <x v="28"/>
    <x v="27"/>
    <n v="2"/>
    <x v="1"/>
    <d v="2017-04-05T00:00:00"/>
  </r>
  <r>
    <x v="22"/>
    <x v="21"/>
    <n v="2"/>
    <x v="1"/>
    <d v="2017-04-05T00:00:00"/>
  </r>
  <r>
    <x v="24"/>
    <x v="25"/>
    <n v="-2"/>
    <x v="0"/>
    <d v="2017-04-06T00:00:00"/>
  </r>
  <r>
    <x v="27"/>
    <x v="19"/>
    <n v="-1"/>
    <x v="0"/>
    <d v="2017-04-06T00:00:00"/>
  </r>
  <r>
    <x v="26"/>
    <x v="18"/>
    <n v="9"/>
    <x v="1"/>
    <d v="2017-04-06T00:00:00"/>
  </r>
  <r>
    <x v="25"/>
    <x v="23"/>
    <n v="-2"/>
    <x v="0"/>
    <d v="2017-04-06T00:00:00"/>
  </r>
  <r>
    <x v="23"/>
    <x v="27"/>
    <n v="-3"/>
    <x v="0"/>
    <d v="2017-04-06T00:00:00"/>
  </r>
  <r>
    <x v="20"/>
    <x v="15"/>
    <n v="8"/>
    <x v="1"/>
    <d v="2017-04-06T00:00:00"/>
  </r>
  <r>
    <x v="15"/>
    <x v="17"/>
    <n v="3"/>
    <x v="1"/>
    <d v="2017-04-06T00:00:00"/>
  </r>
  <r>
    <x v="21"/>
    <x v="29"/>
    <n v="4"/>
    <x v="1"/>
    <d v="2017-04-06T00:00:00"/>
  </r>
  <r>
    <x v="17"/>
    <x v="28"/>
    <n v="-1"/>
    <x v="0"/>
    <d v="2017-04-06T00:00:00"/>
  </r>
  <r>
    <x v="18"/>
    <x v="20"/>
    <n v="4"/>
    <x v="1"/>
    <d v="2017-04-06T00:00:00"/>
  </r>
  <r>
    <x v="22"/>
    <x v="21"/>
    <n v="6"/>
    <x v="1"/>
    <d v="2017-04-06T00:00:00"/>
  </r>
  <r>
    <x v="16"/>
    <x v="24"/>
    <n v="2"/>
    <x v="1"/>
    <d v="2017-04-06T00:00:00"/>
  </r>
  <r>
    <x v="24"/>
    <x v="9"/>
    <n v="-2"/>
    <x v="0"/>
    <d v="2017-04-07T00:00:00"/>
  </r>
  <r>
    <x v="26"/>
    <x v="3"/>
    <n v="-2"/>
    <x v="0"/>
    <d v="2017-04-07T00:00:00"/>
  </r>
  <r>
    <x v="27"/>
    <x v="25"/>
    <n v="1"/>
    <x v="1"/>
    <d v="2017-04-07T00:00:00"/>
  </r>
  <r>
    <x v="11"/>
    <x v="21"/>
    <n v="1"/>
    <x v="1"/>
    <d v="2017-04-07T00:00:00"/>
  </r>
  <r>
    <x v="10"/>
    <x v="29"/>
    <n v="1"/>
    <x v="1"/>
    <d v="2017-04-07T00:00:00"/>
  </r>
  <r>
    <x v="25"/>
    <x v="24"/>
    <n v="-4"/>
    <x v="0"/>
    <d v="2017-04-07T00:00:00"/>
  </r>
  <r>
    <x v="23"/>
    <x v="27"/>
    <n v="2"/>
    <x v="1"/>
    <d v="2017-04-07T00:00:00"/>
  </r>
  <r>
    <x v="9"/>
    <x v="13"/>
    <n v="-1"/>
    <x v="0"/>
    <d v="2017-04-07T00:00:00"/>
  </r>
  <r>
    <x v="21"/>
    <x v="28"/>
    <n v="-5"/>
    <x v="0"/>
    <d v="2017-04-07T00:00:00"/>
  </r>
  <r>
    <x v="29"/>
    <x v="5"/>
    <n v="5"/>
    <x v="1"/>
    <d v="2017-04-07T00:00:00"/>
  </r>
  <r>
    <x v="14"/>
    <x v="10"/>
    <n v="1"/>
    <x v="1"/>
    <d v="2017-04-07T00:00:00"/>
  </r>
  <r>
    <x v="7"/>
    <x v="11"/>
    <n v="1"/>
    <x v="1"/>
    <d v="2017-04-07T00:00:00"/>
  </r>
  <r>
    <x v="28"/>
    <x v="22"/>
    <n v="1"/>
    <x v="1"/>
    <d v="2017-04-07T00:00:00"/>
  </r>
  <r>
    <x v="22"/>
    <x v="26"/>
    <n v="4"/>
    <x v="1"/>
    <d v="2017-04-07T00:00:00"/>
  </r>
  <r>
    <x v="5"/>
    <x v="23"/>
    <n v="4"/>
    <x v="1"/>
    <d v="2017-04-07T00:00:00"/>
  </r>
  <r>
    <x v="26"/>
    <x v="3"/>
    <n v="4"/>
    <x v="1"/>
    <d v="2017-04-08T00:00:00"/>
  </r>
  <r>
    <x v="27"/>
    <x v="25"/>
    <n v="-5"/>
    <x v="0"/>
    <d v="2017-04-08T00:00:00"/>
  </r>
  <r>
    <x v="11"/>
    <x v="21"/>
    <n v="1"/>
    <x v="1"/>
    <d v="2017-04-08T00:00:00"/>
  </r>
  <r>
    <x v="25"/>
    <x v="24"/>
    <n v="-4"/>
    <x v="0"/>
    <d v="2017-04-08T00:00:00"/>
  </r>
  <r>
    <x v="9"/>
    <x v="13"/>
    <n v="14"/>
    <x v="1"/>
    <d v="2017-04-08T00:00:00"/>
  </r>
  <r>
    <x v="10"/>
    <x v="29"/>
    <n v="2"/>
    <x v="1"/>
    <d v="2017-04-08T00:00:00"/>
  </r>
  <r>
    <x v="23"/>
    <x v="27"/>
    <n v="1"/>
    <x v="1"/>
    <d v="2017-04-08T00:00:00"/>
  </r>
  <r>
    <x v="21"/>
    <x v="28"/>
    <n v="-7"/>
    <x v="0"/>
    <d v="2017-04-08T00:00:00"/>
  </r>
  <r>
    <x v="29"/>
    <x v="5"/>
    <n v="-5"/>
    <x v="0"/>
    <d v="2017-04-08T00:00:00"/>
  </r>
  <r>
    <x v="14"/>
    <x v="10"/>
    <n v="3"/>
    <x v="1"/>
    <d v="2017-04-08T00:00:00"/>
  </r>
  <r>
    <x v="22"/>
    <x v="26"/>
    <n v="9"/>
    <x v="1"/>
    <d v="2017-04-08T00:00:00"/>
  </r>
  <r>
    <x v="7"/>
    <x v="11"/>
    <n v="2"/>
    <x v="1"/>
    <d v="2017-04-08T00:00:00"/>
  </r>
  <r>
    <x v="28"/>
    <x v="22"/>
    <n v="1"/>
    <x v="1"/>
    <d v="2017-04-08T00:00:00"/>
  </r>
  <r>
    <x v="5"/>
    <x v="23"/>
    <n v="1"/>
    <x v="1"/>
    <d v="2017-04-08T00:00:00"/>
  </r>
  <r>
    <x v="24"/>
    <x v="9"/>
    <n v="6"/>
    <x v="1"/>
    <d v="2017-04-08T00:00:00"/>
  </r>
  <r>
    <x v="26"/>
    <x v="3"/>
    <n v="-3"/>
    <x v="0"/>
    <d v="2017-04-09T00:00:00"/>
  </r>
  <r>
    <x v="27"/>
    <x v="25"/>
    <n v="-3"/>
    <x v="0"/>
    <d v="2017-04-09T00:00:00"/>
  </r>
  <r>
    <x v="25"/>
    <x v="24"/>
    <n v="1"/>
    <x v="1"/>
    <d v="2017-04-09T00:00:00"/>
  </r>
  <r>
    <x v="11"/>
    <x v="21"/>
    <n v="-2"/>
    <x v="0"/>
    <d v="2017-04-09T00:00:00"/>
  </r>
  <r>
    <x v="9"/>
    <x v="13"/>
    <n v="1"/>
    <x v="1"/>
    <d v="2017-04-09T00:00:00"/>
  </r>
  <r>
    <x v="21"/>
    <x v="28"/>
    <n v="3"/>
    <x v="1"/>
    <d v="2017-04-09T00:00:00"/>
  </r>
  <r>
    <x v="10"/>
    <x v="29"/>
    <n v="1"/>
    <x v="1"/>
    <d v="2017-04-09T00:00:00"/>
  </r>
  <r>
    <x v="23"/>
    <x v="27"/>
    <n v="5"/>
    <x v="1"/>
    <d v="2017-04-09T00:00:00"/>
  </r>
  <r>
    <x v="22"/>
    <x v="26"/>
    <n v="1"/>
    <x v="1"/>
    <d v="2017-04-09T00:00:00"/>
  </r>
  <r>
    <x v="29"/>
    <x v="5"/>
    <n v="7"/>
    <x v="1"/>
    <d v="2017-04-09T00:00:00"/>
  </r>
  <r>
    <x v="14"/>
    <x v="10"/>
    <n v="-2"/>
    <x v="0"/>
    <d v="2017-04-09T00:00:00"/>
  </r>
  <r>
    <x v="7"/>
    <x v="11"/>
    <n v="-4"/>
    <x v="0"/>
    <d v="2017-04-09T00:00:00"/>
  </r>
  <r>
    <x v="28"/>
    <x v="22"/>
    <n v="-4"/>
    <x v="0"/>
    <d v="2017-04-09T00:00:00"/>
  </r>
  <r>
    <x v="5"/>
    <x v="23"/>
    <n v="1"/>
    <x v="1"/>
    <d v="2017-04-09T00:00:00"/>
  </r>
  <r>
    <x v="24"/>
    <x v="9"/>
    <n v="-8"/>
    <x v="0"/>
    <d v="2017-04-09T00:00:00"/>
  </r>
  <r>
    <x v="9"/>
    <x v="8"/>
    <n v="-1"/>
    <x v="0"/>
    <d v="2017-04-10T00:00:00"/>
  </r>
  <r>
    <x v="10"/>
    <x v="9"/>
    <n v="-6"/>
    <x v="0"/>
    <d v="2017-04-10T00:00:00"/>
  </r>
  <r>
    <x v="0"/>
    <x v="0"/>
    <n v="3"/>
    <x v="1"/>
    <d v="2017-04-10T00:00:00"/>
  </r>
  <r>
    <x v="14"/>
    <x v="10"/>
    <n v="1"/>
    <x v="1"/>
    <d v="2017-04-10T00:00:00"/>
  </r>
  <r>
    <x v="2"/>
    <x v="2"/>
    <n v="7"/>
    <x v="1"/>
    <d v="2017-04-10T00:00:00"/>
  </r>
  <r>
    <x v="7"/>
    <x v="15"/>
    <n v="-2"/>
    <x v="0"/>
    <d v="2017-04-10T00:00:00"/>
  </r>
  <r>
    <x v="17"/>
    <x v="1"/>
    <n v="8"/>
    <x v="1"/>
    <d v="2017-04-10T00:00:00"/>
  </r>
  <r>
    <x v="6"/>
    <x v="6"/>
    <n v="6"/>
    <x v="1"/>
    <d v="2017-04-10T00:00:00"/>
  </r>
  <r>
    <x v="3"/>
    <x v="5"/>
    <n v="-2"/>
    <x v="0"/>
    <d v="2017-04-10T00:00:00"/>
  </r>
  <r>
    <x v="1"/>
    <x v="11"/>
    <n v="1"/>
    <x v="1"/>
    <d v="2017-04-10T00:00:00"/>
  </r>
  <r>
    <x v="0"/>
    <x v="0"/>
    <n v="-1"/>
    <x v="0"/>
    <d v="2017-04-11T00:00:00"/>
  </r>
  <r>
    <x v="12"/>
    <x v="14"/>
    <n v="1"/>
    <x v="1"/>
    <d v="2017-04-11T00:00:00"/>
  </r>
  <r>
    <x v="10"/>
    <x v="9"/>
    <n v="-4"/>
    <x v="0"/>
    <d v="2017-04-11T00:00:00"/>
  </r>
  <r>
    <x v="9"/>
    <x v="8"/>
    <n v="-10"/>
    <x v="0"/>
    <d v="2017-04-11T00:00:00"/>
  </r>
  <r>
    <x v="7"/>
    <x v="15"/>
    <n v="1"/>
    <x v="1"/>
    <d v="2017-04-11T00:00:00"/>
  </r>
  <r>
    <x v="4"/>
    <x v="7"/>
    <n v="-1"/>
    <x v="0"/>
    <d v="2017-04-11T00:00:00"/>
  </r>
  <r>
    <x v="14"/>
    <x v="3"/>
    <n v="1"/>
    <x v="1"/>
    <d v="2017-04-11T00:00:00"/>
  </r>
  <r>
    <x v="19"/>
    <x v="4"/>
    <n v="7"/>
    <x v="1"/>
    <d v="2017-04-11T00:00:00"/>
  </r>
  <r>
    <x v="17"/>
    <x v="1"/>
    <n v="5"/>
    <x v="1"/>
    <d v="2017-04-11T00:00:00"/>
  </r>
  <r>
    <x v="6"/>
    <x v="6"/>
    <n v="-2"/>
    <x v="0"/>
    <d v="2017-04-11T00:00:00"/>
  </r>
  <r>
    <x v="13"/>
    <x v="29"/>
    <n v="4"/>
    <x v="1"/>
    <d v="2017-04-11T00:00:00"/>
  </r>
  <r>
    <x v="5"/>
    <x v="12"/>
    <n v="1"/>
    <x v="1"/>
    <d v="2017-04-11T00:00:00"/>
  </r>
  <r>
    <x v="10"/>
    <x v="9"/>
    <n v="-7"/>
    <x v="0"/>
    <d v="2017-04-12T00:00:00"/>
  </r>
  <r>
    <x v="0"/>
    <x v="0"/>
    <n v="4"/>
    <x v="1"/>
    <d v="2017-04-12T00:00:00"/>
  </r>
  <r>
    <x v="12"/>
    <x v="14"/>
    <n v="-1"/>
    <x v="0"/>
    <d v="2017-04-12T00:00:00"/>
  </r>
  <r>
    <x v="9"/>
    <x v="8"/>
    <n v="-1"/>
    <x v="0"/>
    <d v="2017-04-12T00:00:00"/>
  </r>
  <r>
    <x v="19"/>
    <x v="4"/>
    <n v="-7"/>
    <x v="0"/>
    <d v="2017-04-12T00:00:00"/>
  </r>
  <r>
    <x v="7"/>
    <x v="15"/>
    <n v="-6"/>
    <x v="0"/>
    <d v="2017-04-12T00:00:00"/>
  </r>
  <r>
    <x v="4"/>
    <x v="7"/>
    <n v="-2"/>
    <x v="0"/>
    <d v="2017-04-12T00:00:00"/>
  </r>
  <r>
    <x v="14"/>
    <x v="3"/>
    <n v="2"/>
    <x v="1"/>
    <d v="2017-04-12T00:00:00"/>
  </r>
  <r>
    <x v="17"/>
    <x v="1"/>
    <n v="-5"/>
    <x v="0"/>
    <d v="2017-04-12T00:00:00"/>
  </r>
  <r>
    <x v="2"/>
    <x v="2"/>
    <n v="4"/>
    <x v="1"/>
    <d v="2017-04-12T00:00:00"/>
  </r>
  <r>
    <x v="13"/>
    <x v="29"/>
    <n v="-1"/>
    <x v="0"/>
    <d v="2017-04-12T00:00:00"/>
  </r>
  <r>
    <x v="6"/>
    <x v="6"/>
    <n v="-5"/>
    <x v="0"/>
    <d v="2017-04-12T00:00:00"/>
  </r>
  <r>
    <x v="5"/>
    <x v="12"/>
    <n v="-5"/>
    <x v="0"/>
    <d v="2017-04-12T00:00:00"/>
  </r>
  <r>
    <x v="3"/>
    <x v="5"/>
    <n v="-5"/>
    <x v="0"/>
    <d v="2017-04-12T00:00:00"/>
  </r>
  <r>
    <x v="1"/>
    <x v="11"/>
    <n v="-2"/>
    <x v="0"/>
    <d v="2017-04-12T00:00:00"/>
  </r>
  <r>
    <x v="0"/>
    <x v="19"/>
    <n v="-2"/>
    <x v="0"/>
    <d v="2017-04-13T00:00:00"/>
  </r>
  <r>
    <x v="19"/>
    <x v="16"/>
    <n v="1"/>
    <x v="1"/>
    <d v="2017-04-13T00:00:00"/>
  </r>
  <r>
    <x v="14"/>
    <x v="3"/>
    <n v="-6"/>
    <x v="0"/>
    <d v="2017-04-13T00:00:00"/>
  </r>
  <r>
    <x v="4"/>
    <x v="4"/>
    <n v="-1"/>
    <x v="0"/>
    <d v="2017-04-13T00:00:00"/>
  </r>
  <r>
    <x v="15"/>
    <x v="7"/>
    <n v="-4"/>
    <x v="0"/>
    <d v="2017-04-13T00:00:00"/>
  </r>
  <r>
    <x v="2"/>
    <x v="2"/>
    <n v="1"/>
    <x v="1"/>
    <d v="2017-04-13T00:00:00"/>
  </r>
  <r>
    <x v="5"/>
    <x v="12"/>
    <n v="-5"/>
    <x v="0"/>
    <d v="2017-04-13T00:00:00"/>
  </r>
  <r>
    <x v="13"/>
    <x v="8"/>
    <n v="-1"/>
    <x v="0"/>
    <d v="2017-04-13T00:00:00"/>
  </r>
  <r>
    <x v="1"/>
    <x v="11"/>
    <n v="4"/>
    <x v="1"/>
    <d v="2017-04-13T00:00:00"/>
  </r>
  <r>
    <x v="3"/>
    <x v="5"/>
    <n v="2"/>
    <x v="1"/>
    <d v="2017-04-13T00:00:00"/>
  </r>
  <r>
    <x v="12"/>
    <x v="14"/>
    <n v="-6"/>
    <x v="0"/>
    <d v="2017-04-13T00:00:00"/>
  </r>
  <r>
    <x v="19"/>
    <x v="2"/>
    <n v="-5"/>
    <x v="0"/>
    <d v="2017-04-14T00:00:00"/>
  </r>
  <r>
    <x v="8"/>
    <x v="15"/>
    <n v="3"/>
    <x v="1"/>
    <d v="2017-04-14T00:00:00"/>
  </r>
  <r>
    <x v="20"/>
    <x v="0"/>
    <n v="6"/>
    <x v="1"/>
    <d v="2017-04-14T00:00:00"/>
  </r>
  <r>
    <x v="4"/>
    <x v="4"/>
    <n v="-2"/>
    <x v="0"/>
    <d v="2017-04-14T00:00:00"/>
  </r>
  <r>
    <x v="15"/>
    <x v="7"/>
    <n v="-6"/>
    <x v="0"/>
    <d v="2017-04-14T00:00:00"/>
  </r>
  <r>
    <x v="1"/>
    <x v="16"/>
    <n v="-2"/>
    <x v="0"/>
    <d v="2017-04-14T00:00:00"/>
  </r>
  <r>
    <x v="17"/>
    <x v="17"/>
    <n v="1"/>
    <x v="1"/>
    <d v="2017-04-14T00:00:00"/>
  </r>
  <r>
    <x v="2"/>
    <x v="1"/>
    <n v="1"/>
    <x v="1"/>
    <d v="2017-04-14T00:00:00"/>
  </r>
  <r>
    <x v="13"/>
    <x v="8"/>
    <n v="1"/>
    <x v="1"/>
    <d v="2017-04-14T00:00:00"/>
  </r>
  <r>
    <x v="6"/>
    <x v="12"/>
    <n v="1"/>
    <x v="1"/>
    <d v="2017-04-14T00:00:00"/>
  </r>
  <r>
    <x v="3"/>
    <x v="20"/>
    <n v="6"/>
    <x v="1"/>
    <d v="2017-04-14T00:00:00"/>
  </r>
  <r>
    <x v="16"/>
    <x v="14"/>
    <n v="-1"/>
    <x v="0"/>
    <d v="2017-04-14T00:00:00"/>
  </r>
  <r>
    <x v="18"/>
    <x v="6"/>
    <n v="-5"/>
    <x v="0"/>
    <d v="2017-04-14T00:00:00"/>
  </r>
  <r>
    <x v="12"/>
    <x v="18"/>
    <n v="-1"/>
    <x v="0"/>
    <d v="2017-04-14T00:00:00"/>
  </r>
  <r>
    <x v="0"/>
    <x v="19"/>
    <n v="6"/>
    <x v="1"/>
    <d v="2017-04-14T00:00:00"/>
  </r>
  <r>
    <x v="19"/>
    <x v="2"/>
    <n v="1"/>
    <x v="1"/>
    <d v="2017-04-15T00:00:00"/>
  </r>
  <r>
    <x v="20"/>
    <x v="0"/>
    <n v="4"/>
    <x v="1"/>
    <d v="2017-04-15T00:00:00"/>
  </r>
  <r>
    <x v="8"/>
    <x v="15"/>
    <n v="2"/>
    <x v="1"/>
    <d v="2017-04-15T00:00:00"/>
  </r>
  <r>
    <x v="4"/>
    <x v="4"/>
    <n v="1"/>
    <x v="1"/>
    <d v="2017-04-15T00:00:00"/>
  </r>
  <r>
    <x v="17"/>
    <x v="17"/>
    <n v="-2"/>
    <x v="0"/>
    <d v="2017-04-15T00:00:00"/>
  </r>
  <r>
    <x v="15"/>
    <x v="7"/>
    <n v="2"/>
    <x v="1"/>
    <d v="2017-04-15T00:00:00"/>
  </r>
  <r>
    <x v="16"/>
    <x v="14"/>
    <n v="6"/>
    <x v="1"/>
    <d v="2017-04-15T00:00:00"/>
  </r>
  <r>
    <x v="1"/>
    <x v="16"/>
    <n v="-1"/>
    <x v="0"/>
    <d v="2017-04-15T00:00:00"/>
  </r>
  <r>
    <x v="2"/>
    <x v="1"/>
    <n v="1"/>
    <x v="1"/>
    <d v="2017-04-15T00:00:00"/>
  </r>
  <r>
    <x v="13"/>
    <x v="8"/>
    <n v="1"/>
    <x v="1"/>
    <d v="2017-04-15T00:00:00"/>
  </r>
  <r>
    <x v="6"/>
    <x v="12"/>
    <n v="5"/>
    <x v="1"/>
    <d v="2017-04-15T00:00:00"/>
  </r>
  <r>
    <x v="3"/>
    <x v="20"/>
    <n v="1"/>
    <x v="1"/>
    <d v="2017-04-15T00:00:00"/>
  </r>
  <r>
    <x v="18"/>
    <x v="6"/>
    <n v="-4"/>
    <x v="0"/>
    <d v="2017-04-15T00:00:00"/>
  </r>
  <r>
    <x v="12"/>
    <x v="18"/>
    <n v="7"/>
    <x v="1"/>
    <d v="2017-04-15T00:00:00"/>
  </r>
  <r>
    <x v="0"/>
    <x v="19"/>
    <n v="-5"/>
    <x v="0"/>
    <d v="2017-04-15T00:00:00"/>
  </r>
  <r>
    <x v="19"/>
    <x v="2"/>
    <n v="2"/>
    <x v="1"/>
    <d v="2017-04-16T00:00:00"/>
  </r>
  <r>
    <x v="20"/>
    <x v="0"/>
    <n v="-2"/>
    <x v="0"/>
    <d v="2017-04-16T00:00:00"/>
  </r>
  <r>
    <x v="8"/>
    <x v="15"/>
    <n v="7"/>
    <x v="1"/>
    <d v="2017-04-16T00:00:00"/>
  </r>
  <r>
    <x v="17"/>
    <x v="17"/>
    <n v="2"/>
    <x v="1"/>
    <d v="2017-04-16T00:00:00"/>
  </r>
  <r>
    <x v="4"/>
    <x v="4"/>
    <n v="-7"/>
    <x v="0"/>
    <d v="2017-04-16T00:00:00"/>
  </r>
  <r>
    <x v="15"/>
    <x v="7"/>
    <n v="-2"/>
    <x v="0"/>
    <d v="2017-04-16T00:00:00"/>
  </r>
  <r>
    <x v="16"/>
    <x v="14"/>
    <n v="-2"/>
    <x v="0"/>
    <d v="2017-04-16T00:00:00"/>
  </r>
  <r>
    <x v="1"/>
    <x v="16"/>
    <n v="-5"/>
    <x v="0"/>
    <d v="2017-04-16T00:00:00"/>
  </r>
  <r>
    <x v="2"/>
    <x v="1"/>
    <n v="6"/>
    <x v="1"/>
    <d v="2017-04-16T00:00:00"/>
  </r>
  <r>
    <x v="13"/>
    <x v="8"/>
    <n v="2"/>
    <x v="1"/>
    <d v="2017-04-16T00:00:00"/>
  </r>
  <r>
    <x v="6"/>
    <x v="12"/>
    <n v="1"/>
    <x v="1"/>
    <d v="2017-04-16T00:00:00"/>
  </r>
  <r>
    <x v="3"/>
    <x v="20"/>
    <n v="1"/>
    <x v="1"/>
    <d v="2017-04-16T00:00:00"/>
  </r>
  <r>
    <x v="12"/>
    <x v="18"/>
    <n v="-3"/>
    <x v="0"/>
    <d v="2017-04-16T00:00:00"/>
  </r>
  <r>
    <x v="0"/>
    <x v="19"/>
    <n v="-1"/>
    <x v="0"/>
    <d v="2017-04-16T00:00:00"/>
  </r>
  <r>
    <x v="25"/>
    <x v="20"/>
    <n v="3"/>
    <x v="1"/>
    <d v="2017-04-17T00:00:00"/>
  </r>
  <r>
    <x v="8"/>
    <x v="15"/>
    <n v="1"/>
    <x v="1"/>
    <d v="2017-04-17T00:00:00"/>
  </r>
  <r>
    <x v="20"/>
    <x v="0"/>
    <n v="-2"/>
    <x v="0"/>
    <d v="2017-04-17T00:00:00"/>
  </r>
  <r>
    <x v="16"/>
    <x v="26"/>
    <n v="-2"/>
    <x v="0"/>
    <d v="2017-04-17T00:00:00"/>
  </r>
  <r>
    <x v="1"/>
    <x v="7"/>
    <n v="-3"/>
    <x v="0"/>
    <d v="2017-04-17T00:00:00"/>
  </r>
  <r>
    <x v="2"/>
    <x v="14"/>
    <n v="3"/>
    <x v="1"/>
    <d v="2017-04-17T00:00:00"/>
  </r>
  <r>
    <x v="6"/>
    <x v="28"/>
    <n v="5"/>
    <x v="1"/>
    <d v="2017-04-17T00:00:00"/>
  </r>
  <r>
    <x v="18"/>
    <x v="12"/>
    <n v="-7"/>
    <x v="0"/>
    <d v="2017-04-17T00:00:00"/>
  </r>
  <r>
    <x v="24"/>
    <x v="16"/>
    <n v="1"/>
    <x v="1"/>
    <d v="2017-04-17T00:00:00"/>
  </r>
  <r>
    <x v="19"/>
    <x v="2"/>
    <n v="1"/>
    <x v="1"/>
    <d v="2017-04-17T00:00:00"/>
  </r>
  <r>
    <x v="11"/>
    <x v="0"/>
    <n v="-9"/>
    <x v="0"/>
    <d v="2017-04-18T00:00:00"/>
  </r>
  <r>
    <x v="25"/>
    <x v="20"/>
    <n v="-3"/>
    <x v="0"/>
    <d v="2017-04-18T00:00:00"/>
  </r>
  <r>
    <x v="8"/>
    <x v="13"/>
    <n v="-2"/>
    <x v="0"/>
    <d v="2017-04-18T00:00:00"/>
  </r>
  <r>
    <x v="21"/>
    <x v="17"/>
    <n v="-4"/>
    <x v="0"/>
    <d v="2017-04-18T00:00:00"/>
  </r>
  <r>
    <x v="4"/>
    <x v="10"/>
    <n v="-1"/>
    <x v="0"/>
    <d v="2017-04-18T00:00:00"/>
  </r>
  <r>
    <x v="23"/>
    <x v="18"/>
    <n v="4"/>
    <x v="1"/>
    <d v="2017-04-18T00:00:00"/>
  </r>
  <r>
    <x v="20"/>
    <x v="19"/>
    <n v="-1"/>
    <x v="0"/>
    <d v="2017-04-18T00:00:00"/>
  </r>
  <r>
    <x v="15"/>
    <x v="4"/>
    <n v="6"/>
    <x v="1"/>
    <d v="2017-04-18T00:00:00"/>
  </r>
  <r>
    <x v="1"/>
    <x v="7"/>
    <n v="2"/>
    <x v="1"/>
    <d v="2017-04-18T00:00:00"/>
  </r>
  <r>
    <x v="24"/>
    <x v="16"/>
    <n v="1"/>
    <x v="1"/>
    <d v="2017-04-18T00:00:00"/>
  </r>
  <r>
    <x v="16"/>
    <x v="26"/>
    <n v="-7"/>
    <x v="0"/>
    <d v="2017-04-18T00:00:00"/>
  </r>
  <r>
    <x v="2"/>
    <x v="14"/>
    <n v="-3"/>
    <x v="0"/>
    <d v="2017-04-18T00:00:00"/>
  </r>
  <r>
    <x v="6"/>
    <x v="28"/>
    <n v="-5"/>
    <x v="0"/>
    <d v="2017-04-18T00:00:00"/>
  </r>
  <r>
    <x v="3"/>
    <x v="21"/>
    <n v="-1"/>
    <x v="0"/>
    <d v="2017-04-18T00:00:00"/>
  </r>
  <r>
    <x v="18"/>
    <x v="12"/>
    <n v="2"/>
    <x v="1"/>
    <d v="2017-04-18T00:00:00"/>
  </r>
  <r>
    <x v="11"/>
    <x v="0"/>
    <n v="1"/>
    <x v="1"/>
    <d v="2017-04-19T00:00:00"/>
  </r>
  <r>
    <x v="4"/>
    <x v="10"/>
    <n v="3"/>
    <x v="1"/>
    <d v="2017-04-19T00:00:00"/>
  </r>
  <r>
    <x v="8"/>
    <x v="13"/>
    <n v="-10"/>
    <x v="0"/>
    <d v="2017-04-19T00:00:00"/>
  </r>
  <r>
    <x v="20"/>
    <x v="19"/>
    <n v="2"/>
    <x v="1"/>
    <d v="2017-04-19T00:00:00"/>
  </r>
  <r>
    <x v="23"/>
    <x v="18"/>
    <n v="1"/>
    <x v="1"/>
    <d v="2017-04-19T00:00:00"/>
  </r>
  <r>
    <x v="15"/>
    <x v="4"/>
    <n v="-2"/>
    <x v="0"/>
    <d v="2017-04-19T00:00:00"/>
  </r>
  <r>
    <x v="6"/>
    <x v="28"/>
    <n v="5"/>
    <x v="1"/>
    <d v="2017-04-19T00:00:00"/>
  </r>
  <r>
    <x v="18"/>
    <x v="12"/>
    <n v="8"/>
    <x v="1"/>
    <d v="2017-04-19T00:00:00"/>
  </r>
  <r>
    <x v="24"/>
    <x v="16"/>
    <n v="1"/>
    <x v="1"/>
    <d v="2017-04-19T00:00:00"/>
  </r>
  <r>
    <x v="1"/>
    <x v="7"/>
    <n v="3"/>
    <x v="1"/>
    <d v="2017-04-19T00:00:00"/>
  </r>
  <r>
    <x v="2"/>
    <x v="14"/>
    <n v="8"/>
    <x v="1"/>
    <d v="2017-04-19T00:00:00"/>
  </r>
  <r>
    <x v="3"/>
    <x v="21"/>
    <n v="2"/>
    <x v="1"/>
    <d v="2017-04-19T00:00:00"/>
  </r>
  <r>
    <x v="21"/>
    <x v="17"/>
    <n v="1"/>
    <x v="1"/>
    <d v="2017-04-19T00:00:00"/>
  </r>
  <r>
    <x v="25"/>
    <x v="20"/>
    <n v="4"/>
    <x v="1"/>
    <d v="2017-04-19T00:00:00"/>
  </r>
  <r>
    <x v="4"/>
    <x v="10"/>
    <n v="-3"/>
    <x v="0"/>
    <d v="2017-04-20T00:00:00"/>
  </r>
  <r>
    <x v="8"/>
    <x v="13"/>
    <n v="-1"/>
    <x v="0"/>
    <d v="2017-04-20T00:00:00"/>
  </r>
  <r>
    <x v="27"/>
    <x v="1"/>
    <n v="2"/>
    <x v="1"/>
    <d v="2017-04-20T00:00:00"/>
  </r>
  <r>
    <x v="23"/>
    <x v="18"/>
    <n v="7"/>
    <x v="1"/>
    <d v="2017-04-20T00:00:00"/>
  </r>
  <r>
    <x v="18"/>
    <x v="23"/>
    <n v="3"/>
    <x v="1"/>
    <d v="2017-04-20T00:00:00"/>
  </r>
  <r>
    <x v="15"/>
    <x v="4"/>
    <n v="-1"/>
    <x v="0"/>
    <d v="2017-04-20T00:00:00"/>
  </r>
  <r>
    <x v="16"/>
    <x v="26"/>
    <n v="-4"/>
    <x v="0"/>
    <d v="2017-04-20T00:00:00"/>
  </r>
  <r>
    <x v="29"/>
    <x v="24"/>
    <n v="1"/>
    <x v="1"/>
    <d v="2017-04-20T00:00:00"/>
  </r>
  <r>
    <x v="21"/>
    <x v="17"/>
    <n v="-2"/>
    <x v="0"/>
    <d v="2017-04-20T00:00:00"/>
  </r>
  <r>
    <x v="11"/>
    <x v="0"/>
    <n v="3"/>
    <x v="1"/>
    <d v="2017-04-20T00:00:00"/>
  </r>
  <r>
    <x v="25"/>
    <x v="20"/>
    <n v="1"/>
    <x v="1"/>
    <d v="2017-04-20T00:00:00"/>
  </r>
  <r>
    <x v="26"/>
    <x v="26"/>
    <n v="-3"/>
    <x v="0"/>
    <d v="2017-04-21T00:00:00"/>
  </r>
  <r>
    <x v="9"/>
    <x v="29"/>
    <n v="1"/>
    <x v="1"/>
    <d v="2017-04-21T00:00:00"/>
  </r>
  <r>
    <x v="15"/>
    <x v="25"/>
    <n v="-1"/>
    <x v="0"/>
    <d v="2017-04-21T00:00:00"/>
  </r>
  <r>
    <x v="18"/>
    <x v="23"/>
    <n v="2"/>
    <x v="1"/>
    <d v="2017-04-21T00:00:00"/>
  </r>
  <r>
    <x v="16"/>
    <x v="18"/>
    <n v="3"/>
    <x v="1"/>
    <d v="2017-04-21T00:00:00"/>
  </r>
  <r>
    <x v="22"/>
    <x v="11"/>
    <n v="8"/>
    <x v="1"/>
    <d v="2017-04-21T00:00:00"/>
  </r>
  <r>
    <x v="7"/>
    <x v="21"/>
    <n v="1"/>
    <x v="1"/>
    <d v="2017-04-21T00:00:00"/>
  </r>
  <r>
    <x v="29"/>
    <x v="24"/>
    <n v="4"/>
    <x v="1"/>
    <d v="2017-04-21T00:00:00"/>
  </r>
  <r>
    <x v="5"/>
    <x v="27"/>
    <n v="-1"/>
    <x v="0"/>
    <d v="2017-04-21T00:00:00"/>
  </r>
  <r>
    <x v="11"/>
    <x v="28"/>
    <n v="2"/>
    <x v="1"/>
    <d v="2017-04-21T00:00:00"/>
  </r>
  <r>
    <x v="28"/>
    <x v="10"/>
    <n v="2"/>
    <x v="1"/>
    <d v="2017-04-21T00:00:00"/>
  </r>
  <r>
    <x v="23"/>
    <x v="6"/>
    <n v="-3"/>
    <x v="0"/>
    <d v="2017-04-21T00:00:00"/>
  </r>
  <r>
    <x v="10"/>
    <x v="22"/>
    <n v="3"/>
    <x v="1"/>
    <d v="2017-04-21T00:00:00"/>
  </r>
  <r>
    <x v="21"/>
    <x v="13"/>
    <n v="-1"/>
    <x v="0"/>
    <d v="2017-04-21T00:00:00"/>
  </r>
  <r>
    <x v="27"/>
    <x v="1"/>
    <n v="-3"/>
    <x v="0"/>
    <d v="2017-04-21T00:00:00"/>
  </r>
  <r>
    <x v="26"/>
    <x v="26"/>
    <n v="-7"/>
    <x v="0"/>
    <d v="2017-04-22T00:00:00"/>
  </r>
  <r>
    <x v="9"/>
    <x v="29"/>
    <n v="1"/>
    <x v="1"/>
    <d v="2017-04-22T00:00:00"/>
  </r>
  <r>
    <x v="18"/>
    <x v="23"/>
    <n v="1"/>
    <x v="1"/>
    <d v="2017-04-22T00:00:00"/>
  </r>
  <r>
    <x v="16"/>
    <x v="18"/>
    <n v="-1"/>
    <x v="0"/>
    <d v="2017-04-22T00:00:00"/>
  </r>
  <r>
    <x v="22"/>
    <x v="11"/>
    <n v="6"/>
    <x v="1"/>
    <d v="2017-04-22T00:00:00"/>
  </r>
  <r>
    <x v="29"/>
    <x v="24"/>
    <n v="1"/>
    <x v="1"/>
    <d v="2017-04-22T00:00:00"/>
  </r>
  <r>
    <x v="7"/>
    <x v="21"/>
    <n v="9"/>
    <x v="1"/>
    <d v="2017-04-22T00:00:00"/>
  </r>
  <r>
    <x v="5"/>
    <x v="27"/>
    <n v="1"/>
    <x v="1"/>
    <d v="2017-04-22T00:00:00"/>
  </r>
  <r>
    <x v="11"/>
    <x v="28"/>
    <n v="-3"/>
    <x v="0"/>
    <d v="2017-04-22T00:00:00"/>
  </r>
  <r>
    <x v="10"/>
    <x v="22"/>
    <n v="-6"/>
    <x v="0"/>
    <d v="2017-04-22T00:00:00"/>
  </r>
  <r>
    <x v="23"/>
    <x v="6"/>
    <n v="3"/>
    <x v="1"/>
    <d v="2017-04-22T00:00:00"/>
  </r>
  <r>
    <x v="28"/>
    <x v="10"/>
    <n v="2"/>
    <x v="1"/>
    <d v="2017-04-22T00:00:00"/>
  </r>
  <r>
    <x v="21"/>
    <x v="13"/>
    <n v="-2"/>
    <x v="0"/>
    <d v="2017-04-22T00:00:00"/>
  </r>
  <r>
    <x v="27"/>
    <x v="1"/>
    <n v="-3"/>
    <x v="0"/>
    <d v="2017-04-22T00:00:00"/>
  </r>
  <r>
    <x v="15"/>
    <x v="25"/>
    <n v="-4"/>
    <x v="0"/>
    <d v="2017-04-22T00:00:00"/>
  </r>
  <r>
    <x v="26"/>
    <x v="26"/>
    <n v="4"/>
    <x v="1"/>
    <d v="2017-04-23T00:00:00"/>
  </r>
  <r>
    <x v="18"/>
    <x v="23"/>
    <n v="-10"/>
    <x v="0"/>
    <d v="2017-04-23T00:00:00"/>
  </r>
  <r>
    <x v="16"/>
    <x v="18"/>
    <n v="-9"/>
    <x v="0"/>
    <d v="2017-04-23T00:00:00"/>
  </r>
  <r>
    <x v="22"/>
    <x v="11"/>
    <n v="-4"/>
    <x v="0"/>
    <d v="2017-04-23T00:00:00"/>
  </r>
  <r>
    <x v="7"/>
    <x v="21"/>
    <n v="8"/>
    <x v="1"/>
    <d v="2017-04-23T00:00:00"/>
  </r>
  <r>
    <x v="29"/>
    <x v="24"/>
    <n v="3"/>
    <x v="1"/>
    <d v="2017-04-23T00:00:00"/>
  </r>
  <r>
    <x v="9"/>
    <x v="29"/>
    <n v="3"/>
    <x v="1"/>
    <d v="2017-04-23T00:00:00"/>
  </r>
  <r>
    <x v="5"/>
    <x v="27"/>
    <n v="-4"/>
    <x v="0"/>
    <d v="2017-04-23T00:00:00"/>
  </r>
  <r>
    <x v="11"/>
    <x v="28"/>
    <n v="-4"/>
    <x v="0"/>
    <d v="2017-04-23T00:00:00"/>
  </r>
  <r>
    <x v="23"/>
    <x v="6"/>
    <n v="-2"/>
    <x v="0"/>
    <d v="2017-04-23T00:00:00"/>
  </r>
  <r>
    <x v="10"/>
    <x v="22"/>
    <n v="1"/>
    <x v="1"/>
    <d v="2017-04-23T00:00:00"/>
  </r>
  <r>
    <x v="28"/>
    <x v="10"/>
    <n v="-4"/>
    <x v="0"/>
    <d v="2017-04-23T00:00:00"/>
  </r>
  <r>
    <x v="21"/>
    <x v="13"/>
    <n v="-3"/>
    <x v="0"/>
    <d v="2017-04-23T00:00:00"/>
  </r>
  <r>
    <x v="27"/>
    <x v="1"/>
    <n v="-2"/>
    <x v="0"/>
    <d v="2017-04-23T00:00:00"/>
  </r>
  <r>
    <x v="15"/>
    <x v="25"/>
    <n v="2"/>
    <x v="1"/>
    <d v="2017-04-23T00:00:00"/>
  </r>
  <r>
    <x v="22"/>
    <x v="15"/>
    <n v="1"/>
    <x v="1"/>
    <d v="2017-04-24T00:00:00"/>
  </r>
  <r>
    <x v="7"/>
    <x v="13"/>
    <n v="4"/>
    <x v="1"/>
    <d v="2017-04-24T00:00:00"/>
  </r>
  <r>
    <x v="29"/>
    <x v="3"/>
    <n v="-1"/>
    <x v="0"/>
    <d v="2017-04-24T00:00:00"/>
  </r>
  <r>
    <x v="5"/>
    <x v="27"/>
    <n v="1"/>
    <x v="1"/>
    <d v="2017-04-24T00:00:00"/>
  </r>
  <r>
    <x v="10"/>
    <x v="25"/>
    <n v="-11"/>
    <x v="0"/>
    <d v="2017-04-24T00:00:00"/>
  </r>
  <r>
    <x v="28"/>
    <x v="2"/>
    <n v="3"/>
    <x v="1"/>
    <d v="2017-04-24T00:00:00"/>
  </r>
  <r>
    <x v="27"/>
    <x v="9"/>
    <n v="4"/>
    <x v="1"/>
    <d v="2017-04-24T00:00:00"/>
  </r>
  <r>
    <x v="0"/>
    <x v="11"/>
    <n v="1"/>
    <x v="1"/>
    <d v="2017-04-24T00:00:00"/>
  </r>
  <r>
    <x v="26"/>
    <x v="24"/>
    <n v="11"/>
    <x v="1"/>
    <d v="2017-04-24T00:00:00"/>
  </r>
  <r>
    <x v="22"/>
    <x v="15"/>
    <n v="6"/>
    <x v="1"/>
    <d v="2017-04-25T00:00:00"/>
  </r>
  <r>
    <x v="7"/>
    <x v="13"/>
    <n v="-3"/>
    <x v="0"/>
    <d v="2017-04-25T00:00:00"/>
  </r>
  <r>
    <x v="14"/>
    <x v="23"/>
    <n v="10"/>
    <x v="1"/>
    <d v="2017-04-25T00:00:00"/>
  </r>
  <r>
    <x v="29"/>
    <x v="3"/>
    <n v="-7"/>
    <x v="0"/>
    <d v="2017-04-25T00:00:00"/>
  </r>
  <r>
    <x v="24"/>
    <x v="27"/>
    <n v="-1"/>
    <x v="0"/>
    <d v="2017-04-25T00:00:00"/>
  </r>
  <r>
    <x v="5"/>
    <x v="5"/>
    <n v="1"/>
    <x v="1"/>
    <d v="2017-04-25T00:00:00"/>
  </r>
  <r>
    <x v="10"/>
    <x v="25"/>
    <n v="-1"/>
    <x v="0"/>
    <d v="2017-04-25T00:00:00"/>
  </r>
  <r>
    <x v="28"/>
    <x v="2"/>
    <n v="-2"/>
    <x v="0"/>
    <d v="2017-04-25T00:00:00"/>
  </r>
  <r>
    <x v="27"/>
    <x v="9"/>
    <n v="8"/>
    <x v="1"/>
    <d v="2017-04-25T00:00:00"/>
  </r>
  <r>
    <x v="12"/>
    <x v="6"/>
    <n v="-2"/>
    <x v="0"/>
    <d v="2017-04-25T00:00:00"/>
  </r>
  <r>
    <x v="0"/>
    <x v="11"/>
    <n v="-1"/>
    <x v="0"/>
    <d v="2017-04-25T00:00:00"/>
  </r>
  <r>
    <x v="26"/>
    <x v="24"/>
    <n v="5"/>
    <x v="1"/>
    <d v="2017-04-25T00:00:00"/>
  </r>
  <r>
    <x v="22"/>
    <x v="15"/>
    <n v="-3"/>
    <x v="0"/>
    <d v="2017-04-26T00:00:00"/>
  </r>
  <r>
    <x v="7"/>
    <x v="13"/>
    <n v="-7"/>
    <x v="0"/>
    <d v="2017-04-26T00:00:00"/>
  </r>
  <r>
    <x v="14"/>
    <x v="23"/>
    <n v="-8"/>
    <x v="0"/>
    <d v="2017-04-26T00:00:00"/>
  </r>
  <r>
    <x v="29"/>
    <x v="3"/>
    <n v="11"/>
    <x v="1"/>
    <d v="2017-04-26T00:00:00"/>
  </r>
  <r>
    <x v="5"/>
    <x v="5"/>
    <n v="3"/>
    <x v="1"/>
    <d v="2017-04-26T00:00:00"/>
  </r>
  <r>
    <x v="10"/>
    <x v="25"/>
    <n v="1"/>
    <x v="1"/>
    <d v="2017-04-26T00:00:00"/>
  </r>
  <r>
    <x v="9"/>
    <x v="28"/>
    <n v="3"/>
    <x v="1"/>
    <d v="2017-04-26T00:00:00"/>
  </r>
  <r>
    <x v="28"/>
    <x v="2"/>
    <n v="1"/>
    <x v="1"/>
    <d v="2017-04-26T00:00:00"/>
  </r>
  <r>
    <x v="27"/>
    <x v="9"/>
    <n v="5"/>
    <x v="1"/>
    <d v="2017-04-26T00:00:00"/>
  </r>
  <r>
    <x v="21"/>
    <x v="29"/>
    <n v="-6"/>
    <x v="0"/>
    <d v="2017-04-26T00:00:00"/>
  </r>
  <r>
    <x v="12"/>
    <x v="6"/>
    <n v="1"/>
    <x v="1"/>
    <d v="2017-04-26T00:00:00"/>
  </r>
  <r>
    <x v="26"/>
    <x v="24"/>
    <n v="3"/>
    <x v="1"/>
    <d v="2017-04-26T00:00:00"/>
  </r>
  <r>
    <x v="0"/>
    <x v="11"/>
    <n v="1"/>
    <x v="1"/>
    <d v="2017-04-26T00:00:00"/>
  </r>
  <r>
    <x v="19"/>
    <x v="22"/>
    <n v="-2"/>
    <x v="0"/>
    <d v="2017-04-26T00:00:00"/>
  </r>
  <r>
    <x v="22"/>
    <x v="15"/>
    <n v="4"/>
    <x v="1"/>
    <d v="2017-04-27T00:00:00"/>
  </r>
  <r>
    <x v="7"/>
    <x v="13"/>
    <n v="-11"/>
    <x v="0"/>
    <d v="2017-04-27T00:00:00"/>
  </r>
  <r>
    <x v="14"/>
    <x v="23"/>
    <n v="-1"/>
    <x v="0"/>
    <d v="2017-04-27T00:00:00"/>
  </r>
  <r>
    <x v="24"/>
    <x v="27"/>
    <n v="2"/>
    <x v="1"/>
    <d v="2017-04-27T00:00:00"/>
  </r>
  <r>
    <x v="5"/>
    <x v="5"/>
    <n v="1"/>
    <x v="1"/>
    <d v="2017-04-27T00:00:00"/>
  </r>
  <r>
    <x v="24"/>
    <x v="27"/>
    <n v="4"/>
    <x v="1"/>
    <d v="2017-04-27T00:00:00"/>
  </r>
  <r>
    <x v="9"/>
    <x v="28"/>
    <n v="1"/>
    <x v="1"/>
    <d v="2017-04-27T00:00:00"/>
  </r>
  <r>
    <x v="0"/>
    <x v="11"/>
    <n v="-4"/>
    <x v="0"/>
    <d v="2017-04-27T00:00:00"/>
  </r>
  <r>
    <x v="21"/>
    <x v="29"/>
    <n v="-2"/>
    <x v="0"/>
    <d v="2017-04-27T00:00:00"/>
  </r>
  <r>
    <x v="12"/>
    <x v="6"/>
    <n v="1"/>
    <x v="1"/>
    <d v="2017-04-27T00:00:00"/>
  </r>
  <r>
    <x v="19"/>
    <x v="22"/>
    <n v="-3"/>
    <x v="0"/>
    <d v="2017-04-27T00:00:00"/>
  </r>
  <r>
    <x v="29"/>
    <x v="20"/>
    <n v="-3"/>
    <x v="0"/>
    <d v="2017-04-28T00:00:00"/>
  </r>
  <r>
    <x v="14"/>
    <x v="14"/>
    <n v="-4"/>
    <x v="0"/>
    <d v="2017-04-28T00:00:00"/>
  </r>
  <r>
    <x v="20"/>
    <x v="17"/>
    <n v="2"/>
    <x v="1"/>
    <d v="2017-04-28T00:00:00"/>
  </r>
  <r>
    <x v="24"/>
    <x v="9"/>
    <n v="2"/>
    <x v="1"/>
    <d v="2017-04-28T00:00:00"/>
  </r>
  <r>
    <x v="0"/>
    <x v="15"/>
    <n v="1"/>
    <x v="1"/>
    <d v="2017-04-28T00:00:00"/>
  </r>
  <r>
    <x v="27"/>
    <x v="29"/>
    <n v="-2"/>
    <x v="0"/>
    <d v="2017-04-28T00:00:00"/>
  </r>
  <r>
    <x v="17"/>
    <x v="8"/>
    <n v="-2"/>
    <x v="0"/>
    <d v="2017-04-28T00:00:00"/>
  </r>
  <r>
    <x v="3"/>
    <x v="3"/>
    <n v="-2"/>
    <x v="0"/>
    <d v="2017-04-28T00:00:00"/>
  </r>
  <r>
    <x v="2"/>
    <x v="4"/>
    <n v="3"/>
    <x v="1"/>
    <d v="2017-04-28T00:00:00"/>
  </r>
  <r>
    <x v="13"/>
    <x v="16"/>
    <n v="-10"/>
    <x v="0"/>
    <d v="2017-04-28T00:00:00"/>
  </r>
  <r>
    <x v="12"/>
    <x v="23"/>
    <n v="-2"/>
    <x v="0"/>
    <d v="2017-04-28T00:00:00"/>
  </r>
  <r>
    <x v="19"/>
    <x v="25"/>
    <n v="1"/>
    <x v="1"/>
    <d v="2017-04-28T00:00:00"/>
  </r>
  <r>
    <x v="25"/>
    <x v="5"/>
    <n v="5"/>
    <x v="1"/>
    <d v="2017-04-28T00:00:00"/>
  </r>
  <r>
    <x v="22"/>
    <x v="19"/>
    <n v="-2"/>
    <x v="0"/>
    <d v="2017-04-28T00:00:00"/>
  </r>
  <r>
    <x v="4"/>
    <x v="2"/>
    <n v="-3"/>
    <x v="0"/>
    <d v="2017-04-28T00:00:00"/>
  </r>
  <r>
    <x v="17"/>
    <x v="8"/>
    <n v="-2"/>
    <x v="0"/>
    <d v="2017-04-29T00:00:00"/>
  </r>
  <r>
    <x v="0"/>
    <x v="15"/>
    <n v="-8"/>
    <x v="0"/>
    <d v="2017-04-29T00:00:00"/>
  </r>
  <r>
    <x v="27"/>
    <x v="29"/>
    <n v="-8"/>
    <x v="0"/>
    <d v="2017-04-29T00:00:00"/>
  </r>
  <r>
    <x v="13"/>
    <x v="16"/>
    <n v="-4"/>
    <x v="0"/>
    <d v="2017-04-29T00:00:00"/>
  </r>
  <r>
    <x v="2"/>
    <x v="4"/>
    <n v="8"/>
    <x v="1"/>
    <d v="2017-04-29T00:00:00"/>
  </r>
  <r>
    <x v="12"/>
    <x v="23"/>
    <n v="1"/>
    <x v="1"/>
    <d v="2017-04-29T00:00:00"/>
  </r>
  <r>
    <x v="19"/>
    <x v="25"/>
    <n v="-3"/>
    <x v="0"/>
    <d v="2017-04-29T00:00:00"/>
  </r>
  <r>
    <x v="25"/>
    <x v="5"/>
    <n v="-1"/>
    <x v="0"/>
    <d v="2017-04-29T00:00:00"/>
  </r>
  <r>
    <x v="22"/>
    <x v="19"/>
    <n v="-1"/>
    <x v="0"/>
    <d v="2017-04-29T00:00:00"/>
  </r>
  <r>
    <x v="4"/>
    <x v="2"/>
    <n v="3"/>
    <x v="1"/>
    <d v="2017-04-29T00:00:00"/>
  </r>
  <r>
    <x v="14"/>
    <x v="14"/>
    <n v="-2"/>
    <x v="0"/>
    <d v="2017-04-29T00:00:00"/>
  </r>
  <r>
    <x v="20"/>
    <x v="17"/>
    <n v="1"/>
    <x v="1"/>
    <d v="2017-04-29T00:00:00"/>
  </r>
  <r>
    <x v="29"/>
    <x v="20"/>
    <n v="3"/>
    <x v="1"/>
    <d v="2017-04-29T00:00:00"/>
  </r>
  <r>
    <x v="24"/>
    <x v="9"/>
    <n v="-1"/>
    <x v="0"/>
    <d v="2017-04-30T00:00:00"/>
  </r>
  <r>
    <x v="0"/>
    <x v="15"/>
    <n v="-3"/>
    <x v="0"/>
    <d v="2017-04-30T00:00:00"/>
  </r>
  <r>
    <x v="27"/>
    <x v="29"/>
    <n v="1"/>
    <x v="1"/>
    <d v="2017-04-30T00:00:00"/>
  </r>
  <r>
    <x v="2"/>
    <x v="4"/>
    <n v="-3"/>
    <x v="0"/>
    <d v="2017-04-30T00:00:00"/>
  </r>
  <r>
    <x v="3"/>
    <x v="3"/>
    <n v="-2"/>
    <x v="0"/>
    <d v="2017-04-30T00:00:00"/>
  </r>
  <r>
    <x v="12"/>
    <x v="23"/>
    <n v="8"/>
    <x v="1"/>
    <d v="2017-04-30T00:00:00"/>
  </r>
  <r>
    <x v="13"/>
    <x v="16"/>
    <n v="7"/>
    <x v="1"/>
    <d v="2017-04-30T00:00:00"/>
  </r>
  <r>
    <x v="19"/>
    <x v="25"/>
    <n v="4"/>
    <x v="1"/>
    <d v="2017-04-30T00:00:00"/>
  </r>
  <r>
    <x v="4"/>
    <x v="2"/>
    <n v="2"/>
    <x v="1"/>
    <d v="2017-04-30T00:00:00"/>
  </r>
  <r>
    <x v="17"/>
    <x v="8"/>
    <n v="18"/>
    <x v="1"/>
    <d v="2017-04-30T00:00:00"/>
  </r>
  <r>
    <x v="22"/>
    <x v="19"/>
    <n v="2"/>
    <x v="1"/>
    <d v="2017-04-30T00:00:00"/>
  </r>
  <r>
    <x v="25"/>
    <x v="5"/>
    <n v="5"/>
    <x v="1"/>
    <d v="2017-04-30T00:00:00"/>
  </r>
  <r>
    <x v="29"/>
    <x v="20"/>
    <n v="-3"/>
    <x v="0"/>
    <d v="2017-04-30T00:00:00"/>
  </r>
  <r>
    <x v="20"/>
    <x v="17"/>
    <n v="2"/>
    <x v="1"/>
    <d v="2017-04-30T00:00:00"/>
  </r>
  <r>
    <x v="14"/>
    <x v="14"/>
    <n v="4"/>
    <x v="1"/>
    <d v="2017-04-30T00:00:00"/>
  </r>
  <r>
    <x v="8"/>
    <x v="8"/>
    <n v="-2"/>
    <x v="0"/>
    <d v="2017-05-01T00:00:00"/>
  </r>
  <r>
    <x v="24"/>
    <x v="7"/>
    <n v="-2"/>
    <x v="0"/>
    <d v="2017-05-01T00:00:00"/>
  </r>
  <r>
    <x v="19"/>
    <x v="4"/>
    <n v="-3"/>
    <x v="0"/>
    <d v="2017-05-01T00:00:00"/>
  </r>
  <r>
    <x v="13"/>
    <x v="2"/>
    <n v="-2"/>
    <x v="0"/>
    <d v="2017-05-01T00:00:00"/>
  </r>
  <r>
    <x v="3"/>
    <x v="14"/>
    <n v="5"/>
    <x v="1"/>
    <d v="2017-05-01T00:00:00"/>
  </r>
  <r>
    <x v="1"/>
    <x v="17"/>
    <n v="-8"/>
    <x v="0"/>
    <d v="2017-05-01T00:00:00"/>
  </r>
  <r>
    <x v="2"/>
    <x v="27"/>
    <n v="-6"/>
    <x v="0"/>
    <d v="2017-05-01T00:00:00"/>
  </r>
  <r>
    <x v="15"/>
    <x v="16"/>
    <n v="1"/>
    <x v="1"/>
    <d v="2017-05-01T00:00:00"/>
  </r>
  <r>
    <x v="25"/>
    <x v="12"/>
    <n v="4"/>
    <x v="1"/>
    <d v="2017-05-01T00:00:00"/>
  </r>
  <r>
    <x v="14"/>
    <x v="26"/>
    <n v="6"/>
    <x v="1"/>
    <d v="2017-05-01T00:00:00"/>
  </r>
  <r>
    <x v="20"/>
    <x v="21"/>
    <n v="-1"/>
    <x v="0"/>
    <d v="2017-05-01T00:00:00"/>
  </r>
  <r>
    <x v="8"/>
    <x v="8"/>
    <n v="2"/>
    <x v="1"/>
    <d v="2017-05-02T00:00:00"/>
  </r>
  <r>
    <x v="16"/>
    <x v="5"/>
    <n v="8"/>
    <x v="1"/>
    <d v="2017-05-02T00:00:00"/>
  </r>
  <r>
    <x v="19"/>
    <x v="4"/>
    <n v="3"/>
    <x v="1"/>
    <d v="2017-05-02T00:00:00"/>
  </r>
  <r>
    <x v="6"/>
    <x v="20"/>
    <n v="-2"/>
    <x v="0"/>
    <d v="2017-05-02T00:00:00"/>
  </r>
  <r>
    <x v="1"/>
    <x v="17"/>
    <n v="5"/>
    <x v="1"/>
    <d v="2017-05-02T00:00:00"/>
  </r>
  <r>
    <x v="13"/>
    <x v="2"/>
    <n v="-2"/>
    <x v="0"/>
    <d v="2017-05-02T00:00:00"/>
  </r>
  <r>
    <x v="3"/>
    <x v="14"/>
    <n v="-6"/>
    <x v="0"/>
    <d v="2017-05-02T00:00:00"/>
  </r>
  <r>
    <x v="11"/>
    <x v="19"/>
    <n v="4"/>
    <x v="1"/>
    <d v="2017-05-02T00:00:00"/>
  </r>
  <r>
    <x v="15"/>
    <x v="16"/>
    <n v="-9"/>
    <x v="0"/>
    <d v="2017-05-02T00:00:00"/>
  </r>
  <r>
    <x v="17"/>
    <x v="0"/>
    <n v="-3"/>
    <x v="0"/>
    <d v="2017-05-02T00:00:00"/>
  </r>
  <r>
    <x v="25"/>
    <x v="12"/>
    <n v="1"/>
    <x v="1"/>
    <d v="2017-05-02T00:00:00"/>
  </r>
  <r>
    <x v="2"/>
    <x v="27"/>
    <n v="6"/>
    <x v="1"/>
    <d v="2017-05-02T00:00:00"/>
  </r>
  <r>
    <x v="14"/>
    <x v="26"/>
    <n v="3"/>
    <x v="1"/>
    <d v="2017-05-02T00:00:00"/>
  </r>
  <r>
    <x v="20"/>
    <x v="21"/>
    <n v="8"/>
    <x v="1"/>
    <d v="2017-05-02T00:00:00"/>
  </r>
  <r>
    <x v="24"/>
    <x v="7"/>
    <n v="1"/>
    <x v="1"/>
    <d v="2017-05-02T00:00:00"/>
  </r>
  <r>
    <x v="19"/>
    <x v="4"/>
    <n v="2"/>
    <x v="1"/>
    <d v="2017-05-03T00:00:00"/>
  </r>
  <r>
    <x v="3"/>
    <x v="14"/>
    <n v="5"/>
    <x v="1"/>
    <d v="2017-05-03T00:00:00"/>
  </r>
  <r>
    <x v="6"/>
    <x v="20"/>
    <n v="1"/>
    <x v="1"/>
    <d v="2017-05-03T00:00:00"/>
  </r>
  <r>
    <x v="1"/>
    <x v="17"/>
    <n v="1"/>
    <x v="1"/>
    <d v="2017-05-03T00:00:00"/>
  </r>
  <r>
    <x v="23"/>
    <x v="28"/>
    <n v="-4"/>
    <x v="0"/>
    <d v="2017-05-03T00:00:00"/>
  </r>
  <r>
    <x v="17"/>
    <x v="0"/>
    <n v="1"/>
    <x v="1"/>
    <d v="2017-05-03T00:00:00"/>
  </r>
  <r>
    <x v="11"/>
    <x v="19"/>
    <n v="-8"/>
    <x v="0"/>
    <d v="2017-05-03T00:00:00"/>
  </r>
  <r>
    <x v="25"/>
    <x v="12"/>
    <n v="9"/>
    <x v="1"/>
    <d v="2017-05-03T00:00:00"/>
  </r>
  <r>
    <x v="15"/>
    <x v="16"/>
    <n v="5"/>
    <x v="1"/>
    <d v="2017-05-03T00:00:00"/>
  </r>
  <r>
    <x v="8"/>
    <x v="8"/>
    <n v="-11"/>
    <x v="0"/>
    <d v="2017-05-03T00:00:00"/>
  </r>
  <r>
    <x v="2"/>
    <x v="27"/>
    <n v="2"/>
    <x v="1"/>
    <d v="2017-05-03T00:00:00"/>
  </r>
  <r>
    <x v="14"/>
    <x v="26"/>
    <n v="-1"/>
    <x v="0"/>
    <d v="2017-05-03T00:00:00"/>
  </r>
  <r>
    <x v="20"/>
    <x v="21"/>
    <n v="-3"/>
    <x v="0"/>
    <d v="2017-05-03T00:00:00"/>
  </r>
  <r>
    <x v="16"/>
    <x v="5"/>
    <n v="3"/>
    <x v="1"/>
    <d v="2017-05-03T00:00:00"/>
  </r>
  <r>
    <x v="6"/>
    <x v="20"/>
    <n v="8"/>
    <x v="1"/>
    <d v="2017-05-04T00:00:00"/>
  </r>
  <r>
    <x v="3"/>
    <x v="14"/>
    <n v="-5"/>
    <x v="0"/>
    <d v="2017-05-04T00:00:00"/>
  </r>
  <r>
    <x v="1"/>
    <x v="17"/>
    <n v="1"/>
    <x v="1"/>
    <d v="2017-05-04T00:00:00"/>
  </r>
  <r>
    <x v="19"/>
    <x v="4"/>
    <n v="-5"/>
    <x v="0"/>
    <d v="2017-05-04T00:00:00"/>
  </r>
  <r>
    <x v="23"/>
    <x v="28"/>
    <n v="4"/>
    <x v="1"/>
    <d v="2017-05-04T00:00:00"/>
  </r>
  <r>
    <x v="11"/>
    <x v="19"/>
    <n v="-1"/>
    <x v="0"/>
    <d v="2017-05-04T00:00:00"/>
  </r>
  <r>
    <x v="25"/>
    <x v="12"/>
    <n v="-6"/>
    <x v="0"/>
    <d v="2017-05-04T00:00:00"/>
  </r>
  <r>
    <x v="15"/>
    <x v="16"/>
    <n v="2"/>
    <x v="1"/>
    <d v="2017-05-04T00:00:00"/>
  </r>
  <r>
    <x v="24"/>
    <x v="7"/>
    <n v="-1"/>
    <x v="0"/>
    <d v="2017-05-04T00:00:00"/>
  </r>
  <r>
    <x v="16"/>
    <x v="5"/>
    <n v="-3"/>
    <x v="0"/>
    <d v="2017-05-04T00:00:00"/>
  </r>
  <r>
    <x v="17"/>
    <x v="0"/>
    <n v="2"/>
    <x v="1"/>
    <d v="2017-05-04T00:00:00"/>
  </r>
  <r>
    <x v="6"/>
    <x v="12"/>
    <n v="-2"/>
    <x v="0"/>
    <d v="2017-05-05T00:00:00"/>
  </r>
  <r>
    <x v="1"/>
    <x v="22"/>
    <n v="-1"/>
    <x v="0"/>
    <d v="2017-05-05T00:00:00"/>
  </r>
  <r>
    <x v="3"/>
    <x v="26"/>
    <n v="2"/>
    <x v="1"/>
    <d v="2017-05-05T00:00:00"/>
  </r>
  <r>
    <x v="5"/>
    <x v="6"/>
    <n v="-1"/>
    <x v="0"/>
    <d v="2017-05-05T00:00:00"/>
  </r>
  <r>
    <x v="9"/>
    <x v="13"/>
    <n v="-2"/>
    <x v="0"/>
    <d v="2017-05-05T00:00:00"/>
  </r>
  <r>
    <x v="23"/>
    <x v="27"/>
    <n v="-4"/>
    <x v="0"/>
    <d v="2017-05-05T00:00:00"/>
  </r>
  <r>
    <x v="11"/>
    <x v="11"/>
    <n v="-6"/>
    <x v="0"/>
    <d v="2017-05-05T00:00:00"/>
  </r>
  <r>
    <x v="15"/>
    <x v="21"/>
    <n v="10"/>
    <x v="1"/>
    <d v="2017-05-05T00:00:00"/>
  </r>
  <r>
    <x v="10"/>
    <x v="7"/>
    <n v="4"/>
    <x v="1"/>
    <d v="2017-05-05T00:00:00"/>
  </r>
  <r>
    <x v="28"/>
    <x v="14"/>
    <n v="2"/>
    <x v="1"/>
    <d v="2017-05-05T00:00:00"/>
  </r>
  <r>
    <x v="8"/>
    <x v="1"/>
    <n v="-10"/>
    <x v="0"/>
    <d v="2017-05-05T00:00:00"/>
  </r>
  <r>
    <x v="21"/>
    <x v="28"/>
    <n v="1"/>
    <x v="1"/>
    <d v="2017-05-05T00:00:00"/>
  </r>
  <r>
    <x v="16"/>
    <x v="10"/>
    <n v="1"/>
    <x v="1"/>
    <d v="2017-05-05T00:00:00"/>
  </r>
  <r>
    <x v="18"/>
    <x v="18"/>
    <n v="-5"/>
    <x v="0"/>
    <d v="2017-05-05T00:00:00"/>
  </r>
  <r>
    <x v="7"/>
    <x v="0"/>
    <n v="-3"/>
    <x v="0"/>
    <d v="2017-05-05T00:00:00"/>
  </r>
  <r>
    <x v="3"/>
    <x v="26"/>
    <n v="-2"/>
    <x v="0"/>
    <d v="2017-05-06T00:00:00"/>
  </r>
  <r>
    <x v="1"/>
    <x v="22"/>
    <n v="-5"/>
    <x v="0"/>
    <d v="2017-05-06T00:00:00"/>
  </r>
  <r>
    <x v="5"/>
    <x v="6"/>
    <n v="1"/>
    <x v="1"/>
    <d v="2017-05-06T00:00:00"/>
  </r>
  <r>
    <x v="11"/>
    <x v="11"/>
    <n v="-8"/>
    <x v="0"/>
    <d v="2017-05-06T00:00:00"/>
  </r>
  <r>
    <x v="9"/>
    <x v="13"/>
    <n v="-4"/>
    <x v="0"/>
    <d v="2017-05-06T00:00:00"/>
  </r>
  <r>
    <x v="28"/>
    <x v="14"/>
    <n v="1"/>
    <x v="1"/>
    <d v="2017-05-06T00:00:00"/>
  </r>
  <r>
    <x v="15"/>
    <x v="21"/>
    <n v="12"/>
    <x v="1"/>
    <d v="2017-05-06T00:00:00"/>
  </r>
  <r>
    <x v="23"/>
    <x v="27"/>
    <n v="5"/>
    <x v="1"/>
    <d v="2017-05-06T00:00:00"/>
  </r>
  <r>
    <x v="10"/>
    <x v="7"/>
    <n v="1"/>
    <x v="1"/>
    <d v="2017-05-06T00:00:00"/>
  </r>
  <r>
    <x v="8"/>
    <x v="1"/>
    <n v="-2"/>
    <x v="0"/>
    <d v="2017-05-06T00:00:00"/>
  </r>
  <r>
    <x v="21"/>
    <x v="28"/>
    <n v="8"/>
    <x v="1"/>
    <d v="2017-05-06T00:00:00"/>
  </r>
  <r>
    <x v="16"/>
    <x v="10"/>
    <n v="-10"/>
    <x v="0"/>
    <d v="2017-05-06T00:00:00"/>
  </r>
  <r>
    <x v="18"/>
    <x v="18"/>
    <n v="1"/>
    <x v="1"/>
    <d v="2017-05-06T00:00:00"/>
  </r>
  <r>
    <x v="6"/>
    <x v="12"/>
    <n v="6"/>
    <x v="1"/>
    <d v="2017-05-06T00:00:00"/>
  </r>
  <r>
    <x v="7"/>
    <x v="0"/>
    <n v="8"/>
    <x v="1"/>
    <d v="2017-05-06T00:00:00"/>
  </r>
  <r>
    <x v="5"/>
    <x v="6"/>
    <n v="-2"/>
    <x v="0"/>
    <d v="2017-05-07T00:00:00"/>
  </r>
  <r>
    <x v="28"/>
    <x v="14"/>
    <n v="4"/>
    <x v="1"/>
    <d v="2017-05-07T00:00:00"/>
  </r>
  <r>
    <x v="15"/>
    <x v="21"/>
    <n v="4"/>
    <x v="1"/>
    <d v="2017-05-07T00:00:00"/>
  </r>
  <r>
    <x v="9"/>
    <x v="13"/>
    <n v="1"/>
    <x v="1"/>
    <d v="2017-05-07T00:00:00"/>
  </r>
  <r>
    <x v="23"/>
    <x v="27"/>
    <n v="-1"/>
    <x v="0"/>
    <d v="2017-05-07T00:00:00"/>
  </r>
  <r>
    <x v="10"/>
    <x v="7"/>
    <n v="-4"/>
    <x v="0"/>
    <d v="2017-05-07T00:00:00"/>
  </r>
  <r>
    <x v="8"/>
    <x v="1"/>
    <n v="-2"/>
    <x v="0"/>
    <d v="2017-05-07T00:00:00"/>
  </r>
  <r>
    <x v="21"/>
    <x v="28"/>
    <n v="-7"/>
    <x v="0"/>
    <d v="2017-05-07T00:00:00"/>
  </r>
  <r>
    <x v="16"/>
    <x v="10"/>
    <n v="-11"/>
    <x v="0"/>
    <d v="2017-05-07T00:00:00"/>
  </r>
  <r>
    <x v="6"/>
    <x v="12"/>
    <n v="1"/>
    <x v="1"/>
    <d v="2017-05-07T00:00:00"/>
  </r>
  <r>
    <x v="7"/>
    <x v="0"/>
    <n v="3"/>
    <x v="1"/>
    <d v="2017-05-07T00:00:00"/>
  </r>
  <r>
    <x v="18"/>
    <x v="18"/>
    <n v="2"/>
    <x v="1"/>
    <d v="2017-05-07T00:00:00"/>
  </r>
  <r>
    <x v="3"/>
    <x v="26"/>
    <n v="-1"/>
    <x v="0"/>
    <d v="2017-05-07T00:00:00"/>
  </r>
  <r>
    <x v="1"/>
    <x v="22"/>
    <n v="-1"/>
    <x v="0"/>
    <d v="2017-05-07T00:00:00"/>
  </r>
  <r>
    <x v="28"/>
    <x v="13"/>
    <n v="2"/>
    <x v="1"/>
    <d v="2017-05-08T00:00:00"/>
  </r>
  <r>
    <x v="15"/>
    <x v="22"/>
    <n v="-6"/>
    <x v="0"/>
    <d v="2017-05-08T00:00:00"/>
  </r>
  <r>
    <x v="11"/>
    <x v="12"/>
    <n v="4"/>
    <x v="1"/>
    <d v="2017-05-08T00:00:00"/>
  </r>
  <r>
    <x v="13"/>
    <x v="1"/>
    <n v="-5"/>
    <x v="0"/>
    <d v="2017-05-08T00:00:00"/>
  </r>
  <r>
    <x v="23"/>
    <x v="24"/>
    <n v="-4"/>
    <x v="0"/>
    <d v="2017-05-08T00:00:00"/>
  </r>
  <r>
    <x v="21"/>
    <x v="21"/>
    <n v="1"/>
    <x v="1"/>
    <d v="2017-05-08T00:00:00"/>
  </r>
  <r>
    <x v="20"/>
    <x v="16"/>
    <n v="11"/>
    <x v="1"/>
    <d v="2017-05-08T00:00:00"/>
  </r>
  <r>
    <x v="4"/>
    <x v="26"/>
    <n v="2"/>
    <x v="1"/>
    <d v="2017-05-08T00:00:00"/>
  </r>
  <r>
    <x v="18"/>
    <x v="20"/>
    <n v="1"/>
    <x v="1"/>
    <d v="2017-05-08T00:00:00"/>
  </r>
  <r>
    <x v="28"/>
    <x v="13"/>
    <n v="1"/>
    <x v="1"/>
    <d v="2017-05-09T00:00:00"/>
  </r>
  <r>
    <x v="23"/>
    <x v="24"/>
    <n v="-1"/>
    <x v="0"/>
    <d v="2017-05-09T00:00:00"/>
  </r>
  <r>
    <x v="11"/>
    <x v="12"/>
    <n v="-11"/>
    <x v="0"/>
    <d v="2017-05-09T00:00:00"/>
  </r>
  <r>
    <x v="9"/>
    <x v="23"/>
    <n v="-1"/>
    <x v="0"/>
    <d v="2017-05-09T00:00:00"/>
  </r>
  <r>
    <x v="13"/>
    <x v="1"/>
    <n v="-1"/>
    <x v="0"/>
    <d v="2017-05-09T00:00:00"/>
  </r>
  <r>
    <x v="21"/>
    <x v="21"/>
    <n v="5"/>
    <x v="1"/>
    <d v="2017-05-09T00:00:00"/>
  </r>
  <r>
    <x v="27"/>
    <x v="10"/>
    <n v="4"/>
    <x v="1"/>
    <d v="2017-05-09T00:00:00"/>
  </r>
  <r>
    <x v="25"/>
    <x v="29"/>
    <n v="5"/>
    <x v="1"/>
    <d v="2017-05-09T00:00:00"/>
  </r>
  <r>
    <x v="22"/>
    <x v="18"/>
    <n v="-4"/>
    <x v="0"/>
    <d v="2017-05-09T00:00:00"/>
  </r>
  <r>
    <x v="7"/>
    <x v="25"/>
    <n v="-7"/>
    <x v="0"/>
    <d v="2017-05-09T00:00:00"/>
  </r>
  <r>
    <x v="7"/>
    <x v="25"/>
    <n v="6"/>
    <x v="1"/>
    <d v="2017-05-09T00:00:00"/>
  </r>
  <r>
    <x v="20"/>
    <x v="16"/>
    <n v="1"/>
    <x v="1"/>
    <d v="2017-05-09T00:00:00"/>
  </r>
  <r>
    <x v="4"/>
    <x v="26"/>
    <n v="-6"/>
    <x v="0"/>
    <d v="2017-05-09T00:00:00"/>
  </r>
  <r>
    <x v="26"/>
    <x v="3"/>
    <n v="-5"/>
    <x v="0"/>
    <d v="2017-05-09T00:00:00"/>
  </r>
  <r>
    <x v="18"/>
    <x v="20"/>
    <n v="-4"/>
    <x v="0"/>
    <d v="2017-05-09T00:00:00"/>
  </r>
  <r>
    <x v="15"/>
    <x v="22"/>
    <n v="2"/>
    <x v="1"/>
    <d v="2017-05-09T00:00:00"/>
  </r>
  <r>
    <x v="21"/>
    <x v="21"/>
    <n v="-1"/>
    <x v="0"/>
    <d v="2017-05-10T00:00:00"/>
  </r>
  <r>
    <x v="13"/>
    <x v="1"/>
    <n v="-2"/>
    <x v="0"/>
    <d v="2017-05-10T00:00:00"/>
  </r>
  <r>
    <x v="9"/>
    <x v="23"/>
    <n v="-5"/>
    <x v="0"/>
    <d v="2017-05-10T00:00:00"/>
  </r>
  <r>
    <x v="27"/>
    <x v="10"/>
    <n v="3"/>
    <x v="1"/>
    <d v="2017-05-10T00:00:00"/>
  </r>
  <r>
    <x v="25"/>
    <x v="29"/>
    <n v="2"/>
    <x v="1"/>
    <d v="2017-05-10T00:00:00"/>
  </r>
  <r>
    <x v="20"/>
    <x v="16"/>
    <n v="3"/>
    <x v="1"/>
    <d v="2017-05-10T00:00:00"/>
  </r>
  <r>
    <x v="22"/>
    <x v="18"/>
    <n v="6"/>
    <x v="1"/>
    <d v="2017-05-10T00:00:00"/>
  </r>
  <r>
    <x v="7"/>
    <x v="25"/>
    <n v="3"/>
    <x v="1"/>
    <d v="2017-05-10T00:00:00"/>
  </r>
  <r>
    <x v="4"/>
    <x v="26"/>
    <n v="1"/>
    <x v="1"/>
    <d v="2017-05-10T00:00:00"/>
  </r>
  <r>
    <x v="29"/>
    <x v="15"/>
    <n v="1"/>
    <x v="1"/>
    <d v="2017-05-10T00:00:00"/>
  </r>
  <r>
    <x v="18"/>
    <x v="20"/>
    <n v="2"/>
    <x v="1"/>
    <d v="2017-05-10T00:00:00"/>
  </r>
  <r>
    <x v="23"/>
    <x v="24"/>
    <n v="11"/>
    <x v="1"/>
    <d v="2017-05-10T00:00:00"/>
  </r>
  <r>
    <x v="17"/>
    <x v="4"/>
    <n v="1"/>
    <x v="1"/>
    <d v="2017-05-10T00:00:00"/>
  </r>
  <r>
    <x v="5"/>
    <x v="18"/>
    <n v="-6"/>
    <x v="0"/>
    <d v="2017-05-11T00:00:00"/>
  </r>
  <r>
    <x v="27"/>
    <x v="10"/>
    <n v="-3"/>
    <x v="0"/>
    <d v="2017-05-11T00:00:00"/>
  </r>
  <r>
    <x v="0"/>
    <x v="9"/>
    <n v="-1"/>
    <x v="0"/>
    <d v="2017-05-11T00:00:00"/>
  </r>
  <r>
    <x v="22"/>
    <x v="16"/>
    <n v="1"/>
    <x v="1"/>
    <d v="2017-05-11T00:00:00"/>
  </r>
  <r>
    <x v="7"/>
    <x v="11"/>
    <n v="3"/>
    <x v="1"/>
    <d v="2017-05-11T00:00:00"/>
  </r>
  <r>
    <x v="4"/>
    <x v="23"/>
    <n v="5"/>
    <x v="1"/>
    <d v="2017-05-11T00:00:00"/>
  </r>
  <r>
    <x v="26"/>
    <x v="3"/>
    <n v="-1"/>
    <x v="0"/>
    <d v="2017-05-11T00:00:00"/>
  </r>
  <r>
    <x v="2"/>
    <x v="6"/>
    <n v="-1"/>
    <x v="0"/>
    <d v="2017-05-11T00:00:00"/>
  </r>
  <r>
    <x v="29"/>
    <x v="15"/>
    <n v="3"/>
    <x v="1"/>
    <d v="2017-05-11T00:00:00"/>
  </r>
  <r>
    <x v="23"/>
    <x v="24"/>
    <n v="-6"/>
    <x v="0"/>
    <d v="2017-05-11T00:00:00"/>
  </r>
  <r>
    <x v="13"/>
    <x v="29"/>
    <n v="-4"/>
    <x v="0"/>
    <d v="2017-05-12T00:00:00"/>
  </r>
  <r>
    <x v="0"/>
    <x v="9"/>
    <n v="1"/>
    <x v="1"/>
    <d v="2017-05-12T00:00:00"/>
  </r>
  <r>
    <x v="27"/>
    <x v="8"/>
    <n v="3"/>
    <x v="1"/>
    <d v="2017-05-12T00:00:00"/>
  </r>
  <r>
    <x v="19"/>
    <x v="2"/>
    <n v="-1"/>
    <x v="0"/>
    <d v="2017-05-12T00:00:00"/>
  </r>
  <r>
    <x v="26"/>
    <x v="15"/>
    <n v="-3"/>
    <x v="0"/>
    <d v="2017-05-12T00:00:00"/>
  </r>
  <r>
    <x v="12"/>
    <x v="3"/>
    <n v="-1"/>
    <x v="0"/>
    <d v="2017-05-12T00:00:00"/>
  </r>
  <r>
    <x v="22"/>
    <x v="16"/>
    <n v="7"/>
    <x v="1"/>
    <d v="2017-05-12T00:00:00"/>
  </r>
  <r>
    <x v="4"/>
    <x v="23"/>
    <n v="4"/>
    <x v="1"/>
    <d v="2017-05-12T00:00:00"/>
  </r>
  <r>
    <x v="7"/>
    <x v="11"/>
    <n v="-4"/>
    <x v="0"/>
    <d v="2017-05-12T00:00:00"/>
  </r>
  <r>
    <x v="2"/>
    <x v="6"/>
    <n v="-4"/>
    <x v="0"/>
    <d v="2017-05-12T00:00:00"/>
  </r>
  <r>
    <x v="24"/>
    <x v="25"/>
    <n v="-1"/>
    <x v="0"/>
    <d v="2017-05-12T00:00:00"/>
  </r>
  <r>
    <x v="29"/>
    <x v="5"/>
    <n v="3"/>
    <x v="1"/>
    <d v="2017-05-12T00:00:00"/>
  </r>
  <r>
    <x v="3"/>
    <x v="4"/>
    <n v="1"/>
    <x v="1"/>
    <d v="2017-05-12T00:00:00"/>
  </r>
  <r>
    <x v="5"/>
    <x v="18"/>
    <n v="7"/>
    <x v="1"/>
    <d v="2017-05-12T00:00:00"/>
  </r>
  <r>
    <x v="27"/>
    <x v="8"/>
    <n v="7"/>
    <x v="1"/>
    <d v="2017-05-13T00:00:00"/>
  </r>
  <r>
    <x v="0"/>
    <x v="9"/>
    <n v="2"/>
    <x v="1"/>
    <d v="2017-05-13T00:00:00"/>
  </r>
  <r>
    <x v="19"/>
    <x v="2"/>
    <n v="3"/>
    <x v="1"/>
    <d v="2017-05-13T00:00:00"/>
  </r>
  <r>
    <x v="12"/>
    <x v="3"/>
    <n v="-3"/>
    <x v="0"/>
    <d v="2017-05-13T00:00:00"/>
  </r>
  <r>
    <x v="26"/>
    <x v="15"/>
    <n v="1"/>
    <x v="1"/>
    <d v="2017-05-13T00:00:00"/>
  </r>
  <r>
    <x v="7"/>
    <x v="11"/>
    <n v="-4"/>
    <x v="0"/>
    <d v="2017-05-13T00:00:00"/>
  </r>
  <r>
    <x v="22"/>
    <x v="16"/>
    <n v="-1"/>
    <x v="0"/>
    <d v="2017-05-13T00:00:00"/>
  </r>
  <r>
    <x v="4"/>
    <x v="23"/>
    <n v="5"/>
    <x v="1"/>
    <d v="2017-05-13T00:00:00"/>
  </r>
  <r>
    <x v="24"/>
    <x v="25"/>
    <n v="2"/>
    <x v="1"/>
    <d v="2017-05-13T00:00:00"/>
  </r>
  <r>
    <x v="29"/>
    <x v="5"/>
    <n v="1"/>
    <x v="1"/>
    <d v="2017-05-13T00:00:00"/>
  </r>
  <r>
    <x v="3"/>
    <x v="4"/>
    <n v="1"/>
    <x v="1"/>
    <d v="2017-05-13T00:00:00"/>
  </r>
  <r>
    <x v="13"/>
    <x v="29"/>
    <n v="-2"/>
    <x v="0"/>
    <d v="2017-05-13T00:00:00"/>
  </r>
  <r>
    <x v="5"/>
    <x v="18"/>
    <n v="-1"/>
    <x v="0"/>
    <d v="2017-05-13T00:00:00"/>
  </r>
  <r>
    <x v="17"/>
    <x v="17"/>
    <n v="2"/>
    <x v="1"/>
    <d v="2017-05-13T00:00:00"/>
  </r>
  <r>
    <x v="27"/>
    <x v="8"/>
    <n v="2"/>
    <x v="1"/>
    <d v="2017-05-14T00:00:00"/>
  </r>
  <r>
    <x v="0"/>
    <x v="9"/>
    <n v="5"/>
    <x v="1"/>
    <d v="2017-05-14T00:00:00"/>
  </r>
  <r>
    <x v="19"/>
    <x v="2"/>
    <n v="-9"/>
    <x v="0"/>
    <d v="2017-05-14T00:00:00"/>
  </r>
  <r>
    <x v="7"/>
    <x v="11"/>
    <n v="3"/>
    <x v="1"/>
    <d v="2017-05-14T00:00:00"/>
  </r>
  <r>
    <x v="12"/>
    <x v="3"/>
    <n v="5"/>
    <x v="1"/>
    <d v="2017-05-14T00:00:00"/>
  </r>
  <r>
    <x v="26"/>
    <x v="15"/>
    <n v="6"/>
    <x v="1"/>
    <d v="2017-05-14T00:00:00"/>
  </r>
  <r>
    <x v="22"/>
    <x v="16"/>
    <n v="-2"/>
    <x v="0"/>
    <d v="2017-05-14T00:00:00"/>
  </r>
  <r>
    <x v="4"/>
    <x v="23"/>
    <n v="1"/>
    <x v="1"/>
    <d v="2017-05-14T00:00:00"/>
  </r>
  <r>
    <x v="24"/>
    <x v="25"/>
    <n v="5"/>
    <x v="1"/>
    <d v="2017-05-14T00:00:00"/>
  </r>
  <r>
    <x v="29"/>
    <x v="5"/>
    <n v="2"/>
    <x v="1"/>
    <d v="2017-05-14T00:00:00"/>
  </r>
  <r>
    <x v="2"/>
    <x v="6"/>
    <n v="-3"/>
    <x v="0"/>
    <d v="2017-05-14T00:00:00"/>
  </r>
  <r>
    <x v="2"/>
    <x v="6"/>
    <n v="5"/>
    <x v="1"/>
    <d v="2017-05-14T00:00:00"/>
  </r>
  <r>
    <x v="13"/>
    <x v="29"/>
    <n v="2"/>
    <x v="1"/>
    <d v="2017-05-14T00:00:00"/>
  </r>
  <r>
    <x v="3"/>
    <x v="4"/>
    <n v="1"/>
    <x v="1"/>
    <d v="2017-05-14T00:00:00"/>
  </r>
  <r>
    <x v="5"/>
    <x v="18"/>
    <n v="3"/>
    <x v="1"/>
    <d v="2017-05-14T00:00:00"/>
  </r>
  <r>
    <x v="17"/>
    <x v="17"/>
    <n v="-1"/>
    <x v="0"/>
    <d v="2017-05-14T00:00:00"/>
  </r>
  <r>
    <x v="17"/>
    <x v="17"/>
    <n v="1"/>
    <x v="1"/>
    <d v="2017-05-14T00:00:00"/>
  </r>
  <r>
    <x v="0"/>
    <x v="11"/>
    <n v="4"/>
    <x v="1"/>
    <d v="2017-05-15T00:00:00"/>
  </r>
  <r>
    <x v="12"/>
    <x v="2"/>
    <n v="1"/>
    <x v="1"/>
    <d v="2017-05-15T00:00:00"/>
  </r>
  <r>
    <x v="4"/>
    <x v="29"/>
    <n v="-4"/>
    <x v="0"/>
    <d v="2017-05-15T00:00:00"/>
  </r>
  <r>
    <x v="22"/>
    <x v="8"/>
    <n v="4"/>
    <x v="1"/>
    <d v="2017-05-15T00:00:00"/>
  </r>
  <r>
    <x v="13"/>
    <x v="6"/>
    <n v="-5"/>
    <x v="0"/>
    <d v="2017-05-15T00:00:00"/>
  </r>
  <r>
    <x v="6"/>
    <x v="5"/>
    <n v="1"/>
    <x v="1"/>
    <d v="2017-05-15T00:00:00"/>
  </r>
  <r>
    <x v="5"/>
    <x v="14"/>
    <n v="2"/>
    <x v="1"/>
    <d v="2017-05-15T00:00:00"/>
  </r>
  <r>
    <x v="11"/>
    <x v="7"/>
    <n v="1"/>
    <x v="1"/>
    <d v="2017-05-15T00:00:00"/>
  </r>
  <r>
    <x v="12"/>
    <x v="2"/>
    <n v="-2"/>
    <x v="0"/>
    <d v="2017-05-16T00:00:00"/>
  </r>
  <r>
    <x v="10"/>
    <x v="13"/>
    <n v="-4"/>
    <x v="0"/>
    <d v="2017-05-16T00:00:00"/>
  </r>
  <r>
    <x v="4"/>
    <x v="29"/>
    <n v="-4"/>
    <x v="0"/>
    <d v="2017-05-16T00:00:00"/>
  </r>
  <r>
    <x v="22"/>
    <x v="8"/>
    <n v="1"/>
    <x v="1"/>
    <d v="2017-05-16T00:00:00"/>
  </r>
  <r>
    <x v="24"/>
    <x v="10"/>
    <n v="-3"/>
    <x v="0"/>
    <d v="2017-05-16T00:00:00"/>
  </r>
  <r>
    <x v="13"/>
    <x v="6"/>
    <n v="-10"/>
    <x v="0"/>
    <d v="2017-05-16T00:00:00"/>
  </r>
  <r>
    <x v="16"/>
    <x v="19"/>
    <n v="-4"/>
    <x v="0"/>
    <d v="2017-05-16T00:00:00"/>
  </r>
  <r>
    <x v="29"/>
    <x v="17"/>
    <n v="4"/>
    <x v="1"/>
    <d v="2017-05-16T00:00:00"/>
  </r>
  <r>
    <x v="14"/>
    <x v="4"/>
    <n v="-2"/>
    <x v="0"/>
    <d v="2017-05-16T00:00:00"/>
  </r>
  <r>
    <x v="3"/>
    <x v="22"/>
    <n v="-6"/>
    <x v="0"/>
    <d v="2017-05-16T00:00:00"/>
  </r>
  <r>
    <x v="6"/>
    <x v="5"/>
    <n v="-3"/>
    <x v="0"/>
    <d v="2017-05-16T00:00:00"/>
  </r>
  <r>
    <x v="1"/>
    <x v="9"/>
    <n v="4"/>
    <x v="1"/>
    <d v="2017-05-16T00:00:00"/>
  </r>
  <r>
    <x v="5"/>
    <x v="14"/>
    <n v="1"/>
    <x v="1"/>
    <d v="2017-05-16T00:00:00"/>
  </r>
  <r>
    <x v="11"/>
    <x v="7"/>
    <n v="-4"/>
    <x v="0"/>
    <d v="2017-05-16T00:00:00"/>
  </r>
  <r>
    <x v="0"/>
    <x v="11"/>
    <n v="1"/>
    <x v="1"/>
    <d v="2017-05-16T00:00:00"/>
  </r>
  <r>
    <x v="22"/>
    <x v="8"/>
    <n v="1"/>
    <x v="1"/>
    <d v="2017-05-17T00:00:00"/>
  </r>
  <r>
    <x v="10"/>
    <x v="13"/>
    <n v="5"/>
    <x v="1"/>
    <d v="2017-05-17T00:00:00"/>
  </r>
  <r>
    <x v="24"/>
    <x v="10"/>
    <n v="-1"/>
    <x v="0"/>
    <d v="2017-05-17T00:00:00"/>
  </r>
  <r>
    <x v="8"/>
    <x v="27"/>
    <n v="4"/>
    <x v="1"/>
    <d v="2017-05-17T00:00:00"/>
  </r>
  <r>
    <x v="13"/>
    <x v="6"/>
    <n v="-3"/>
    <x v="0"/>
    <d v="2017-05-17T00:00:00"/>
  </r>
  <r>
    <x v="29"/>
    <x v="17"/>
    <n v="6"/>
    <x v="1"/>
    <d v="2017-05-17T00:00:00"/>
  </r>
  <r>
    <x v="3"/>
    <x v="22"/>
    <n v="-4"/>
    <x v="0"/>
    <d v="2017-05-17T00:00:00"/>
  </r>
  <r>
    <x v="1"/>
    <x v="9"/>
    <n v="2"/>
    <x v="1"/>
    <d v="2017-05-17T00:00:00"/>
  </r>
  <r>
    <x v="14"/>
    <x v="4"/>
    <n v="1"/>
    <x v="1"/>
    <d v="2017-05-17T00:00:00"/>
  </r>
  <r>
    <x v="11"/>
    <x v="7"/>
    <n v="-2"/>
    <x v="0"/>
    <d v="2017-05-17T00:00:00"/>
  </r>
  <r>
    <x v="6"/>
    <x v="5"/>
    <n v="4"/>
    <x v="1"/>
    <d v="2017-05-17T00:00:00"/>
  </r>
  <r>
    <x v="5"/>
    <x v="14"/>
    <n v="4"/>
    <x v="1"/>
    <d v="2017-05-17T00:00:00"/>
  </r>
  <r>
    <x v="12"/>
    <x v="2"/>
    <n v="-3"/>
    <x v="0"/>
    <d v="2017-05-17T00:00:00"/>
  </r>
  <r>
    <x v="0"/>
    <x v="11"/>
    <n v="-5"/>
    <x v="0"/>
    <d v="2017-05-17T00:00:00"/>
  </r>
  <r>
    <x v="8"/>
    <x v="27"/>
    <n v="-9"/>
    <x v="0"/>
    <d v="2017-05-18T00:00:00"/>
  </r>
  <r>
    <x v="10"/>
    <x v="13"/>
    <n v="6"/>
    <x v="1"/>
    <d v="2017-05-18T00:00:00"/>
  </r>
  <r>
    <x v="14"/>
    <x v="4"/>
    <n v="1"/>
    <x v="1"/>
    <d v="2017-05-18T00:00:00"/>
  </r>
  <r>
    <x v="20"/>
    <x v="28"/>
    <n v="5"/>
    <x v="1"/>
    <d v="2017-05-18T00:00:00"/>
  </r>
  <r>
    <x v="3"/>
    <x v="22"/>
    <n v="4"/>
    <x v="1"/>
    <d v="2017-05-18T00:00:00"/>
  </r>
  <r>
    <x v="29"/>
    <x v="17"/>
    <n v="4"/>
    <x v="1"/>
    <d v="2017-05-18T00:00:00"/>
  </r>
  <r>
    <x v="16"/>
    <x v="19"/>
    <n v="2"/>
    <x v="1"/>
    <d v="2017-05-18T00:00:00"/>
  </r>
  <r>
    <x v="16"/>
    <x v="19"/>
    <n v="-4"/>
    <x v="0"/>
    <d v="2017-05-18T00:00:00"/>
  </r>
  <r>
    <x v="1"/>
    <x v="9"/>
    <n v="4"/>
    <x v="1"/>
    <d v="2017-05-18T00:00:00"/>
  </r>
  <r>
    <x v="6"/>
    <x v="14"/>
    <n v="1"/>
    <x v="1"/>
    <d v="2017-05-18T00:00:00"/>
  </r>
  <r>
    <x v="11"/>
    <x v="7"/>
    <n v="-2"/>
    <x v="0"/>
    <d v="2017-05-18T00:00:00"/>
  </r>
  <r>
    <x v="18"/>
    <x v="10"/>
    <n v="5"/>
    <x v="1"/>
    <d v="2017-05-18T00:00:00"/>
  </r>
  <r>
    <x v="8"/>
    <x v="13"/>
    <n v="3"/>
    <x v="1"/>
    <d v="2017-05-19T00:00:00"/>
  </r>
  <r>
    <x v="10"/>
    <x v="17"/>
    <n v="-5"/>
    <x v="0"/>
    <d v="2017-05-19T00:00:00"/>
  </r>
  <r>
    <x v="14"/>
    <x v="12"/>
    <n v="-2"/>
    <x v="0"/>
    <d v="2017-05-19T00:00:00"/>
  </r>
  <r>
    <x v="20"/>
    <x v="28"/>
    <n v="5"/>
    <x v="1"/>
    <d v="2017-05-19T00:00:00"/>
  </r>
  <r>
    <x v="25"/>
    <x v="26"/>
    <n v="-2"/>
    <x v="0"/>
    <d v="2017-05-19T00:00:00"/>
  </r>
  <r>
    <x v="24"/>
    <x v="21"/>
    <n v="-1"/>
    <x v="0"/>
    <d v="2017-05-19T00:00:00"/>
  </r>
  <r>
    <x v="18"/>
    <x v="10"/>
    <n v="1"/>
    <x v="1"/>
    <d v="2017-05-19T00:00:00"/>
  </r>
  <r>
    <x v="16"/>
    <x v="24"/>
    <n v="1"/>
    <x v="1"/>
    <d v="2017-05-19T00:00:00"/>
  </r>
  <r>
    <x v="1"/>
    <x v="7"/>
    <n v="-3"/>
    <x v="0"/>
    <d v="2017-05-19T00:00:00"/>
  </r>
  <r>
    <x v="6"/>
    <x v="14"/>
    <n v="-1"/>
    <x v="0"/>
    <d v="2017-05-19T00:00:00"/>
  </r>
  <r>
    <x v="11"/>
    <x v="0"/>
    <n v="-9"/>
    <x v="0"/>
    <d v="2017-05-19T00:00:00"/>
  </r>
  <r>
    <x v="23"/>
    <x v="22"/>
    <n v="1"/>
    <x v="1"/>
    <d v="2017-05-19T00:00:00"/>
  </r>
  <r>
    <x v="15"/>
    <x v="19"/>
    <n v="-6"/>
    <x v="0"/>
    <d v="2017-05-19T00:00:00"/>
  </r>
  <r>
    <x v="28"/>
    <x v="27"/>
    <n v="2"/>
    <x v="1"/>
    <d v="2017-05-19T00:00:00"/>
  </r>
  <r>
    <x v="21"/>
    <x v="20"/>
    <n v="3"/>
    <x v="1"/>
    <d v="2017-05-19T00:00:00"/>
  </r>
  <r>
    <x v="10"/>
    <x v="17"/>
    <n v="3"/>
    <x v="1"/>
    <d v="2017-05-20T00:00:00"/>
  </r>
  <r>
    <x v="14"/>
    <x v="12"/>
    <n v="6"/>
    <x v="1"/>
    <d v="2017-05-20T00:00:00"/>
  </r>
  <r>
    <x v="25"/>
    <x v="26"/>
    <n v="-3"/>
    <x v="0"/>
    <d v="2017-05-20T00:00:00"/>
  </r>
  <r>
    <x v="24"/>
    <x v="21"/>
    <n v="-2"/>
    <x v="0"/>
    <d v="2017-05-20T00:00:00"/>
  </r>
  <r>
    <x v="6"/>
    <x v="14"/>
    <n v="-15"/>
    <x v="0"/>
    <d v="2017-05-20T00:00:00"/>
  </r>
  <r>
    <x v="18"/>
    <x v="10"/>
    <n v="5"/>
    <x v="1"/>
    <d v="2017-05-20T00:00:00"/>
  </r>
  <r>
    <x v="23"/>
    <x v="22"/>
    <n v="4"/>
    <x v="1"/>
    <d v="2017-05-20T00:00:00"/>
  </r>
  <r>
    <x v="11"/>
    <x v="0"/>
    <n v="-8"/>
    <x v="0"/>
    <d v="2017-05-20T00:00:00"/>
  </r>
  <r>
    <x v="15"/>
    <x v="19"/>
    <n v="4"/>
    <x v="1"/>
    <d v="2017-05-20T00:00:00"/>
  </r>
  <r>
    <x v="28"/>
    <x v="27"/>
    <n v="2"/>
    <x v="1"/>
    <d v="2017-05-20T00:00:00"/>
  </r>
  <r>
    <x v="8"/>
    <x v="13"/>
    <n v="3"/>
    <x v="1"/>
    <d v="2017-05-20T00:00:00"/>
  </r>
  <r>
    <x v="21"/>
    <x v="20"/>
    <n v="2"/>
    <x v="1"/>
    <d v="2017-05-20T00:00:00"/>
  </r>
  <r>
    <x v="20"/>
    <x v="28"/>
    <n v="-4"/>
    <x v="0"/>
    <d v="2017-05-20T00:00:00"/>
  </r>
  <r>
    <x v="10"/>
    <x v="17"/>
    <n v="1"/>
    <x v="1"/>
    <d v="2017-05-21T00:00:00"/>
  </r>
  <r>
    <x v="14"/>
    <x v="12"/>
    <n v="-3"/>
    <x v="0"/>
    <d v="2017-05-21T00:00:00"/>
  </r>
  <r>
    <x v="25"/>
    <x v="26"/>
    <n v="-2"/>
    <x v="0"/>
    <d v="2017-05-21T00:00:00"/>
  </r>
  <r>
    <x v="24"/>
    <x v="21"/>
    <n v="5"/>
    <x v="1"/>
    <d v="2017-05-21T00:00:00"/>
  </r>
  <r>
    <x v="6"/>
    <x v="14"/>
    <n v="-7"/>
    <x v="0"/>
    <d v="2017-05-21T00:00:00"/>
  </r>
  <r>
    <x v="18"/>
    <x v="10"/>
    <n v="-9"/>
    <x v="0"/>
    <d v="2017-05-21T00:00:00"/>
  </r>
  <r>
    <x v="16"/>
    <x v="24"/>
    <n v="4"/>
    <x v="1"/>
    <d v="2017-05-21T00:00:00"/>
  </r>
  <r>
    <x v="16"/>
    <x v="24"/>
    <n v="-2"/>
    <x v="0"/>
    <d v="2017-05-21T00:00:00"/>
  </r>
  <r>
    <x v="1"/>
    <x v="7"/>
    <n v="7"/>
    <x v="1"/>
    <d v="2017-05-21T00:00:00"/>
  </r>
  <r>
    <x v="11"/>
    <x v="0"/>
    <n v="4"/>
    <x v="1"/>
    <d v="2017-05-21T00:00:00"/>
  </r>
  <r>
    <x v="23"/>
    <x v="22"/>
    <n v="-1"/>
    <x v="0"/>
    <d v="2017-05-21T00:00:00"/>
  </r>
  <r>
    <x v="15"/>
    <x v="19"/>
    <n v="-2"/>
    <x v="0"/>
    <d v="2017-05-21T00:00:00"/>
  </r>
  <r>
    <x v="20"/>
    <x v="28"/>
    <n v="3"/>
    <x v="1"/>
    <d v="2017-05-21T00:00:00"/>
  </r>
  <r>
    <x v="28"/>
    <x v="27"/>
    <n v="-2"/>
    <x v="0"/>
    <d v="2017-05-21T00:00:00"/>
  </r>
  <r>
    <x v="8"/>
    <x v="13"/>
    <n v="-1"/>
    <x v="0"/>
    <d v="2017-05-21T00:00:00"/>
  </r>
  <r>
    <x v="21"/>
    <x v="20"/>
    <n v="-7"/>
    <x v="0"/>
    <d v="2017-05-21T00:00:00"/>
  </r>
  <r>
    <x v="9"/>
    <x v="19"/>
    <n v="-7"/>
    <x v="0"/>
    <d v="2017-05-22T00:00:00"/>
  </r>
  <r>
    <x v="25"/>
    <x v="18"/>
    <n v="1"/>
    <x v="1"/>
    <d v="2017-05-22T00:00:00"/>
  </r>
  <r>
    <x v="22"/>
    <x v="14"/>
    <n v="4"/>
    <x v="1"/>
    <d v="2017-05-22T00:00:00"/>
  </r>
  <r>
    <x v="1"/>
    <x v="21"/>
    <n v="-2"/>
    <x v="0"/>
    <d v="2017-05-22T00:00:00"/>
  </r>
  <r>
    <x v="2"/>
    <x v="24"/>
    <n v="2"/>
    <x v="1"/>
    <d v="2017-05-22T00:00:00"/>
  </r>
  <r>
    <x v="23"/>
    <x v="20"/>
    <n v="-1"/>
    <x v="0"/>
    <d v="2017-05-22T00:00:00"/>
  </r>
  <r>
    <x v="15"/>
    <x v="26"/>
    <n v="4"/>
    <x v="1"/>
    <d v="2017-05-22T00:00:00"/>
  </r>
  <r>
    <x v="28"/>
    <x v="3"/>
    <n v="-7"/>
    <x v="0"/>
    <d v="2017-05-22T00:00:00"/>
  </r>
  <r>
    <x v="8"/>
    <x v="16"/>
    <n v="3"/>
    <x v="1"/>
    <d v="2017-05-22T00:00:00"/>
  </r>
  <r>
    <x v="22"/>
    <x v="14"/>
    <n v="1"/>
    <x v="1"/>
    <d v="2017-05-23T00:00:00"/>
  </r>
  <r>
    <x v="19"/>
    <x v="12"/>
    <n v="5"/>
    <x v="1"/>
    <d v="2017-05-23T00:00:00"/>
  </r>
  <r>
    <x v="18"/>
    <x v="28"/>
    <n v="-2"/>
    <x v="0"/>
    <d v="2017-05-23T00:00:00"/>
  </r>
  <r>
    <x v="1"/>
    <x v="21"/>
    <n v="3"/>
    <x v="1"/>
    <d v="2017-05-23T00:00:00"/>
  </r>
  <r>
    <x v="2"/>
    <x v="24"/>
    <n v="-4"/>
    <x v="0"/>
    <d v="2017-05-23T00:00:00"/>
  </r>
  <r>
    <x v="23"/>
    <x v="20"/>
    <n v="-4"/>
    <x v="0"/>
    <d v="2017-05-23T00:00:00"/>
  </r>
  <r>
    <x v="15"/>
    <x v="26"/>
    <n v="-1"/>
    <x v="0"/>
    <d v="2017-05-23T00:00:00"/>
  </r>
  <r>
    <x v="20"/>
    <x v="1"/>
    <n v="1"/>
    <x v="1"/>
    <d v="2017-05-23T00:00:00"/>
  </r>
  <r>
    <x v="8"/>
    <x v="16"/>
    <n v="1"/>
    <x v="1"/>
    <d v="2017-05-23T00:00:00"/>
  </r>
  <r>
    <x v="28"/>
    <x v="3"/>
    <n v="-2"/>
    <x v="0"/>
    <d v="2017-05-23T00:00:00"/>
  </r>
  <r>
    <x v="21"/>
    <x v="15"/>
    <n v="6"/>
    <x v="1"/>
    <d v="2017-05-23T00:00:00"/>
  </r>
  <r>
    <x v="25"/>
    <x v="18"/>
    <n v="4"/>
    <x v="1"/>
    <d v="2017-05-23T00:00:00"/>
  </r>
  <r>
    <x v="27"/>
    <x v="27"/>
    <n v="-1"/>
    <x v="0"/>
    <d v="2017-05-23T00:00:00"/>
  </r>
  <r>
    <x v="9"/>
    <x v="19"/>
    <n v="-6"/>
    <x v="0"/>
    <d v="2017-05-23T00:00:00"/>
  </r>
  <r>
    <x v="17"/>
    <x v="23"/>
    <n v="9"/>
    <x v="1"/>
    <d v="2017-05-23T00:00:00"/>
  </r>
  <r>
    <x v="22"/>
    <x v="14"/>
    <n v="2"/>
    <x v="1"/>
    <d v="2017-05-24T00:00:00"/>
  </r>
  <r>
    <x v="19"/>
    <x v="12"/>
    <n v="5"/>
    <x v="1"/>
    <d v="2017-05-24T00:00:00"/>
  </r>
  <r>
    <x v="18"/>
    <x v="28"/>
    <n v="3"/>
    <x v="1"/>
    <d v="2017-05-24T00:00:00"/>
  </r>
  <r>
    <x v="1"/>
    <x v="21"/>
    <n v="1"/>
    <x v="1"/>
    <d v="2017-05-24T00:00:00"/>
  </r>
  <r>
    <x v="23"/>
    <x v="20"/>
    <n v="3"/>
    <x v="1"/>
    <d v="2017-05-24T00:00:00"/>
  </r>
  <r>
    <x v="2"/>
    <x v="24"/>
    <n v="3"/>
    <x v="1"/>
    <d v="2017-05-24T00:00:00"/>
  </r>
  <r>
    <x v="20"/>
    <x v="1"/>
    <n v="-5"/>
    <x v="0"/>
    <d v="2017-05-24T00:00:00"/>
  </r>
  <r>
    <x v="21"/>
    <x v="15"/>
    <n v="-1"/>
    <x v="0"/>
    <d v="2017-05-24T00:00:00"/>
  </r>
  <r>
    <x v="8"/>
    <x v="16"/>
    <n v="-7"/>
    <x v="0"/>
    <d v="2017-05-24T00:00:00"/>
  </r>
  <r>
    <x v="28"/>
    <x v="3"/>
    <n v="-1"/>
    <x v="0"/>
    <d v="2017-05-24T00:00:00"/>
  </r>
  <r>
    <x v="25"/>
    <x v="18"/>
    <n v="-3"/>
    <x v="0"/>
    <d v="2017-05-24T00:00:00"/>
  </r>
  <r>
    <x v="12"/>
    <x v="9"/>
    <n v="-1"/>
    <x v="0"/>
    <d v="2017-05-24T00:00:00"/>
  </r>
  <r>
    <x v="27"/>
    <x v="27"/>
    <n v="-4"/>
    <x v="0"/>
    <d v="2017-05-24T00:00:00"/>
  </r>
  <r>
    <x v="9"/>
    <x v="19"/>
    <n v="-5"/>
    <x v="0"/>
    <d v="2017-05-24T00:00:00"/>
  </r>
  <r>
    <x v="17"/>
    <x v="23"/>
    <n v="4"/>
    <x v="1"/>
    <d v="2017-05-24T00:00:00"/>
  </r>
  <r>
    <x v="23"/>
    <x v="20"/>
    <n v="4"/>
    <x v="1"/>
    <d v="2017-05-25T00:00:00"/>
  </r>
  <r>
    <x v="1"/>
    <x v="21"/>
    <n v="4"/>
    <x v="1"/>
    <d v="2017-05-25T00:00:00"/>
  </r>
  <r>
    <x v="20"/>
    <x v="1"/>
    <n v="4"/>
    <x v="1"/>
    <d v="2017-05-25T00:00:00"/>
  </r>
  <r>
    <x v="8"/>
    <x v="16"/>
    <n v="-5"/>
    <x v="0"/>
    <d v="2017-05-25T00:00:00"/>
  </r>
  <r>
    <x v="21"/>
    <x v="15"/>
    <n v="-1"/>
    <x v="0"/>
    <d v="2017-05-25T00:00:00"/>
  </r>
  <r>
    <x v="25"/>
    <x v="18"/>
    <n v="1"/>
    <x v="1"/>
    <d v="2017-05-25T00:00:00"/>
  </r>
  <r>
    <x v="27"/>
    <x v="0"/>
    <n v="-4"/>
    <x v="0"/>
    <d v="2017-05-25T00:00:00"/>
  </r>
  <r>
    <x v="9"/>
    <x v="19"/>
    <n v="1"/>
    <x v="1"/>
    <d v="2017-05-25T00:00:00"/>
  </r>
  <r>
    <x v="19"/>
    <x v="12"/>
    <n v="4"/>
    <x v="1"/>
    <d v="2017-05-25T00:00:00"/>
  </r>
  <r>
    <x v="17"/>
    <x v="23"/>
    <n v="-2"/>
    <x v="0"/>
    <d v="2017-05-25T00:00:00"/>
  </r>
  <r>
    <x v="2"/>
    <x v="5"/>
    <n v="-3"/>
    <x v="0"/>
    <d v="2017-05-26T00:00:00"/>
  </r>
  <r>
    <x v="4"/>
    <x v="12"/>
    <n v="1"/>
    <x v="1"/>
    <d v="2017-05-26T00:00:00"/>
  </r>
  <r>
    <x v="7"/>
    <x v="1"/>
    <n v="10"/>
    <x v="1"/>
    <d v="2017-05-26T00:00:00"/>
  </r>
  <r>
    <x v="16"/>
    <x v="2"/>
    <n v="-3"/>
    <x v="0"/>
    <d v="2017-05-26T00:00:00"/>
  </r>
  <r>
    <x v="26"/>
    <x v="18"/>
    <n v="6"/>
    <x v="1"/>
    <d v="2017-05-26T00:00:00"/>
  </r>
  <r>
    <x v="13"/>
    <x v="20"/>
    <n v="3"/>
    <x v="1"/>
    <d v="2017-05-26T00:00:00"/>
  </r>
  <r>
    <x v="25"/>
    <x v="4"/>
    <n v="2"/>
    <x v="1"/>
    <d v="2017-05-26T00:00:00"/>
  </r>
  <r>
    <x v="20"/>
    <x v="25"/>
    <n v="4"/>
    <x v="1"/>
    <d v="2017-05-26T00:00:00"/>
  </r>
  <r>
    <x v="27"/>
    <x v="0"/>
    <n v="-2"/>
    <x v="0"/>
    <d v="2017-05-26T00:00:00"/>
  </r>
  <r>
    <x v="9"/>
    <x v="9"/>
    <n v="-3"/>
    <x v="0"/>
    <d v="2017-05-26T00:00:00"/>
  </r>
  <r>
    <x v="10"/>
    <x v="8"/>
    <n v="-7"/>
    <x v="0"/>
    <d v="2017-05-26T00:00:00"/>
  </r>
  <r>
    <x v="19"/>
    <x v="23"/>
    <n v="3"/>
    <x v="1"/>
    <d v="2017-05-26T00:00:00"/>
  </r>
  <r>
    <x v="12"/>
    <x v="24"/>
    <n v="-2"/>
    <x v="0"/>
    <d v="2017-05-26T00:00:00"/>
  </r>
  <r>
    <x v="0"/>
    <x v="29"/>
    <n v="-2"/>
    <x v="0"/>
    <d v="2017-05-26T00:00:00"/>
  </r>
  <r>
    <x v="17"/>
    <x v="15"/>
    <n v="4"/>
    <x v="1"/>
    <d v="2017-05-26T00:00:00"/>
  </r>
  <r>
    <x v="7"/>
    <x v="1"/>
    <n v="-3"/>
    <x v="0"/>
    <d v="2017-05-27T00:00:00"/>
  </r>
  <r>
    <x v="26"/>
    <x v="18"/>
    <n v="-1"/>
    <x v="0"/>
    <d v="2017-05-27T00:00:00"/>
  </r>
  <r>
    <x v="13"/>
    <x v="20"/>
    <n v="-3"/>
    <x v="0"/>
    <d v="2017-05-27T00:00:00"/>
  </r>
  <r>
    <x v="16"/>
    <x v="2"/>
    <n v="2"/>
    <x v="1"/>
    <d v="2017-05-27T00:00:00"/>
  </r>
  <r>
    <x v="26"/>
    <x v="18"/>
    <n v="3"/>
    <x v="1"/>
    <d v="2017-05-27T00:00:00"/>
  </r>
  <r>
    <x v="27"/>
    <x v="0"/>
    <n v="5"/>
    <x v="1"/>
    <d v="2017-05-27T00:00:00"/>
  </r>
  <r>
    <x v="25"/>
    <x v="4"/>
    <n v="3"/>
    <x v="1"/>
    <d v="2017-05-27T00:00:00"/>
  </r>
  <r>
    <x v="9"/>
    <x v="9"/>
    <n v="1"/>
    <x v="1"/>
    <d v="2017-05-27T00:00:00"/>
  </r>
  <r>
    <x v="20"/>
    <x v="25"/>
    <n v="5"/>
    <x v="1"/>
    <d v="2017-05-27T00:00:00"/>
  </r>
  <r>
    <x v="19"/>
    <x v="23"/>
    <n v="6"/>
    <x v="1"/>
    <d v="2017-05-27T00:00:00"/>
  </r>
  <r>
    <x v="10"/>
    <x v="8"/>
    <n v="1"/>
    <x v="1"/>
    <d v="2017-05-27T00:00:00"/>
  </r>
  <r>
    <x v="12"/>
    <x v="24"/>
    <n v="-3"/>
    <x v="0"/>
    <d v="2017-05-27T00:00:00"/>
  </r>
  <r>
    <x v="4"/>
    <x v="12"/>
    <n v="2"/>
    <x v="1"/>
    <d v="2017-05-27T00:00:00"/>
  </r>
  <r>
    <x v="0"/>
    <x v="29"/>
    <n v="3"/>
    <x v="1"/>
    <d v="2017-05-27T00:00:00"/>
  </r>
  <r>
    <x v="2"/>
    <x v="5"/>
    <n v="1"/>
    <x v="1"/>
    <d v="2017-05-27T00:00:00"/>
  </r>
  <r>
    <x v="17"/>
    <x v="15"/>
    <n v="3"/>
    <x v="1"/>
    <d v="2017-05-27T00:00:00"/>
  </r>
  <r>
    <x v="7"/>
    <x v="1"/>
    <n v="4"/>
    <x v="1"/>
    <d v="2017-05-28T00:00:00"/>
  </r>
  <r>
    <x v="13"/>
    <x v="20"/>
    <n v="7"/>
    <x v="1"/>
    <d v="2017-05-28T00:00:00"/>
  </r>
  <r>
    <x v="26"/>
    <x v="18"/>
    <n v="4"/>
    <x v="1"/>
    <d v="2017-05-28T00:00:00"/>
  </r>
  <r>
    <x v="16"/>
    <x v="2"/>
    <n v="-2"/>
    <x v="0"/>
    <d v="2017-05-28T00:00:00"/>
  </r>
  <r>
    <x v="25"/>
    <x v="4"/>
    <n v="4"/>
    <x v="1"/>
    <d v="2017-05-28T00:00:00"/>
  </r>
  <r>
    <x v="27"/>
    <x v="0"/>
    <n v="4"/>
    <x v="1"/>
    <d v="2017-05-28T00:00:00"/>
  </r>
  <r>
    <x v="20"/>
    <x v="25"/>
    <n v="5"/>
    <x v="1"/>
    <d v="2017-05-28T00:00:00"/>
  </r>
  <r>
    <x v="9"/>
    <x v="9"/>
    <n v="-4"/>
    <x v="0"/>
    <d v="2017-05-28T00:00:00"/>
  </r>
  <r>
    <x v="19"/>
    <x v="23"/>
    <n v="-5"/>
    <x v="0"/>
    <d v="2017-05-28T00:00:00"/>
  </r>
  <r>
    <x v="12"/>
    <x v="24"/>
    <n v="9"/>
    <x v="1"/>
    <d v="2017-05-28T00:00:00"/>
  </r>
  <r>
    <x v="10"/>
    <x v="8"/>
    <n v="-5"/>
    <x v="0"/>
    <d v="2017-05-28T00:00:00"/>
  </r>
  <r>
    <x v="4"/>
    <x v="12"/>
    <n v="-2"/>
    <x v="0"/>
    <d v="2017-05-28T00:00:00"/>
  </r>
  <r>
    <x v="0"/>
    <x v="29"/>
    <n v="6"/>
    <x v="1"/>
    <d v="2017-05-28T00:00:00"/>
  </r>
  <r>
    <x v="2"/>
    <x v="5"/>
    <n v="4"/>
    <x v="1"/>
    <d v="2017-05-28T00:00:00"/>
  </r>
  <r>
    <x v="17"/>
    <x v="15"/>
    <n v="-2"/>
    <x v="0"/>
    <d v="2017-05-28T00:00:00"/>
  </r>
  <r>
    <x v="13"/>
    <x v="17"/>
    <n v="3"/>
    <x v="1"/>
    <d v="2017-05-29T00:00:00"/>
  </r>
  <r>
    <x v="26"/>
    <x v="10"/>
    <n v="1"/>
    <x v="1"/>
    <d v="2017-05-29T00:00:00"/>
  </r>
  <r>
    <x v="24"/>
    <x v="11"/>
    <n v="-4"/>
    <x v="0"/>
    <d v="2017-05-29T00:00:00"/>
  </r>
  <r>
    <x v="3"/>
    <x v="18"/>
    <n v="-3"/>
    <x v="0"/>
    <d v="2017-05-29T00:00:00"/>
  </r>
  <r>
    <x v="29"/>
    <x v="2"/>
    <n v="-2"/>
    <x v="0"/>
    <d v="2017-05-29T00:00:00"/>
  </r>
  <r>
    <x v="12"/>
    <x v="5"/>
    <n v="2"/>
    <x v="1"/>
    <d v="2017-05-29T00:00:00"/>
  </r>
  <r>
    <x v="0"/>
    <x v="13"/>
    <n v="-3"/>
    <x v="0"/>
    <d v="2017-05-29T00:00:00"/>
  </r>
  <r>
    <x v="11"/>
    <x v="25"/>
    <n v="3"/>
    <x v="1"/>
    <d v="2017-05-29T00:00:00"/>
  </r>
  <r>
    <x v="5"/>
    <x v="29"/>
    <n v="-3"/>
    <x v="0"/>
    <d v="2017-05-29T00:00:00"/>
  </r>
  <r>
    <x v="10"/>
    <x v="0"/>
    <n v="1"/>
    <x v="1"/>
    <d v="2017-05-29T00:00:00"/>
  </r>
  <r>
    <x v="4"/>
    <x v="9"/>
    <n v="15"/>
    <x v="1"/>
    <d v="2017-05-29T00:00:00"/>
  </r>
  <r>
    <x v="21"/>
    <x v="7"/>
    <n v="2"/>
    <x v="1"/>
    <d v="2017-05-29T00:00:00"/>
  </r>
  <r>
    <x v="28"/>
    <x v="22"/>
    <n v="1"/>
    <x v="1"/>
    <d v="2017-05-29T00:00:00"/>
  </r>
  <r>
    <x v="7"/>
    <x v="23"/>
    <n v="-1"/>
    <x v="0"/>
    <d v="2017-05-29T00:00:00"/>
  </r>
  <r>
    <x v="16"/>
    <x v="6"/>
    <n v="-8"/>
    <x v="0"/>
    <d v="2017-05-29T00:00:00"/>
  </r>
  <r>
    <x v="26"/>
    <x v="10"/>
    <n v="-6"/>
    <x v="0"/>
    <d v="2017-05-30T00:00:00"/>
  </r>
  <r>
    <x v="24"/>
    <x v="11"/>
    <n v="-5"/>
    <x v="0"/>
    <d v="2017-05-30T00:00:00"/>
  </r>
  <r>
    <x v="29"/>
    <x v="2"/>
    <n v="4"/>
    <x v="1"/>
    <d v="2017-05-30T00:00:00"/>
  </r>
  <r>
    <x v="3"/>
    <x v="18"/>
    <n v="1"/>
    <x v="1"/>
    <d v="2017-05-30T00:00:00"/>
  </r>
  <r>
    <x v="0"/>
    <x v="13"/>
    <n v="-3"/>
    <x v="0"/>
    <d v="2017-05-30T00:00:00"/>
  </r>
  <r>
    <x v="12"/>
    <x v="5"/>
    <n v="5"/>
    <x v="1"/>
    <d v="2017-05-30T00:00:00"/>
  </r>
  <r>
    <x v="5"/>
    <x v="29"/>
    <n v="6"/>
    <x v="1"/>
    <d v="2017-05-30T00:00:00"/>
  </r>
  <r>
    <x v="11"/>
    <x v="25"/>
    <n v="4"/>
    <x v="1"/>
    <d v="2017-05-30T00:00:00"/>
  </r>
  <r>
    <x v="4"/>
    <x v="9"/>
    <n v="2"/>
    <x v="1"/>
    <d v="2017-05-30T00:00:00"/>
  </r>
  <r>
    <x v="10"/>
    <x v="0"/>
    <n v="-3"/>
    <x v="0"/>
    <d v="2017-05-30T00:00:00"/>
  </r>
  <r>
    <x v="21"/>
    <x v="7"/>
    <n v="1"/>
    <x v="1"/>
    <d v="2017-05-30T00:00:00"/>
  </r>
  <r>
    <x v="28"/>
    <x v="22"/>
    <n v="-5"/>
    <x v="0"/>
    <d v="2017-05-30T00:00:00"/>
  </r>
  <r>
    <x v="7"/>
    <x v="23"/>
    <n v="-6"/>
    <x v="0"/>
    <d v="2017-05-30T00:00:00"/>
  </r>
  <r>
    <x v="16"/>
    <x v="6"/>
    <n v="-5"/>
    <x v="0"/>
    <d v="2017-05-30T00:00:00"/>
  </r>
  <r>
    <x v="13"/>
    <x v="17"/>
    <n v="5"/>
    <x v="1"/>
    <d v="2017-05-30T00:00:00"/>
  </r>
  <r>
    <x v="26"/>
    <x v="10"/>
    <n v="-3"/>
    <x v="0"/>
    <d v="2017-05-31T00:00:00"/>
  </r>
  <r>
    <x v="6"/>
    <x v="19"/>
    <n v="5"/>
    <x v="1"/>
    <d v="2017-05-31T00:00:00"/>
  </r>
  <r>
    <x v="24"/>
    <x v="11"/>
    <n v="1"/>
    <x v="1"/>
    <d v="2017-05-31T00:00:00"/>
  </r>
  <r>
    <x v="3"/>
    <x v="18"/>
    <n v="-1"/>
    <x v="0"/>
    <d v="2017-05-31T00:00:00"/>
  </r>
  <r>
    <x v="12"/>
    <x v="5"/>
    <n v="-2"/>
    <x v="0"/>
    <d v="2017-05-31T00:00:00"/>
  </r>
  <r>
    <x v="29"/>
    <x v="2"/>
    <n v="-2"/>
    <x v="0"/>
    <d v="2017-05-31T00:00:00"/>
  </r>
  <r>
    <x v="0"/>
    <x v="13"/>
    <n v="-2"/>
    <x v="0"/>
    <d v="2017-05-31T00:00:00"/>
  </r>
  <r>
    <x v="5"/>
    <x v="29"/>
    <n v="1"/>
    <x v="1"/>
    <d v="2017-05-31T00:00:00"/>
  </r>
  <r>
    <x v="10"/>
    <x v="0"/>
    <n v="-1"/>
    <x v="0"/>
    <d v="2017-05-31T00:00:00"/>
  </r>
  <r>
    <x v="11"/>
    <x v="25"/>
    <n v="1"/>
    <x v="1"/>
    <d v="2017-05-31T00:00:00"/>
  </r>
  <r>
    <x v="4"/>
    <x v="9"/>
    <n v="1"/>
    <x v="1"/>
    <d v="2017-05-31T00:00:00"/>
  </r>
  <r>
    <x v="28"/>
    <x v="22"/>
    <n v="6"/>
    <x v="1"/>
    <d v="2017-05-31T00:00:00"/>
  </r>
  <r>
    <x v="21"/>
    <x v="7"/>
    <n v="-6"/>
    <x v="0"/>
    <d v="2017-05-31T00:00:00"/>
  </r>
  <r>
    <x v="16"/>
    <x v="6"/>
    <n v="-11"/>
    <x v="0"/>
    <d v="2017-05-31T00:00:00"/>
  </r>
  <r>
    <x v="13"/>
    <x v="17"/>
    <n v="8"/>
    <x v="1"/>
    <d v="2017-05-31T00:00:00"/>
  </r>
  <r>
    <x v="24"/>
    <x v="11"/>
    <n v="2"/>
    <x v="1"/>
    <d v="2017-06-01T00:00:00"/>
  </r>
  <r>
    <x v="12"/>
    <x v="5"/>
    <n v="8"/>
    <x v="1"/>
    <d v="2017-06-01T00:00:00"/>
  </r>
  <r>
    <x v="5"/>
    <x v="3"/>
    <n v="-2"/>
    <x v="0"/>
    <d v="2017-06-01T00:00:00"/>
  </r>
  <r>
    <x v="28"/>
    <x v="10"/>
    <n v="2"/>
    <x v="1"/>
    <d v="2017-06-01T00:00:00"/>
  </r>
  <r>
    <x v="4"/>
    <x v="22"/>
    <n v="-10"/>
    <x v="0"/>
    <d v="2017-06-01T00:00:00"/>
  </r>
  <r>
    <x v="21"/>
    <x v="7"/>
    <n v="-1"/>
    <x v="0"/>
    <d v="2017-06-01T00:00:00"/>
  </r>
  <r>
    <x v="13"/>
    <x v="0"/>
    <n v="-1"/>
    <x v="0"/>
    <d v="2017-06-01T00:00:00"/>
  </r>
  <r>
    <x v="6"/>
    <x v="19"/>
    <n v="-3"/>
    <x v="0"/>
    <d v="2017-06-01T00:00:00"/>
  </r>
  <r>
    <x v="14"/>
    <x v="14"/>
    <n v="10"/>
    <x v="1"/>
    <d v="2017-06-02T00:00:00"/>
  </r>
  <r>
    <x v="18"/>
    <x v="13"/>
    <n v="-10"/>
    <x v="0"/>
    <d v="2017-06-02T00:00:00"/>
  </r>
  <r>
    <x v="29"/>
    <x v="6"/>
    <n v="-6"/>
    <x v="0"/>
    <d v="2017-06-02T00:00:00"/>
  </r>
  <r>
    <x v="11"/>
    <x v="19"/>
    <n v="3"/>
    <x v="1"/>
    <d v="2017-06-02T00:00:00"/>
  </r>
  <r>
    <x v="3"/>
    <x v="26"/>
    <n v="4"/>
    <x v="1"/>
    <d v="2017-06-02T00:00:00"/>
  </r>
  <r>
    <x v="21"/>
    <x v="16"/>
    <n v="-5"/>
    <x v="0"/>
    <d v="2017-06-02T00:00:00"/>
  </r>
  <r>
    <x v="5"/>
    <x v="3"/>
    <n v="-6"/>
    <x v="0"/>
    <d v="2017-06-02T00:00:00"/>
  </r>
  <r>
    <x v="27"/>
    <x v="11"/>
    <n v="-1"/>
    <x v="0"/>
    <d v="2017-06-02T00:00:00"/>
  </r>
  <r>
    <x v="28"/>
    <x v="10"/>
    <n v="1"/>
    <x v="1"/>
    <d v="2017-06-02T00:00:00"/>
  </r>
  <r>
    <x v="1"/>
    <x v="1"/>
    <n v="1"/>
    <x v="1"/>
    <d v="2017-06-02T00:00:00"/>
  </r>
  <r>
    <x v="9"/>
    <x v="21"/>
    <n v="-10"/>
    <x v="0"/>
    <d v="2017-06-02T00:00:00"/>
  </r>
  <r>
    <x v="4"/>
    <x v="22"/>
    <n v="2"/>
    <x v="1"/>
    <d v="2017-06-02T00:00:00"/>
  </r>
  <r>
    <x v="15"/>
    <x v="29"/>
    <n v="1"/>
    <x v="1"/>
    <d v="2017-06-02T00:00:00"/>
  </r>
  <r>
    <x v="13"/>
    <x v="0"/>
    <n v="2"/>
    <x v="1"/>
    <d v="2017-06-02T00:00:00"/>
  </r>
  <r>
    <x v="6"/>
    <x v="2"/>
    <n v="8"/>
    <x v="1"/>
    <d v="2017-06-02T00:00:00"/>
  </r>
  <r>
    <x v="29"/>
    <x v="6"/>
    <n v="-1"/>
    <x v="0"/>
    <d v="2017-06-03T00:00:00"/>
  </r>
  <r>
    <x v="18"/>
    <x v="13"/>
    <n v="6"/>
    <x v="1"/>
    <d v="2017-06-03T00:00:00"/>
  </r>
  <r>
    <x v="11"/>
    <x v="19"/>
    <n v="-9"/>
    <x v="0"/>
    <d v="2017-06-03T00:00:00"/>
  </r>
  <r>
    <x v="28"/>
    <x v="10"/>
    <n v="-3"/>
    <x v="0"/>
    <d v="2017-06-03T00:00:00"/>
  </r>
  <r>
    <x v="3"/>
    <x v="26"/>
    <n v="7"/>
    <x v="1"/>
    <d v="2017-06-03T00:00:00"/>
  </r>
  <r>
    <x v="21"/>
    <x v="16"/>
    <n v="2"/>
    <x v="1"/>
    <d v="2017-06-03T00:00:00"/>
  </r>
  <r>
    <x v="5"/>
    <x v="3"/>
    <n v="5"/>
    <x v="1"/>
    <d v="2017-06-03T00:00:00"/>
  </r>
  <r>
    <x v="1"/>
    <x v="1"/>
    <n v="2"/>
    <x v="1"/>
    <d v="2017-06-03T00:00:00"/>
  </r>
  <r>
    <x v="27"/>
    <x v="11"/>
    <n v="-2"/>
    <x v="0"/>
    <d v="2017-06-03T00:00:00"/>
  </r>
  <r>
    <x v="4"/>
    <x v="22"/>
    <n v="-7"/>
    <x v="0"/>
    <d v="2017-06-03T00:00:00"/>
  </r>
  <r>
    <x v="9"/>
    <x v="21"/>
    <n v="2"/>
    <x v="1"/>
    <d v="2017-06-03T00:00:00"/>
  </r>
  <r>
    <x v="15"/>
    <x v="29"/>
    <n v="-1"/>
    <x v="0"/>
    <d v="2017-06-03T00:00:00"/>
  </r>
  <r>
    <x v="13"/>
    <x v="0"/>
    <n v="3"/>
    <x v="1"/>
    <d v="2017-06-03T00:00:00"/>
  </r>
  <r>
    <x v="6"/>
    <x v="2"/>
    <n v="7"/>
    <x v="1"/>
    <d v="2017-06-03T00:00:00"/>
  </r>
  <r>
    <x v="14"/>
    <x v="14"/>
    <n v="9"/>
    <x v="1"/>
    <d v="2017-06-03T00:00:00"/>
  </r>
  <r>
    <x v="21"/>
    <x v="16"/>
    <n v="-10"/>
    <x v="0"/>
    <d v="2017-06-04T00:00:00"/>
  </r>
  <r>
    <x v="11"/>
    <x v="19"/>
    <n v="-2"/>
    <x v="0"/>
    <d v="2017-06-04T00:00:00"/>
  </r>
  <r>
    <x v="28"/>
    <x v="10"/>
    <n v="-4"/>
    <x v="0"/>
    <d v="2017-06-04T00:00:00"/>
  </r>
  <r>
    <x v="3"/>
    <x v="26"/>
    <n v="-8"/>
    <x v="0"/>
    <d v="2017-06-04T00:00:00"/>
  </r>
  <r>
    <x v="5"/>
    <x v="3"/>
    <n v="-1"/>
    <x v="0"/>
    <d v="2017-06-04T00:00:00"/>
  </r>
  <r>
    <x v="27"/>
    <x v="11"/>
    <n v="3"/>
    <x v="1"/>
    <d v="2017-06-04T00:00:00"/>
  </r>
  <r>
    <x v="1"/>
    <x v="1"/>
    <n v="1"/>
    <x v="1"/>
    <d v="2017-06-04T00:00:00"/>
  </r>
  <r>
    <x v="4"/>
    <x v="22"/>
    <n v="1"/>
    <x v="1"/>
    <d v="2017-06-04T00:00:00"/>
  </r>
  <r>
    <x v="9"/>
    <x v="21"/>
    <n v="2"/>
    <x v="1"/>
    <d v="2017-06-04T00:00:00"/>
  </r>
  <r>
    <x v="15"/>
    <x v="29"/>
    <n v="-5"/>
    <x v="0"/>
    <d v="2017-06-04T00:00:00"/>
  </r>
  <r>
    <x v="29"/>
    <x v="6"/>
    <n v="-5"/>
    <x v="0"/>
    <d v="2017-06-04T00:00:00"/>
  </r>
  <r>
    <x v="13"/>
    <x v="0"/>
    <n v="1"/>
    <x v="1"/>
    <d v="2017-06-04T00:00:00"/>
  </r>
  <r>
    <x v="6"/>
    <x v="2"/>
    <n v="6"/>
    <x v="1"/>
    <d v="2017-06-04T00:00:00"/>
  </r>
  <r>
    <x v="14"/>
    <x v="14"/>
    <n v="3"/>
    <x v="1"/>
    <d v="2017-06-04T00:00:00"/>
  </r>
  <r>
    <x v="18"/>
    <x v="13"/>
    <n v="-1"/>
    <x v="0"/>
    <d v="2017-06-04T00:00:00"/>
  </r>
  <r>
    <x v="3"/>
    <x v="6"/>
    <n v="-4"/>
    <x v="0"/>
    <d v="2017-06-05T00:00:00"/>
  </r>
  <r>
    <x v="1"/>
    <x v="28"/>
    <n v="2"/>
    <x v="1"/>
    <d v="2017-06-05T00:00:00"/>
  </r>
  <r>
    <x v="27"/>
    <x v="21"/>
    <n v="-5"/>
    <x v="0"/>
    <d v="2017-06-05T00:00:00"/>
  </r>
  <r>
    <x v="15"/>
    <x v="1"/>
    <n v="2"/>
    <x v="1"/>
    <d v="2017-06-05T00:00:00"/>
  </r>
  <r>
    <x v="20"/>
    <x v="13"/>
    <n v="-2"/>
    <x v="0"/>
    <d v="2017-06-05T00:00:00"/>
  </r>
  <r>
    <x v="8"/>
    <x v="17"/>
    <n v="-7"/>
    <x v="0"/>
    <d v="2017-06-05T00:00:00"/>
  </r>
  <r>
    <x v="18"/>
    <x v="27"/>
    <n v="2"/>
    <x v="1"/>
    <d v="2017-06-05T00:00:00"/>
  </r>
  <r>
    <x v="28"/>
    <x v="16"/>
    <n v="1"/>
    <x v="1"/>
    <d v="2017-06-06T00:00:00"/>
  </r>
  <r>
    <x v="1"/>
    <x v="28"/>
    <n v="8"/>
    <x v="1"/>
    <d v="2017-06-06T00:00:00"/>
  </r>
  <r>
    <x v="27"/>
    <x v="21"/>
    <n v="3"/>
    <x v="1"/>
    <d v="2017-06-06T00:00:00"/>
  </r>
  <r>
    <x v="20"/>
    <x v="13"/>
    <n v="-1"/>
    <x v="0"/>
    <d v="2017-06-06T00:00:00"/>
  </r>
  <r>
    <x v="15"/>
    <x v="1"/>
    <n v="12"/>
    <x v="1"/>
    <d v="2017-06-06T00:00:00"/>
  </r>
  <r>
    <x v="23"/>
    <x v="14"/>
    <n v="-2"/>
    <x v="0"/>
    <d v="2017-06-06T00:00:00"/>
  </r>
  <r>
    <x v="18"/>
    <x v="27"/>
    <n v="3"/>
    <x v="1"/>
    <d v="2017-06-06T00:00:00"/>
  </r>
  <r>
    <x v="8"/>
    <x v="17"/>
    <n v="-2"/>
    <x v="0"/>
    <d v="2017-06-06T00:00:00"/>
  </r>
  <r>
    <x v="29"/>
    <x v="8"/>
    <n v="2"/>
    <x v="1"/>
    <d v="2017-06-06T00:00:00"/>
  </r>
  <r>
    <x v="14"/>
    <x v="20"/>
    <n v="-2"/>
    <x v="0"/>
    <d v="2017-06-06T00:00:00"/>
  </r>
  <r>
    <x v="6"/>
    <x v="3"/>
    <n v="9"/>
    <x v="1"/>
    <d v="2017-06-06T00:00:00"/>
  </r>
  <r>
    <x v="7"/>
    <x v="26"/>
    <n v="8"/>
    <x v="1"/>
    <d v="2017-06-06T00:00:00"/>
  </r>
  <r>
    <x v="2"/>
    <x v="10"/>
    <n v="-1"/>
    <x v="0"/>
    <d v="2017-06-06T00:00:00"/>
  </r>
  <r>
    <x v="22"/>
    <x v="15"/>
    <n v="8"/>
    <x v="1"/>
    <d v="2017-06-06T00:00:00"/>
  </r>
  <r>
    <x v="3"/>
    <x v="6"/>
    <n v="2"/>
    <x v="1"/>
    <d v="2017-06-06T00:00:00"/>
  </r>
  <r>
    <x v="1"/>
    <x v="28"/>
    <n v="-1"/>
    <x v="0"/>
    <d v="2017-06-07T00:00:00"/>
  </r>
  <r>
    <x v="28"/>
    <x v="16"/>
    <n v="3"/>
    <x v="1"/>
    <d v="2017-06-07T00:00:00"/>
  </r>
  <r>
    <x v="27"/>
    <x v="21"/>
    <n v="3"/>
    <x v="1"/>
    <d v="2017-06-07T00:00:00"/>
  </r>
  <r>
    <x v="20"/>
    <x v="13"/>
    <n v="1"/>
    <x v="1"/>
    <d v="2017-06-07T00:00:00"/>
  </r>
  <r>
    <x v="15"/>
    <x v="1"/>
    <n v="2"/>
    <x v="1"/>
    <d v="2017-06-07T00:00:00"/>
  </r>
  <r>
    <x v="23"/>
    <x v="14"/>
    <n v="2"/>
    <x v="1"/>
    <d v="2017-06-07T00:00:00"/>
  </r>
  <r>
    <x v="18"/>
    <x v="27"/>
    <n v="-2"/>
    <x v="0"/>
    <d v="2017-06-07T00:00:00"/>
  </r>
  <r>
    <x v="8"/>
    <x v="17"/>
    <n v="13"/>
    <x v="1"/>
    <d v="2017-06-07T00:00:00"/>
  </r>
  <r>
    <x v="29"/>
    <x v="8"/>
    <n v="-1"/>
    <x v="0"/>
    <d v="2017-06-07T00:00:00"/>
  </r>
  <r>
    <x v="22"/>
    <x v="15"/>
    <n v="3"/>
    <x v="1"/>
    <d v="2017-06-07T00:00:00"/>
  </r>
  <r>
    <x v="14"/>
    <x v="20"/>
    <n v="4"/>
    <x v="1"/>
    <d v="2017-06-07T00:00:00"/>
  </r>
  <r>
    <x v="7"/>
    <x v="26"/>
    <n v="7"/>
    <x v="1"/>
    <d v="2017-06-07T00:00:00"/>
  </r>
  <r>
    <x v="2"/>
    <x v="10"/>
    <n v="8"/>
    <x v="1"/>
    <d v="2017-06-07T00:00:00"/>
  </r>
  <r>
    <x v="6"/>
    <x v="3"/>
    <n v="1"/>
    <x v="1"/>
    <d v="2017-06-07T00:00:00"/>
  </r>
  <r>
    <x v="3"/>
    <x v="6"/>
    <n v="2"/>
    <x v="1"/>
    <d v="2017-06-07T00:00:00"/>
  </r>
  <r>
    <x v="27"/>
    <x v="21"/>
    <n v="-4"/>
    <x v="0"/>
    <d v="2017-06-08T00:00:00"/>
  </r>
  <r>
    <x v="15"/>
    <x v="1"/>
    <n v="3"/>
    <x v="1"/>
    <d v="2017-06-08T00:00:00"/>
  </r>
  <r>
    <x v="23"/>
    <x v="14"/>
    <n v="2"/>
    <x v="1"/>
    <d v="2017-06-08T00:00:00"/>
  </r>
  <r>
    <x v="10"/>
    <x v="28"/>
    <n v="-6"/>
    <x v="0"/>
    <d v="2017-06-08T00:00:00"/>
  </r>
  <r>
    <x v="8"/>
    <x v="17"/>
    <n v="2"/>
    <x v="1"/>
    <d v="2017-06-08T00:00:00"/>
  </r>
  <r>
    <x v="22"/>
    <x v="15"/>
    <n v="12"/>
    <x v="1"/>
    <d v="2017-06-08T00:00:00"/>
  </r>
  <r>
    <x v="14"/>
    <x v="20"/>
    <n v="-7"/>
    <x v="0"/>
    <d v="2017-06-08T00:00:00"/>
  </r>
  <r>
    <x v="2"/>
    <x v="10"/>
    <n v="8"/>
    <x v="1"/>
    <d v="2017-06-08T00:00:00"/>
  </r>
  <r>
    <x v="6"/>
    <x v="3"/>
    <n v="-1"/>
    <x v="0"/>
    <d v="2017-06-08T00:00:00"/>
  </r>
  <r>
    <x v="3"/>
    <x v="6"/>
    <n v="-5"/>
    <x v="0"/>
    <d v="2017-06-08T00:00:00"/>
  </r>
  <r>
    <x v="1"/>
    <x v="19"/>
    <n v="-3"/>
    <x v="0"/>
    <d v="2017-06-08T00:00:00"/>
  </r>
  <r>
    <x v="17"/>
    <x v="4"/>
    <n v="5"/>
    <x v="1"/>
    <d v="2017-06-08T00:00:00"/>
  </r>
  <r>
    <x v="11"/>
    <x v="24"/>
    <n v="3"/>
    <x v="1"/>
    <d v="2017-06-09T00:00:00"/>
  </r>
  <r>
    <x v="24"/>
    <x v="17"/>
    <n v="1"/>
    <x v="1"/>
    <d v="2017-06-09T00:00:00"/>
  </r>
  <r>
    <x v="20"/>
    <x v="9"/>
    <n v="5"/>
    <x v="1"/>
    <d v="2017-06-09T00:00:00"/>
  </r>
  <r>
    <x v="25"/>
    <x v="20"/>
    <n v="-5"/>
    <x v="0"/>
    <d v="2017-06-09T00:00:00"/>
  </r>
  <r>
    <x v="23"/>
    <x v="5"/>
    <n v="9"/>
    <x v="1"/>
    <d v="2017-06-09T00:00:00"/>
  </r>
  <r>
    <x v="0"/>
    <x v="3"/>
    <n v="-4"/>
    <x v="0"/>
    <d v="2017-06-09T00:00:00"/>
  </r>
  <r>
    <x v="19"/>
    <x v="18"/>
    <n v="2"/>
    <x v="1"/>
    <d v="2017-06-09T00:00:00"/>
  </r>
  <r>
    <x v="10"/>
    <x v="28"/>
    <n v="-5"/>
    <x v="0"/>
    <d v="2017-06-09T00:00:00"/>
  </r>
  <r>
    <x v="8"/>
    <x v="8"/>
    <n v="1"/>
    <x v="1"/>
    <d v="2017-06-09T00:00:00"/>
  </r>
  <r>
    <x v="22"/>
    <x v="7"/>
    <n v="-2"/>
    <x v="0"/>
    <d v="2017-06-09T00:00:00"/>
  </r>
  <r>
    <x v="6"/>
    <x v="27"/>
    <n v="2"/>
    <x v="1"/>
    <d v="2017-06-09T00:00:00"/>
  </r>
  <r>
    <x v="2"/>
    <x v="4"/>
    <n v="6"/>
    <x v="1"/>
    <d v="2017-06-09T00:00:00"/>
  </r>
  <r>
    <x v="1"/>
    <x v="19"/>
    <n v="-2"/>
    <x v="0"/>
    <d v="2017-06-09T00:00:00"/>
  </r>
  <r>
    <x v="12"/>
    <x v="14"/>
    <n v="4"/>
    <x v="1"/>
    <d v="2017-06-09T00:00:00"/>
  </r>
  <r>
    <x v="17"/>
    <x v="12"/>
    <n v="-3"/>
    <x v="0"/>
    <d v="2017-06-09T00:00:00"/>
  </r>
  <r>
    <x v="25"/>
    <x v="20"/>
    <n v="2"/>
    <x v="1"/>
    <d v="2017-06-10T00:00:00"/>
  </r>
  <r>
    <x v="20"/>
    <x v="9"/>
    <n v="1"/>
    <x v="1"/>
    <d v="2017-06-10T00:00:00"/>
  </r>
  <r>
    <x v="8"/>
    <x v="8"/>
    <n v="-7"/>
    <x v="0"/>
    <d v="2017-06-10T00:00:00"/>
  </r>
  <r>
    <x v="8"/>
    <x v="8"/>
    <n v="-5"/>
    <x v="0"/>
    <d v="2017-06-10T00:00:00"/>
  </r>
  <r>
    <x v="23"/>
    <x v="5"/>
    <n v="-5"/>
    <x v="0"/>
    <d v="2017-06-10T00:00:00"/>
  </r>
  <r>
    <x v="19"/>
    <x v="18"/>
    <n v="8"/>
    <x v="1"/>
    <d v="2017-06-10T00:00:00"/>
  </r>
  <r>
    <x v="23"/>
    <x v="5"/>
    <n v="1"/>
    <x v="1"/>
    <d v="2017-06-10T00:00:00"/>
  </r>
  <r>
    <x v="0"/>
    <x v="3"/>
    <n v="-1"/>
    <x v="0"/>
    <d v="2017-06-10T00:00:00"/>
  </r>
  <r>
    <x v="10"/>
    <x v="28"/>
    <n v="1"/>
    <x v="1"/>
    <d v="2017-06-10T00:00:00"/>
  </r>
  <r>
    <x v="6"/>
    <x v="27"/>
    <n v="-2"/>
    <x v="0"/>
    <d v="2017-06-10T00:00:00"/>
  </r>
  <r>
    <x v="22"/>
    <x v="7"/>
    <n v="1"/>
    <x v="1"/>
    <d v="2017-06-10T00:00:00"/>
  </r>
  <r>
    <x v="2"/>
    <x v="4"/>
    <n v="13"/>
    <x v="1"/>
    <d v="2017-06-10T00:00:00"/>
  </r>
  <r>
    <x v="1"/>
    <x v="19"/>
    <n v="-8"/>
    <x v="0"/>
    <d v="2017-06-10T00:00:00"/>
  </r>
  <r>
    <x v="24"/>
    <x v="17"/>
    <n v="7"/>
    <x v="1"/>
    <d v="2017-06-10T00:00:00"/>
  </r>
  <r>
    <x v="12"/>
    <x v="14"/>
    <n v="-2"/>
    <x v="0"/>
    <d v="2017-06-10T00:00:00"/>
  </r>
  <r>
    <x v="11"/>
    <x v="24"/>
    <n v="-6"/>
    <x v="0"/>
    <d v="2017-06-10T00:00:00"/>
  </r>
  <r>
    <x v="17"/>
    <x v="12"/>
    <n v="-3"/>
    <x v="0"/>
    <d v="2017-06-10T00:00:00"/>
  </r>
  <r>
    <x v="8"/>
    <x v="8"/>
    <n v="-1"/>
    <x v="0"/>
    <d v="2017-06-11T00:00:00"/>
  </r>
  <r>
    <x v="0"/>
    <x v="3"/>
    <n v="5"/>
    <x v="1"/>
    <d v="2017-06-11T00:00:00"/>
  </r>
  <r>
    <x v="10"/>
    <x v="28"/>
    <n v="2"/>
    <x v="1"/>
    <d v="2017-06-11T00:00:00"/>
  </r>
  <r>
    <x v="19"/>
    <x v="18"/>
    <n v="-5"/>
    <x v="0"/>
    <d v="2017-06-11T00:00:00"/>
  </r>
  <r>
    <x v="6"/>
    <x v="27"/>
    <n v="-4"/>
    <x v="0"/>
    <d v="2017-06-11T00:00:00"/>
  </r>
  <r>
    <x v="22"/>
    <x v="7"/>
    <n v="10"/>
    <x v="1"/>
    <d v="2017-06-11T00:00:00"/>
  </r>
  <r>
    <x v="1"/>
    <x v="19"/>
    <n v="2"/>
    <x v="1"/>
    <d v="2017-06-11T00:00:00"/>
  </r>
  <r>
    <x v="2"/>
    <x v="4"/>
    <n v="11"/>
    <x v="1"/>
    <d v="2017-06-11T00:00:00"/>
  </r>
  <r>
    <x v="24"/>
    <x v="17"/>
    <n v="1"/>
    <x v="1"/>
    <d v="2017-06-11T00:00:00"/>
  </r>
  <r>
    <x v="12"/>
    <x v="14"/>
    <n v="2"/>
    <x v="1"/>
    <d v="2017-06-11T00:00:00"/>
  </r>
  <r>
    <x v="23"/>
    <x v="5"/>
    <n v="1"/>
    <x v="1"/>
    <d v="2017-06-11T00:00:00"/>
  </r>
  <r>
    <x v="20"/>
    <x v="9"/>
    <n v="2"/>
    <x v="1"/>
    <d v="2017-06-11T00:00:00"/>
  </r>
  <r>
    <x v="11"/>
    <x v="24"/>
    <n v="-5"/>
    <x v="0"/>
    <d v="2017-06-11T00:00:00"/>
  </r>
  <r>
    <x v="25"/>
    <x v="20"/>
    <n v="-6"/>
    <x v="0"/>
    <d v="2017-06-11T00:00:00"/>
  </r>
  <r>
    <x v="17"/>
    <x v="12"/>
    <n v="-4"/>
    <x v="0"/>
    <d v="2017-06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pageOverThenDown="1" itemPrintTitles="1" createdVersion="4" indent="0" outline="1" outlineData="1" multipleFieldFilters="0">
  <location ref="A3:D433" firstHeaderRow="1" firstDataRow="2" firstDataCol="1"/>
  <pivotFields count="5">
    <pivotField axis="axisRow" showAll="0">
      <items count="61">
        <item m="1" x="32"/>
        <item m="1" x="57"/>
        <item m="1" x="33"/>
        <item m="1" x="59"/>
        <item m="1" x="34"/>
        <item m="1" x="47"/>
        <item m="1" x="30"/>
        <item m="1" x="56"/>
        <item m="1" x="53"/>
        <item m="1" x="37"/>
        <item m="1" x="43"/>
        <item m="1" x="31"/>
        <item m="1" x="50"/>
        <item m="1" x="49"/>
        <item m="1" x="44"/>
        <item m="1" x="52"/>
        <item m="1" x="39"/>
        <item m="1" x="55"/>
        <item m="1" x="51"/>
        <item m="1" x="45"/>
        <item m="1" x="58"/>
        <item m="1" x="40"/>
        <item m="1" x="42"/>
        <item m="1" x="46"/>
        <item m="1" x="36"/>
        <item m="1" x="35"/>
        <item m="1" x="48"/>
        <item m="1" x="38"/>
        <item m="1" x="54"/>
        <item m="1" x="41"/>
        <item x="22"/>
        <item x="8"/>
        <item x="28"/>
        <item x="19"/>
        <item x="1"/>
        <item x="26"/>
        <item x="15"/>
        <item x="12"/>
        <item x="7"/>
        <item x="14"/>
        <item x="25"/>
        <item x="3"/>
        <item x="5"/>
        <item x="20"/>
        <item x="13"/>
        <item x="27"/>
        <item x="16"/>
        <item x="21"/>
        <item x="2"/>
        <item x="18"/>
        <item x="9"/>
        <item x="10"/>
        <item x="11"/>
        <item x="0"/>
        <item x="6"/>
        <item x="24"/>
        <item x="23"/>
        <item x="29"/>
        <item x="4"/>
        <item x="17"/>
        <item t="default"/>
      </items>
    </pivotField>
    <pivotField axis="axisRow" showAll="0">
      <items count="31">
        <item x="0"/>
        <item x="29"/>
        <item x="4"/>
        <item x="10"/>
        <item x="25"/>
        <item x="14"/>
        <item x="9"/>
        <item x="26"/>
        <item x="19"/>
        <item x="18"/>
        <item x="6"/>
        <item x="24"/>
        <item x="20"/>
        <item x="11"/>
        <item x="28"/>
        <item x="7"/>
        <item x="3"/>
        <item x="8"/>
        <item x="22"/>
        <item x="5"/>
        <item x="17"/>
        <item x="16"/>
        <item x="15"/>
        <item x="21"/>
        <item x="23"/>
        <item x="1"/>
        <item x="2"/>
        <item x="12"/>
        <item x="27"/>
        <item x="13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showAll="0"/>
  </pivotFields>
  <rowFields count="2">
    <field x="0"/>
    <field x="1"/>
  </rowFields>
  <rowItems count="429">
    <i>
      <x v="30"/>
    </i>
    <i r="1">
      <x v="5"/>
    </i>
    <i r="1">
      <x v="7"/>
    </i>
    <i r="1">
      <x v="8"/>
    </i>
    <i r="1">
      <x v="9"/>
    </i>
    <i r="1">
      <x v="13"/>
    </i>
    <i r="1">
      <x v="14"/>
    </i>
    <i r="1">
      <x v="15"/>
    </i>
    <i r="1">
      <x v="17"/>
    </i>
    <i r="1">
      <x v="21"/>
    </i>
    <i r="1">
      <x v="22"/>
    </i>
    <i r="1">
      <x v="23"/>
    </i>
    <i r="1">
      <x v="29"/>
    </i>
    <i>
      <x v="31"/>
    </i>
    <i r="1">
      <x v="6"/>
    </i>
    <i r="1">
      <x v="10"/>
    </i>
    <i r="1">
      <x v="12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5"/>
    </i>
    <i r="1">
      <x v="28"/>
    </i>
    <i r="1">
      <x v="29"/>
    </i>
    <i>
      <x v="32"/>
    </i>
    <i r="1">
      <x v="3"/>
    </i>
    <i r="1">
      <x v="5"/>
    </i>
    <i r="1">
      <x v="6"/>
    </i>
    <i r="1">
      <x v="9"/>
    </i>
    <i r="1">
      <x v="10"/>
    </i>
    <i r="1">
      <x v="11"/>
    </i>
    <i r="1">
      <x v="16"/>
    </i>
    <i r="1">
      <x v="18"/>
    </i>
    <i r="1">
      <x v="21"/>
    </i>
    <i r="1">
      <x v="26"/>
    </i>
    <i r="1">
      <x v="28"/>
    </i>
    <i r="1">
      <x v="29"/>
    </i>
    <i>
      <x v="33"/>
    </i>
    <i r="1">
      <x v="2"/>
    </i>
    <i r="1">
      <x v="4"/>
    </i>
    <i r="1">
      <x v="5"/>
    </i>
    <i r="1">
      <x v="9"/>
    </i>
    <i r="1">
      <x v="15"/>
    </i>
    <i r="1">
      <x v="16"/>
    </i>
    <i r="1">
      <x v="18"/>
    </i>
    <i r="1">
      <x v="19"/>
    </i>
    <i r="1">
      <x v="21"/>
    </i>
    <i r="1">
      <x v="24"/>
    </i>
    <i r="1">
      <x v="25"/>
    </i>
    <i r="1">
      <x v="26"/>
    </i>
    <i r="1">
      <x v="27"/>
    </i>
    <i r="1">
      <x v="28"/>
    </i>
    <i>
      <x v="34"/>
    </i>
    <i r="1">
      <x v="3"/>
    </i>
    <i r="1">
      <x v="6"/>
    </i>
    <i r="1">
      <x v="8"/>
    </i>
    <i r="1">
      <x v="13"/>
    </i>
    <i r="1">
      <x v="14"/>
    </i>
    <i r="1">
      <x v="15"/>
    </i>
    <i r="1">
      <x v="18"/>
    </i>
    <i r="1">
      <x v="20"/>
    </i>
    <i r="1">
      <x v="21"/>
    </i>
    <i r="1">
      <x v="22"/>
    </i>
    <i r="1">
      <x v="23"/>
    </i>
    <i r="1">
      <x v="25"/>
    </i>
    <i>
      <x v="35"/>
    </i>
    <i r="1">
      <x/>
    </i>
    <i r="1">
      <x v="2"/>
    </i>
    <i r="1">
      <x v="3"/>
    </i>
    <i r="1">
      <x v="7"/>
    </i>
    <i r="1">
      <x v="9"/>
    </i>
    <i r="1">
      <x v="11"/>
    </i>
    <i r="1">
      <x v="12"/>
    </i>
    <i r="1">
      <x v="16"/>
    </i>
    <i r="1">
      <x v="18"/>
    </i>
    <i r="1">
      <x v="22"/>
    </i>
    <i r="1">
      <x v="24"/>
    </i>
    <i r="1">
      <x v="26"/>
    </i>
    <i>
      <x v="36"/>
    </i>
    <i r="1">
      <x v="1"/>
    </i>
    <i r="1">
      <x v="2"/>
    </i>
    <i r="1">
      <x v="4"/>
    </i>
    <i r="1">
      <x v="7"/>
    </i>
    <i r="1">
      <x v="8"/>
    </i>
    <i r="1">
      <x v="13"/>
    </i>
    <i r="1">
      <x v="15"/>
    </i>
    <i r="1">
      <x v="18"/>
    </i>
    <i r="1">
      <x v="20"/>
    </i>
    <i r="1">
      <x v="21"/>
    </i>
    <i r="1">
      <x v="23"/>
    </i>
    <i r="1">
      <x v="25"/>
    </i>
    <i r="1">
      <x v="28"/>
    </i>
    <i>
      <x v="37"/>
    </i>
    <i r="1">
      <x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6"/>
    </i>
    <i r="1">
      <x v="19"/>
    </i>
    <i r="1">
      <x v="24"/>
    </i>
    <i r="1">
      <x v="26"/>
    </i>
    <i r="1">
      <x v="27"/>
    </i>
    <i r="1">
      <x v="28"/>
    </i>
    <i>
      <x v="38"/>
    </i>
    <i r="1">
      <x/>
    </i>
    <i r="1">
      <x v="4"/>
    </i>
    <i r="1">
      <x v="6"/>
    </i>
    <i r="1">
      <x v="7"/>
    </i>
    <i r="1">
      <x v="13"/>
    </i>
    <i r="1">
      <x v="15"/>
    </i>
    <i r="1">
      <x v="16"/>
    </i>
    <i r="1">
      <x v="20"/>
    </i>
    <i r="1">
      <x v="22"/>
    </i>
    <i r="1">
      <x v="23"/>
    </i>
    <i r="1">
      <x v="24"/>
    </i>
    <i r="1">
      <x v="25"/>
    </i>
    <i r="1">
      <x v="29"/>
    </i>
    <i>
      <x v="39"/>
    </i>
    <i r="1">
      <x/>
    </i>
    <i r="1">
      <x v="2"/>
    </i>
    <i r="1">
      <x v="3"/>
    </i>
    <i r="1">
      <x v="5"/>
    </i>
    <i r="1">
      <x v="7"/>
    </i>
    <i r="1">
      <x v="10"/>
    </i>
    <i r="1">
      <x v="11"/>
    </i>
    <i r="1">
      <x v="12"/>
    </i>
    <i r="1">
      <x v="16"/>
    </i>
    <i r="1">
      <x v="19"/>
    </i>
    <i r="1">
      <x v="24"/>
    </i>
    <i r="1">
      <x v="26"/>
    </i>
    <i r="1">
      <x v="27"/>
    </i>
    <i>
      <x v="40"/>
    </i>
    <i r="1">
      <x v="1"/>
    </i>
    <i r="1">
      <x v="2"/>
    </i>
    <i r="1">
      <x v="7"/>
    </i>
    <i r="1">
      <x v="9"/>
    </i>
    <i r="1">
      <x v="11"/>
    </i>
    <i r="1">
      <x v="12"/>
    </i>
    <i r="1">
      <x v="14"/>
    </i>
    <i r="1">
      <x v="16"/>
    </i>
    <i r="1">
      <x v="18"/>
    </i>
    <i r="1">
      <x v="19"/>
    </i>
    <i r="1">
      <x v="24"/>
    </i>
    <i r="1">
      <x v="26"/>
    </i>
    <i r="1">
      <x v="27"/>
    </i>
    <i>
      <x v="41"/>
    </i>
    <i r="1">
      <x v="2"/>
    </i>
    <i r="1">
      <x v="5"/>
    </i>
    <i r="1">
      <x v="7"/>
    </i>
    <i r="1">
      <x v="9"/>
    </i>
    <i r="1">
      <x v="10"/>
    </i>
    <i r="1">
      <x v="12"/>
    </i>
    <i r="1">
      <x v="16"/>
    </i>
    <i r="1">
      <x v="18"/>
    </i>
    <i r="1">
      <x v="19"/>
    </i>
    <i r="1">
      <x v="22"/>
    </i>
    <i r="1">
      <x v="23"/>
    </i>
    <i r="1">
      <x v="26"/>
    </i>
    <i r="1">
      <x v="27"/>
    </i>
    <i>
      <x v="42"/>
    </i>
    <i r="1">
      <x v="1"/>
    </i>
    <i r="1">
      <x v="5"/>
    </i>
    <i r="1">
      <x v="9"/>
    </i>
    <i r="1">
      <x v="10"/>
    </i>
    <i r="1">
      <x v="11"/>
    </i>
    <i r="1">
      <x v="14"/>
    </i>
    <i r="1">
      <x v="16"/>
    </i>
    <i r="1">
      <x v="17"/>
    </i>
    <i r="1">
      <x v="19"/>
    </i>
    <i r="1">
      <x v="24"/>
    </i>
    <i r="1">
      <x v="26"/>
    </i>
    <i r="1">
      <x v="27"/>
    </i>
    <i r="1">
      <x v="28"/>
    </i>
    <i>
      <x v="43"/>
    </i>
    <i r="1">
      <x/>
    </i>
    <i r="1">
      <x v="4"/>
    </i>
    <i r="1">
      <x v="6"/>
    </i>
    <i r="1">
      <x v="8"/>
    </i>
    <i r="1">
      <x v="14"/>
    </i>
    <i r="1">
      <x v="15"/>
    </i>
    <i r="1">
      <x v="20"/>
    </i>
    <i r="1">
      <x v="21"/>
    </i>
    <i r="1">
      <x v="22"/>
    </i>
    <i r="1">
      <x v="23"/>
    </i>
    <i r="1">
      <x v="25"/>
    </i>
    <i r="1">
      <x v="29"/>
    </i>
    <i>
      <x v="44"/>
    </i>
    <i r="1">
      <x/>
    </i>
    <i r="1">
      <x v="1"/>
    </i>
    <i r="1">
      <x v="4"/>
    </i>
    <i r="1">
      <x v="10"/>
    </i>
    <i r="1">
      <x v="12"/>
    </i>
    <i r="1">
      <x v="13"/>
    </i>
    <i r="1">
      <x v="17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9"/>
    </i>
    <i>
      <x v="45"/>
    </i>
    <i r="1">
      <x/>
    </i>
    <i r="1">
      <x v="1"/>
    </i>
    <i r="1">
      <x v="3"/>
    </i>
    <i r="1">
      <x v="4"/>
    </i>
    <i r="1">
      <x v="6"/>
    </i>
    <i r="1">
      <x v="8"/>
    </i>
    <i r="1">
      <x v="13"/>
    </i>
    <i r="1">
      <x v="17"/>
    </i>
    <i r="1">
      <x v="21"/>
    </i>
    <i r="1">
      <x v="22"/>
    </i>
    <i r="1">
      <x v="23"/>
    </i>
    <i r="1">
      <x v="25"/>
    </i>
    <i r="1">
      <x v="28"/>
    </i>
    <i>
      <x v="46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9"/>
    </i>
    <i r="1">
      <x v="23"/>
    </i>
    <i r="1">
      <x v="24"/>
    </i>
    <i r="1">
      <x v="26"/>
    </i>
    <i r="1">
      <x v="27"/>
    </i>
    <i>
      <x v="47"/>
    </i>
    <i r="1">
      <x/>
    </i>
    <i r="1">
      <x v="1"/>
    </i>
    <i r="1">
      <x v="12"/>
    </i>
    <i r="1">
      <x v="14"/>
    </i>
    <i r="1">
      <x v="15"/>
    </i>
    <i r="1">
      <x v="20"/>
    </i>
    <i r="1">
      <x v="21"/>
    </i>
    <i r="1">
      <x v="22"/>
    </i>
    <i r="1">
      <x v="23"/>
    </i>
    <i r="1">
      <x v="27"/>
    </i>
    <i r="1">
      <x v="29"/>
    </i>
    <i>
      <x v="48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1"/>
    </i>
    <i r="1">
      <x v="19"/>
    </i>
    <i r="1">
      <x v="21"/>
    </i>
    <i r="1">
      <x v="25"/>
    </i>
    <i r="1">
      <x v="26"/>
    </i>
    <i r="1">
      <x v="28"/>
    </i>
    <i>
      <x v="49"/>
    </i>
    <i r="1">
      <x v="3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8"/>
    </i>
    <i r="1">
      <x v="24"/>
    </i>
    <i r="1">
      <x v="26"/>
    </i>
    <i r="1">
      <x v="27"/>
    </i>
    <i r="1">
      <x v="28"/>
    </i>
    <i r="1">
      <x v="29"/>
    </i>
    <i>
      <x v="50"/>
    </i>
    <i r="1">
      <x v="1"/>
    </i>
    <i r="1">
      <x v="4"/>
    </i>
    <i r="1">
      <x v="6"/>
    </i>
    <i r="1">
      <x v="8"/>
    </i>
    <i r="1">
      <x v="13"/>
    </i>
    <i r="1">
      <x v="14"/>
    </i>
    <i r="1">
      <x v="17"/>
    </i>
    <i r="1">
      <x v="21"/>
    </i>
    <i r="1">
      <x v="23"/>
    </i>
    <i r="1">
      <x v="24"/>
    </i>
    <i r="1">
      <x v="25"/>
    </i>
    <i r="1">
      <x v="27"/>
    </i>
    <i r="1">
      <x v="29"/>
    </i>
    <i>
      <x v="51"/>
    </i>
    <i r="1">
      <x/>
    </i>
    <i r="1">
      <x v="1"/>
    </i>
    <i r="1">
      <x v="2"/>
    </i>
    <i r="1">
      <x v="3"/>
    </i>
    <i r="1">
      <x v="4"/>
    </i>
    <i r="1">
      <x v="6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5"/>
    </i>
    <i r="1">
      <x v="29"/>
    </i>
    <i>
      <x v="52"/>
    </i>
    <i r="1">
      <x/>
    </i>
    <i r="1">
      <x v="1"/>
    </i>
    <i r="1">
      <x v="4"/>
    </i>
    <i r="1">
      <x v="5"/>
    </i>
    <i r="1">
      <x v="8"/>
    </i>
    <i r="1">
      <x v="11"/>
    </i>
    <i r="1">
      <x v="13"/>
    </i>
    <i r="1">
      <x v="14"/>
    </i>
    <i r="1">
      <x v="15"/>
    </i>
    <i r="1">
      <x v="17"/>
    </i>
    <i r="1">
      <x v="23"/>
    </i>
    <i r="1">
      <x v="27"/>
    </i>
    <i r="1">
      <x v="29"/>
    </i>
    <i>
      <x v="53"/>
    </i>
    <i r="1">
      <x/>
    </i>
    <i r="1">
      <x v="1"/>
    </i>
    <i r="1">
      <x v="4"/>
    </i>
    <i r="1">
      <x v="6"/>
    </i>
    <i r="1">
      <x v="8"/>
    </i>
    <i r="1">
      <x v="11"/>
    </i>
    <i r="1">
      <x v="13"/>
    </i>
    <i r="1">
      <x v="15"/>
    </i>
    <i r="1">
      <x v="16"/>
    </i>
    <i r="1">
      <x v="17"/>
    </i>
    <i r="1">
      <x v="20"/>
    </i>
    <i r="1">
      <x v="22"/>
    </i>
    <i r="1">
      <x v="25"/>
    </i>
    <i r="1">
      <x v="29"/>
    </i>
    <i>
      <x v="54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6"/>
    </i>
    <i r="1">
      <x v="19"/>
    </i>
    <i r="1">
      <x v="20"/>
    </i>
    <i r="1">
      <x v="26"/>
    </i>
    <i r="1">
      <x v="27"/>
    </i>
    <i r="1">
      <x v="28"/>
    </i>
    <i r="1">
      <x v="29"/>
    </i>
    <i>
      <x v="55"/>
    </i>
    <i r="1">
      <x v="1"/>
    </i>
    <i r="1">
      <x v="3"/>
    </i>
    <i r="1">
      <x v="4"/>
    </i>
    <i r="1">
      <x v="6"/>
    </i>
    <i r="1">
      <x v="8"/>
    </i>
    <i r="1">
      <x v="13"/>
    </i>
    <i r="1">
      <x v="14"/>
    </i>
    <i r="1">
      <x v="15"/>
    </i>
    <i r="1">
      <x v="18"/>
    </i>
    <i r="1">
      <x v="20"/>
    </i>
    <i r="1">
      <x v="21"/>
    </i>
    <i r="1">
      <x v="23"/>
    </i>
    <i r="1">
      <x v="28"/>
    </i>
    <i r="1">
      <x v="29"/>
    </i>
    <i>
      <x v="56"/>
    </i>
    <i r="1">
      <x v="2"/>
    </i>
    <i r="1">
      <x v="3"/>
    </i>
    <i r="1">
      <x v="5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8"/>
    </i>
    <i r="1">
      <x v="19"/>
    </i>
    <i r="1">
      <x v="24"/>
    </i>
    <i r="1">
      <x v="27"/>
    </i>
    <i r="1">
      <x v="28"/>
    </i>
    <i>
      <x v="57"/>
    </i>
    <i r="1">
      <x v="3"/>
    </i>
    <i r="1">
      <x v="7"/>
    </i>
    <i r="1">
      <x v="9"/>
    </i>
    <i r="1">
      <x v="10"/>
    </i>
    <i r="1">
      <x v="11"/>
    </i>
    <i r="1">
      <x v="12"/>
    </i>
    <i r="1">
      <x v="16"/>
    </i>
    <i r="1">
      <x v="17"/>
    </i>
    <i r="1">
      <x v="19"/>
    </i>
    <i r="1">
      <x v="20"/>
    </i>
    <i r="1">
      <x v="22"/>
    </i>
    <i r="1">
      <x v="24"/>
    </i>
    <i r="1">
      <x v="26"/>
    </i>
    <i r="1">
      <x v="28"/>
    </i>
    <i r="1">
      <x v="29"/>
    </i>
    <i>
      <x v="58"/>
    </i>
    <i r="1">
      <x v="1"/>
    </i>
    <i r="1">
      <x v="2"/>
    </i>
    <i r="1">
      <x v="3"/>
    </i>
    <i r="1">
      <x v="6"/>
    </i>
    <i r="1">
      <x v="7"/>
    </i>
    <i r="1">
      <x v="12"/>
    </i>
    <i r="1">
      <x v="15"/>
    </i>
    <i r="1">
      <x v="18"/>
    </i>
    <i r="1">
      <x v="19"/>
    </i>
    <i r="1">
      <x v="24"/>
    </i>
    <i r="1">
      <x v="25"/>
    </i>
    <i r="1">
      <x v="26"/>
    </i>
    <i r="1">
      <x v="27"/>
    </i>
    <i>
      <x v="59"/>
    </i>
    <i r="1">
      <x/>
    </i>
    <i r="1">
      <x v="1"/>
    </i>
    <i r="1">
      <x v="2"/>
    </i>
    <i r="1">
      <x v="8"/>
    </i>
    <i r="1">
      <x v="13"/>
    </i>
    <i r="1">
      <x v="14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Run Difference" fld="2" subtotal="count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940" totalsRowShown="0">
  <autoFilter ref="A1:I940"/>
  <tableColumns count="9">
    <tableColumn id="1" name="Home Team"/>
    <tableColumn id="2" name="Home Team Score"/>
    <tableColumn id="3" name="way Team"/>
    <tableColumn id="4" name="Away Team Score"/>
    <tableColumn id="6" name="Home - Away">
      <calculatedColumnFormula>B2-D2</calculatedColumnFormula>
    </tableColumn>
    <tableColumn id="7" name="Away - Home">
      <calculatedColumnFormula>-E2</calculatedColumnFormula>
    </tableColumn>
    <tableColumn id="10" name="Home Win" dataDxfId="20">
      <calculatedColumnFormula>Table1[[#This Row],[Home - Away]]&gt;0</calculatedColumnFormula>
    </tableColumn>
    <tableColumn id="11" name="Away Win" dataDxfId="19">
      <calculatedColumnFormula>Table1[[#This Row],[Away - Home]]&gt;0</calculatedColumnFormula>
    </tableColumn>
    <tableColumn id="9" name="Date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581" totalsRowShown="0" dataDxfId="17" tableBorderDxfId="16">
  <autoFilter ref="A1:H1581"/>
  <tableColumns count="8">
    <tableColumn id="1" name="Team" dataDxfId="15"/>
    <tableColumn id="2" name="Opponent" dataDxfId="14"/>
    <tableColumn id="3" name="Run Difference" dataDxfId="13"/>
    <tableColumn id="4" name="Win" dataDxfId="12"/>
    <tableColumn id="6" name="Date as Date" dataDxfId="11"/>
    <tableColumn id="8" name="Win as Number" dataDxfId="10">
      <calculatedColumnFormula>IF(Table2[[#This Row],[Win]],1,0)</calculatedColumnFormula>
    </tableColumn>
    <tableColumn id="9" name="Team ID" dataDxfId="9">
      <calculatedColumnFormula>VLOOKUP(Table2[[#This Row],[Team]],Table3[[Team]:[ID]],2,FALSE)</calculatedColumnFormula>
    </tableColumn>
    <tableColumn id="10" name="Opponent ID" dataDxfId="8">
      <calculatedColumnFormula>VLOOKUP(Table2[[#This Row],[Opponent]],Table3[[Team]:[ID]],2,FALSE)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1:H399" totalsRowShown="0">
  <autoFilter ref="C1:H399"/>
  <tableColumns count="6">
    <tableColumn id="1" name="Source"/>
    <tableColumn id="2" name="Target"/>
    <tableColumn id="3" name="Type"/>
    <tableColumn id="4" name="ID"/>
    <tableColumn id="5" name="Label"/>
    <tableColumn id="6" name="Weight">
      <calculatedColumnFormula>SUMIFS(Table2[Win as Number],Table2[Team ID],'win-loss'!C2,Table2[Opponent ID],'win-loss'!D2)/COUNTIFS(Table2[Team ID],'win-loss'!C2,Table2[Opponent ID],'win-loss'!D2)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D31" totalsRowShown="0">
  <autoFilter ref="A1:D31"/>
  <tableColumns count="4">
    <tableColumn id="1" name="Team" dataDxfId="7"/>
    <tableColumn id="2" name="ID" dataDxfId="6"/>
    <tableColumn id="4" name="Interval" dataDxfId="5"/>
    <tableColumn id="3" name="Divis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:G273" totalsRowShown="0">
  <autoFilter ref="A2:G273"/>
  <tableColumns count="7">
    <tableColumn id="1" name="Home Team"/>
    <tableColumn id="5" name="Home ID" dataDxfId="4">
      <calculatedColumnFormula>VLOOKUP(Table5[[#This Row],[Home Team]],Table3[[Team]:[ID]],2,FALSE)</calculatedColumnFormula>
    </tableColumn>
    <tableColumn id="2" name="Home Team Score"/>
    <tableColumn id="3" name="Away Team"/>
    <tableColumn id="6" name="Away ID" dataDxfId="3">
      <calculatedColumnFormula>VLOOKUP(Table5[[#This Row],[Away Team]],Table3[[Team]:[ID]],2,FALSE)</calculatedColumnFormula>
    </tableColumn>
    <tableColumn id="4" name="Away Team Score"/>
    <tableColumn id="7" name="Run Diff." dataDxfId="2">
      <calculatedColumnFormula>Table5[[#This Row],[Home Team Score]]-Table5[[#This Row],[Away Team Score]]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K2:P902" totalsRowShown="0">
  <autoFilter ref="K2:P902">
    <filterColumn colId="2">
      <filters>
        <filter val="0"/>
        <filter val="0.333333333"/>
        <filter val="-0.333333333"/>
        <filter val="0.5"/>
        <filter val="-0.5"/>
        <filter val="0.666666667"/>
        <filter val="-0.666666667"/>
        <filter val="0.75"/>
        <filter val="1"/>
        <filter val="-1"/>
        <filter val="1.25"/>
        <filter val="-1.25"/>
        <filter val="1.333333333"/>
        <filter val="-1.333333333"/>
        <filter val="1.5"/>
        <filter val="-1.5"/>
        <filter val="1.666666667"/>
        <filter val="-1.666666667"/>
        <filter val="-1.75"/>
        <filter val="-10"/>
        <filter val="2"/>
        <filter val="-2"/>
        <filter val="2.25"/>
        <filter val="-2.25"/>
        <filter val="2.333333333"/>
        <filter val="-2.5"/>
        <filter val="2.666666667"/>
        <filter val="-2.666666667"/>
        <filter val="2.75"/>
        <filter val="3"/>
        <filter val="-3"/>
        <filter val="3.333333333"/>
        <filter val="3.5"/>
        <filter val="3.666666667"/>
        <filter val="4"/>
        <filter val="-4"/>
        <filter val="4.333333333"/>
        <filter val="-4.75"/>
        <filter val="5"/>
        <filter val="-5"/>
        <filter val="5.5"/>
        <filter val="6"/>
        <filter val="-6"/>
        <filter val="7"/>
        <filter val="-7"/>
        <filter val="-7.333333333"/>
        <filter val="-7.5"/>
        <filter val="-7.666666667"/>
        <filter val="-8"/>
      </filters>
    </filterColumn>
  </autoFilter>
  <tableColumns count="6">
    <tableColumn id="1" name="Home ID"/>
    <tableColumn id="2" name="Away ID"/>
    <tableColumn id="3" name="RD/game">
      <calculatedColumnFormula>SUMIFS(Table5[Run Diff.],Table5[Home ID],K3,Table5[Away ID],L3)/COUNTIFS(Table5[Home ID],K3,Table5[Away ID],L3)</calculatedColumnFormula>
    </tableColumn>
    <tableColumn id="4" name="GP">
      <calculatedColumnFormula>COUNTIFS(Table5[Home ID],K3,Table5[Away ID],L3)</calculatedColumnFormula>
    </tableColumn>
    <tableColumn id="5" name="Wins" dataDxfId="1">
      <calculatedColumnFormula>COUNTIFS(Table5[Home ID],K3,Table5[Away ID],L3,Table5[Run Diff.],"&gt;0")</calculatedColumnFormula>
    </tableColumn>
    <tableColumn id="6" name="Losses" dataDxfId="0">
      <calculatedColumnFormula>Table7[[#This Row],[GP]]-Table7[[#This Row],[Wins]]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0"/>
  <sheetViews>
    <sheetView workbookViewId="0">
      <selection sqref="A1:I6"/>
    </sheetView>
  </sheetViews>
  <sheetFormatPr defaultRowHeight="14.4" x14ac:dyDescent="0.3"/>
  <cols>
    <col min="1" max="1" width="22.6640625" bestFit="1" customWidth="1"/>
    <col min="2" max="2" width="18.5546875" bestFit="1" customWidth="1"/>
    <col min="3" max="3" width="33.21875" bestFit="1" customWidth="1"/>
    <col min="4" max="4" width="18.21875" bestFit="1" customWidth="1"/>
    <col min="5" max="6" width="14.44140625" bestFit="1" customWidth="1"/>
    <col min="7" max="7" width="12" style="7" bestFit="1" customWidth="1"/>
    <col min="8" max="8" width="11.6640625" bestFit="1" customWidth="1"/>
    <col min="9" max="9" width="22.6640625" style="8" bestFit="1" customWidth="1"/>
  </cols>
  <sheetData>
    <row r="1" spans="1:9" x14ac:dyDescent="0.3">
      <c r="A1" t="s">
        <v>101</v>
      </c>
      <c r="B1" t="s">
        <v>102</v>
      </c>
      <c r="C1" t="s">
        <v>126</v>
      </c>
      <c r="D1" t="s">
        <v>103</v>
      </c>
      <c r="E1" t="s">
        <v>104</v>
      </c>
      <c r="F1" t="s">
        <v>105</v>
      </c>
      <c r="G1" t="s">
        <v>107</v>
      </c>
      <c r="H1" t="s">
        <v>108</v>
      </c>
      <c r="I1" s="8" t="s">
        <v>106</v>
      </c>
    </row>
    <row r="2" spans="1:9" x14ac:dyDescent="0.3">
      <c r="A2" t="s">
        <v>71</v>
      </c>
      <c r="B2">
        <v>5</v>
      </c>
      <c r="C2" t="s">
        <v>93</v>
      </c>
      <c r="D2">
        <v>6</v>
      </c>
      <c r="E2">
        <f t="shared" ref="E2:E65" si="0">B2-D2</f>
        <v>-1</v>
      </c>
      <c r="F2">
        <f>-E2</f>
        <v>1</v>
      </c>
      <c r="G2" t="b">
        <f>Table1[[#This Row],[Home - Away]]&gt;0</f>
        <v>0</v>
      </c>
      <c r="H2" t="b">
        <f>Table1[[#This Row],[Away - Home]]&gt;0</f>
        <v>1</v>
      </c>
      <c r="I2" s="8" t="s">
        <v>1</v>
      </c>
    </row>
    <row r="3" spans="1:9" x14ac:dyDescent="0.3">
      <c r="A3" t="s">
        <v>72</v>
      </c>
      <c r="B3">
        <v>3</v>
      </c>
      <c r="C3" t="s">
        <v>95</v>
      </c>
      <c r="D3">
        <v>4</v>
      </c>
      <c r="E3">
        <f t="shared" si="0"/>
        <v>-1</v>
      </c>
      <c r="F3">
        <f t="shared" ref="F3:F28" si="1">-E3</f>
        <v>1</v>
      </c>
      <c r="G3" t="b">
        <f>Table1[[#This Row],[Home - Away]]&gt;0</f>
        <v>0</v>
      </c>
      <c r="H3" t="b">
        <f>Table1[[#This Row],[Away - Home]]&gt;0</f>
        <v>1</v>
      </c>
      <c r="I3" s="8" t="s">
        <v>1</v>
      </c>
    </row>
    <row r="4" spans="1:9" x14ac:dyDescent="0.3">
      <c r="A4" t="s">
        <v>73</v>
      </c>
      <c r="B4">
        <v>3</v>
      </c>
      <c r="C4" t="s">
        <v>94</v>
      </c>
      <c r="D4">
        <v>7</v>
      </c>
      <c r="E4">
        <f t="shared" si="0"/>
        <v>-4</v>
      </c>
      <c r="F4">
        <f t="shared" si="1"/>
        <v>4</v>
      </c>
      <c r="G4" t="b">
        <f>Table1[[#This Row],[Home - Away]]&gt;0</f>
        <v>0</v>
      </c>
      <c r="H4" t="b">
        <f>Table1[[#This Row],[Away - Home]]&gt;0</f>
        <v>1</v>
      </c>
      <c r="I4" s="8" t="s">
        <v>1</v>
      </c>
    </row>
    <row r="5" spans="1:9" x14ac:dyDescent="0.3">
      <c r="A5" t="s">
        <v>74</v>
      </c>
      <c r="B5">
        <v>1</v>
      </c>
      <c r="C5" t="s">
        <v>87</v>
      </c>
      <c r="D5">
        <v>7</v>
      </c>
      <c r="E5">
        <f t="shared" si="0"/>
        <v>-6</v>
      </c>
      <c r="F5">
        <f t="shared" si="1"/>
        <v>6</v>
      </c>
      <c r="G5" t="b">
        <f>Table1[[#This Row],[Home - Away]]&gt;0</f>
        <v>0</v>
      </c>
      <c r="H5" t="b">
        <f>Table1[[#This Row],[Away - Home]]&gt;0</f>
        <v>1</v>
      </c>
      <c r="I5" s="8" t="s">
        <v>2</v>
      </c>
    </row>
    <row r="6" spans="1:9" x14ac:dyDescent="0.3">
      <c r="A6" t="s">
        <v>75</v>
      </c>
      <c r="B6">
        <v>2</v>
      </c>
      <c r="C6" t="s">
        <v>99</v>
      </c>
      <c r="D6">
        <v>3</v>
      </c>
      <c r="E6">
        <f t="shared" si="0"/>
        <v>-1</v>
      </c>
      <c r="F6">
        <f t="shared" si="1"/>
        <v>1</v>
      </c>
      <c r="G6" t="b">
        <f>Table1[[#This Row],[Home - Away]]&gt;0</f>
        <v>0</v>
      </c>
      <c r="H6" t="b">
        <f>Table1[[#This Row],[Away - Home]]&gt;0</f>
        <v>1</v>
      </c>
      <c r="I6" s="8" t="s">
        <v>2</v>
      </c>
    </row>
    <row r="7" spans="1:9" x14ac:dyDescent="0.3">
      <c r="A7" t="s">
        <v>76</v>
      </c>
      <c r="B7">
        <v>2</v>
      </c>
      <c r="C7" t="s">
        <v>89</v>
      </c>
      <c r="D7">
        <v>4</v>
      </c>
      <c r="E7">
        <f t="shared" si="0"/>
        <v>-2</v>
      </c>
      <c r="F7">
        <f t="shared" si="1"/>
        <v>2</v>
      </c>
      <c r="G7" t="b">
        <f>Table1[[#This Row],[Home - Away]]&gt;0</f>
        <v>0</v>
      </c>
      <c r="H7" t="b">
        <f>Table1[[#This Row],[Away - Home]]&gt;0</f>
        <v>1</v>
      </c>
      <c r="I7" s="8" t="s">
        <v>2</v>
      </c>
    </row>
    <row r="8" spans="1:9" x14ac:dyDescent="0.3">
      <c r="A8" t="s">
        <v>77</v>
      </c>
      <c r="B8">
        <v>0</v>
      </c>
      <c r="C8" t="s">
        <v>96</v>
      </c>
      <c r="D8">
        <v>3</v>
      </c>
      <c r="E8">
        <f t="shared" si="0"/>
        <v>-3</v>
      </c>
      <c r="F8">
        <f t="shared" si="1"/>
        <v>3</v>
      </c>
      <c r="G8" t="b">
        <f>Table1[[#This Row],[Home - Away]]&gt;0</f>
        <v>0</v>
      </c>
      <c r="H8" t="b">
        <f>Table1[[#This Row],[Away - Home]]&gt;0</f>
        <v>1</v>
      </c>
      <c r="I8" s="8" t="s">
        <v>2</v>
      </c>
    </row>
    <row r="9" spans="1:9" x14ac:dyDescent="0.3">
      <c r="A9" t="s">
        <v>78</v>
      </c>
      <c r="B9">
        <v>7</v>
      </c>
      <c r="C9" t="s">
        <v>98</v>
      </c>
      <c r="D9">
        <v>5</v>
      </c>
      <c r="E9">
        <f t="shared" si="0"/>
        <v>2</v>
      </c>
      <c r="F9">
        <f t="shared" si="1"/>
        <v>-2</v>
      </c>
      <c r="G9" t="b">
        <f>Table1[[#This Row],[Home - Away]]&gt;0</f>
        <v>1</v>
      </c>
      <c r="H9" t="b">
        <f>Table1[[#This Row],[Away - Home]]&gt;0</f>
        <v>0</v>
      </c>
      <c r="I9" s="8" t="s">
        <v>2</v>
      </c>
    </row>
    <row r="10" spans="1:9" x14ac:dyDescent="0.3">
      <c r="A10" t="s">
        <v>79</v>
      </c>
      <c r="B10">
        <v>0</v>
      </c>
      <c r="C10" t="s">
        <v>92</v>
      </c>
      <c r="D10">
        <v>6</v>
      </c>
      <c r="E10">
        <f t="shared" si="0"/>
        <v>-6</v>
      </c>
      <c r="F10">
        <f t="shared" si="1"/>
        <v>6</v>
      </c>
      <c r="G10" t="b">
        <f>Table1[[#This Row],[Home - Away]]&gt;0</f>
        <v>0</v>
      </c>
      <c r="H10" t="b">
        <f>Table1[[#This Row],[Away - Home]]&gt;0</f>
        <v>1</v>
      </c>
      <c r="I10" s="8" t="s">
        <v>2</v>
      </c>
    </row>
    <row r="11" spans="1:9" x14ac:dyDescent="0.3">
      <c r="A11" t="s">
        <v>80</v>
      </c>
      <c r="B11">
        <v>4</v>
      </c>
      <c r="C11" t="s">
        <v>86</v>
      </c>
      <c r="D11">
        <v>3</v>
      </c>
      <c r="E11">
        <f t="shared" si="0"/>
        <v>1</v>
      </c>
      <c r="F11">
        <f t="shared" si="1"/>
        <v>-1</v>
      </c>
      <c r="G11" t="b">
        <f>Table1[[#This Row],[Home - Away]]&gt;0</f>
        <v>1</v>
      </c>
      <c r="H11" t="b">
        <f>Table1[[#This Row],[Away - Home]]&gt;0</f>
        <v>0</v>
      </c>
      <c r="I11" s="8" t="s">
        <v>2</v>
      </c>
    </row>
    <row r="12" spans="1:9" x14ac:dyDescent="0.3">
      <c r="A12" t="s">
        <v>81</v>
      </c>
      <c r="B12">
        <v>3</v>
      </c>
      <c r="C12" t="s">
        <v>90</v>
      </c>
      <c r="D12">
        <v>5</v>
      </c>
      <c r="E12">
        <f t="shared" si="0"/>
        <v>-2</v>
      </c>
      <c r="F12">
        <f t="shared" si="1"/>
        <v>2</v>
      </c>
      <c r="G12" t="b">
        <f>Table1[[#This Row],[Home - Away]]&gt;0</f>
        <v>0</v>
      </c>
      <c r="H12" t="b">
        <f>Table1[[#This Row],[Away - Home]]&gt;0</f>
        <v>1</v>
      </c>
      <c r="I12" s="8" t="s">
        <v>2</v>
      </c>
    </row>
    <row r="13" spans="1:9" x14ac:dyDescent="0.3">
      <c r="A13" t="s">
        <v>82</v>
      </c>
      <c r="B13">
        <v>3</v>
      </c>
      <c r="C13" t="s">
        <v>91</v>
      </c>
      <c r="D13">
        <v>14</v>
      </c>
      <c r="E13">
        <f t="shared" si="0"/>
        <v>-11</v>
      </c>
      <c r="F13">
        <f t="shared" si="1"/>
        <v>11</v>
      </c>
      <c r="G13" t="b">
        <f>Table1[[#This Row],[Home - Away]]&gt;0</f>
        <v>0</v>
      </c>
      <c r="H13" t="b">
        <f>Table1[[#This Row],[Away - Home]]&gt;0</f>
        <v>1</v>
      </c>
      <c r="I13" s="8" t="s">
        <v>2</v>
      </c>
    </row>
    <row r="14" spans="1:9" x14ac:dyDescent="0.3">
      <c r="A14" t="s">
        <v>83</v>
      </c>
      <c r="B14">
        <v>8</v>
      </c>
      <c r="C14" t="s">
        <v>100</v>
      </c>
      <c r="D14">
        <v>5</v>
      </c>
      <c r="E14">
        <f t="shared" si="0"/>
        <v>3</v>
      </c>
      <c r="F14">
        <f t="shared" si="1"/>
        <v>-3</v>
      </c>
      <c r="G14" t="b">
        <f>Table1[[#This Row],[Home - Away]]&gt;0</f>
        <v>1</v>
      </c>
      <c r="H14" t="b">
        <f>Table1[[#This Row],[Away - Home]]&gt;0</f>
        <v>0</v>
      </c>
      <c r="I14" s="8" t="s">
        <v>2</v>
      </c>
    </row>
    <row r="15" spans="1:9" x14ac:dyDescent="0.3">
      <c r="A15" t="s">
        <v>84</v>
      </c>
      <c r="B15">
        <v>2</v>
      </c>
      <c r="C15" t="s">
        <v>88</v>
      </c>
      <c r="D15">
        <v>4</v>
      </c>
      <c r="E15">
        <f t="shared" si="0"/>
        <v>-2</v>
      </c>
      <c r="F15">
        <f t="shared" si="1"/>
        <v>2</v>
      </c>
      <c r="G15" t="b">
        <f>Table1[[#This Row],[Home - Away]]&gt;0</f>
        <v>0</v>
      </c>
      <c r="H15" t="b">
        <f>Table1[[#This Row],[Away - Home]]&gt;0</f>
        <v>1</v>
      </c>
      <c r="I15" s="8" t="s">
        <v>2</v>
      </c>
    </row>
    <row r="16" spans="1:9" x14ac:dyDescent="0.3">
      <c r="A16" t="s">
        <v>71</v>
      </c>
      <c r="B16">
        <v>8</v>
      </c>
      <c r="C16" t="s">
        <v>93</v>
      </c>
      <c r="D16">
        <v>4</v>
      </c>
      <c r="E16">
        <f t="shared" si="0"/>
        <v>4</v>
      </c>
      <c r="F16">
        <f t="shared" si="1"/>
        <v>-4</v>
      </c>
      <c r="G16" t="b">
        <f>Table1[[#This Row],[Home - Away]]&gt;0</f>
        <v>1</v>
      </c>
      <c r="H16" t="b">
        <f>Table1[[#This Row],[Away - Home]]&gt;0</f>
        <v>0</v>
      </c>
      <c r="I16" s="8" t="s">
        <v>3</v>
      </c>
    </row>
    <row r="17" spans="1:9" x14ac:dyDescent="0.3">
      <c r="A17" t="s">
        <v>76</v>
      </c>
      <c r="B17">
        <v>7</v>
      </c>
      <c r="C17" t="s">
        <v>89</v>
      </c>
      <c r="D17">
        <v>6</v>
      </c>
      <c r="E17">
        <f t="shared" si="0"/>
        <v>1</v>
      </c>
      <c r="F17">
        <f t="shared" si="1"/>
        <v>-1</v>
      </c>
      <c r="G17" t="b">
        <f>Table1[[#This Row],[Home - Away]]&gt;0</f>
        <v>1</v>
      </c>
      <c r="H17" t="b">
        <f>Table1[[#This Row],[Away - Home]]&gt;0</f>
        <v>0</v>
      </c>
      <c r="I17" s="8" t="s">
        <v>3</v>
      </c>
    </row>
    <row r="18" spans="1:9" x14ac:dyDescent="0.3">
      <c r="A18" t="s">
        <v>72</v>
      </c>
      <c r="B18">
        <v>2</v>
      </c>
      <c r="C18" t="s">
        <v>95</v>
      </c>
      <c r="D18">
        <v>1</v>
      </c>
      <c r="E18">
        <f t="shared" si="0"/>
        <v>1</v>
      </c>
      <c r="F18">
        <f t="shared" si="1"/>
        <v>-1</v>
      </c>
      <c r="G18" t="b">
        <f>Table1[[#This Row],[Home - Away]]&gt;0</f>
        <v>1</v>
      </c>
      <c r="H18" t="b">
        <f>Table1[[#This Row],[Away - Home]]&gt;0</f>
        <v>0</v>
      </c>
      <c r="I18" s="8" t="s">
        <v>3</v>
      </c>
    </row>
    <row r="19" spans="1:9" x14ac:dyDescent="0.3">
      <c r="A19" t="s">
        <v>85</v>
      </c>
      <c r="B19">
        <v>6</v>
      </c>
      <c r="C19" t="s">
        <v>97</v>
      </c>
      <c r="D19">
        <v>3</v>
      </c>
      <c r="E19">
        <f t="shared" si="0"/>
        <v>3</v>
      </c>
      <c r="F19">
        <f t="shared" si="1"/>
        <v>-3</v>
      </c>
      <c r="G19" t="b">
        <f>Table1[[#This Row],[Home - Away]]&gt;0</f>
        <v>1</v>
      </c>
      <c r="H19" t="b">
        <f>Table1[[#This Row],[Away - Home]]&gt;0</f>
        <v>0</v>
      </c>
      <c r="I19" s="8" t="s">
        <v>3</v>
      </c>
    </row>
    <row r="20" spans="1:9" x14ac:dyDescent="0.3">
      <c r="A20" t="s">
        <v>78</v>
      </c>
      <c r="B20">
        <v>6</v>
      </c>
      <c r="C20" t="s">
        <v>98</v>
      </c>
      <c r="D20">
        <v>5</v>
      </c>
      <c r="E20">
        <f t="shared" si="0"/>
        <v>1</v>
      </c>
      <c r="F20">
        <f t="shared" si="1"/>
        <v>-1</v>
      </c>
      <c r="G20" t="b">
        <f>Table1[[#This Row],[Home - Away]]&gt;0</f>
        <v>1</v>
      </c>
      <c r="H20" t="b">
        <f>Table1[[#This Row],[Away - Home]]&gt;0</f>
        <v>0</v>
      </c>
      <c r="I20" s="8" t="s">
        <v>3</v>
      </c>
    </row>
    <row r="21" spans="1:9" x14ac:dyDescent="0.3">
      <c r="A21" t="s">
        <v>77</v>
      </c>
      <c r="B21">
        <v>1</v>
      </c>
      <c r="C21" t="s">
        <v>96</v>
      </c>
      <c r="D21">
        <v>2</v>
      </c>
      <c r="E21">
        <f t="shared" si="0"/>
        <v>-1</v>
      </c>
      <c r="F21">
        <f t="shared" si="1"/>
        <v>1</v>
      </c>
      <c r="G21" t="b">
        <f>Table1[[#This Row],[Home - Away]]&gt;0</f>
        <v>0</v>
      </c>
      <c r="H21" t="b">
        <f>Table1[[#This Row],[Away - Home]]&gt;0</f>
        <v>1</v>
      </c>
      <c r="I21" s="8" t="s">
        <v>3</v>
      </c>
    </row>
    <row r="22" spans="1:9" x14ac:dyDescent="0.3">
      <c r="A22" t="s">
        <v>73</v>
      </c>
      <c r="B22">
        <v>5</v>
      </c>
      <c r="C22" t="s">
        <v>94</v>
      </c>
      <c r="D22">
        <v>0</v>
      </c>
      <c r="E22">
        <f t="shared" si="0"/>
        <v>5</v>
      </c>
      <c r="F22">
        <f t="shared" si="1"/>
        <v>-5</v>
      </c>
      <c r="G22" t="b">
        <f>Table1[[#This Row],[Home - Away]]&gt;0</f>
        <v>1</v>
      </c>
      <c r="H22" t="b">
        <f>Table1[[#This Row],[Away - Home]]&gt;0</f>
        <v>0</v>
      </c>
      <c r="I22" s="8" t="s">
        <v>3</v>
      </c>
    </row>
    <row r="23" spans="1:9" x14ac:dyDescent="0.3">
      <c r="A23" t="s">
        <v>83</v>
      </c>
      <c r="B23">
        <v>4</v>
      </c>
      <c r="C23" t="s">
        <v>100</v>
      </c>
      <c r="D23">
        <v>3</v>
      </c>
      <c r="E23">
        <f t="shared" si="0"/>
        <v>1</v>
      </c>
      <c r="F23">
        <f t="shared" si="1"/>
        <v>-1</v>
      </c>
      <c r="G23" t="b">
        <f>Table1[[#This Row],[Home - Away]]&gt;0</f>
        <v>1</v>
      </c>
      <c r="H23" t="b">
        <f>Table1[[#This Row],[Away - Home]]&gt;0</f>
        <v>0</v>
      </c>
      <c r="I23" s="8" t="s">
        <v>3</v>
      </c>
    </row>
    <row r="24" spans="1:9" x14ac:dyDescent="0.3">
      <c r="A24" t="s">
        <v>82</v>
      </c>
      <c r="B24">
        <v>4</v>
      </c>
      <c r="C24" t="s">
        <v>91</v>
      </c>
      <c r="D24">
        <v>0</v>
      </c>
      <c r="E24">
        <f t="shared" si="0"/>
        <v>4</v>
      </c>
      <c r="F24">
        <f t="shared" si="1"/>
        <v>-4</v>
      </c>
      <c r="G24" t="b">
        <f>Table1[[#This Row],[Home - Away]]&gt;0</f>
        <v>1</v>
      </c>
      <c r="H24" t="b">
        <f>Table1[[#This Row],[Away - Home]]&gt;0</f>
        <v>0</v>
      </c>
      <c r="I24" s="8" t="s">
        <v>3</v>
      </c>
    </row>
    <row r="25" spans="1:9" x14ac:dyDescent="0.3">
      <c r="A25" t="s">
        <v>74</v>
      </c>
      <c r="B25">
        <v>1</v>
      </c>
      <c r="C25" t="s">
        <v>87</v>
      </c>
      <c r="D25">
        <v>9</v>
      </c>
      <c r="E25">
        <f t="shared" si="0"/>
        <v>-8</v>
      </c>
      <c r="F25">
        <f t="shared" si="1"/>
        <v>8</v>
      </c>
      <c r="G25" t="b">
        <f>Table1[[#This Row],[Home - Away]]&gt;0</f>
        <v>0</v>
      </c>
      <c r="H25" t="b">
        <f>Table1[[#This Row],[Away - Home]]&gt;0</f>
        <v>1</v>
      </c>
      <c r="I25" s="8" t="s">
        <v>4</v>
      </c>
    </row>
    <row r="26" spans="1:9" x14ac:dyDescent="0.3">
      <c r="A26" t="s">
        <v>78</v>
      </c>
      <c r="B26">
        <v>1</v>
      </c>
      <c r="C26" t="s">
        <v>98</v>
      </c>
      <c r="D26">
        <v>6</v>
      </c>
      <c r="E26">
        <f t="shared" si="0"/>
        <v>-5</v>
      </c>
      <c r="F26">
        <f t="shared" si="1"/>
        <v>5</v>
      </c>
      <c r="G26" t="b">
        <f>Table1[[#This Row],[Home - Away]]&gt;0</f>
        <v>0</v>
      </c>
      <c r="H26" t="b">
        <f>Table1[[#This Row],[Away - Home]]&gt;0</f>
        <v>1</v>
      </c>
      <c r="I26" s="8" t="s">
        <v>4</v>
      </c>
    </row>
    <row r="27" spans="1:9" x14ac:dyDescent="0.3">
      <c r="A27" t="s">
        <v>77</v>
      </c>
      <c r="B27">
        <v>3</v>
      </c>
      <c r="C27" t="s">
        <v>96</v>
      </c>
      <c r="D27">
        <v>5</v>
      </c>
      <c r="E27">
        <f t="shared" si="0"/>
        <v>-2</v>
      </c>
      <c r="F27">
        <f t="shared" si="1"/>
        <v>2</v>
      </c>
      <c r="G27" t="b">
        <f>Table1[[#This Row],[Home - Away]]&gt;0</f>
        <v>0</v>
      </c>
      <c r="H27" t="b">
        <f>Table1[[#This Row],[Away - Home]]&gt;0</f>
        <v>1</v>
      </c>
      <c r="I27" s="8" t="s">
        <v>4</v>
      </c>
    </row>
    <row r="28" spans="1:9" x14ac:dyDescent="0.3">
      <c r="A28" t="s">
        <v>73</v>
      </c>
      <c r="B28">
        <v>1</v>
      </c>
      <c r="C28" t="s">
        <v>94</v>
      </c>
      <c r="D28">
        <v>4</v>
      </c>
      <c r="E28">
        <f t="shared" si="0"/>
        <v>-3</v>
      </c>
      <c r="F28">
        <f t="shared" si="1"/>
        <v>3</v>
      </c>
      <c r="G28" t="b">
        <f>Table1[[#This Row],[Home - Away]]&gt;0</f>
        <v>0</v>
      </c>
      <c r="H28" t="b">
        <f>Table1[[#This Row],[Away - Home]]&gt;0</f>
        <v>1</v>
      </c>
      <c r="I28" s="8" t="s">
        <v>4</v>
      </c>
    </row>
    <row r="29" spans="1:9" x14ac:dyDescent="0.3">
      <c r="A29" t="s">
        <v>82</v>
      </c>
      <c r="B29">
        <v>1</v>
      </c>
      <c r="C29" t="s">
        <v>91</v>
      </c>
      <c r="D29">
        <v>3</v>
      </c>
      <c r="E29">
        <f t="shared" si="0"/>
        <v>-2</v>
      </c>
      <c r="F29">
        <f t="shared" ref="F29:F56" si="2">-E29</f>
        <v>2</v>
      </c>
      <c r="G29" t="b">
        <f>Table1[[#This Row],[Home - Away]]&gt;0</f>
        <v>0</v>
      </c>
      <c r="H29" t="b">
        <f>Table1[[#This Row],[Away - Home]]&gt;0</f>
        <v>1</v>
      </c>
      <c r="I29" s="8" t="s">
        <v>4</v>
      </c>
    </row>
    <row r="30" spans="1:9" x14ac:dyDescent="0.3">
      <c r="A30" t="s">
        <v>80</v>
      </c>
      <c r="B30">
        <v>0</v>
      </c>
      <c r="C30" t="s">
        <v>86</v>
      </c>
      <c r="D30">
        <v>2</v>
      </c>
      <c r="E30">
        <f t="shared" si="0"/>
        <v>-2</v>
      </c>
      <c r="F30">
        <f t="shared" si="2"/>
        <v>2</v>
      </c>
      <c r="G30" t="b">
        <f>Table1[[#This Row],[Home - Away]]&gt;0</f>
        <v>0</v>
      </c>
      <c r="H30" t="b">
        <f>Table1[[#This Row],[Away - Home]]&gt;0</f>
        <v>1</v>
      </c>
      <c r="I30" s="8" t="s">
        <v>4</v>
      </c>
    </row>
    <row r="31" spans="1:9" x14ac:dyDescent="0.3">
      <c r="A31" t="s">
        <v>79</v>
      </c>
      <c r="B31">
        <v>3</v>
      </c>
      <c r="C31" t="s">
        <v>92</v>
      </c>
      <c r="D31">
        <v>1</v>
      </c>
      <c r="E31">
        <f t="shared" si="0"/>
        <v>2</v>
      </c>
      <c r="F31">
        <f t="shared" si="2"/>
        <v>-2</v>
      </c>
      <c r="G31" t="b">
        <f>Table1[[#This Row],[Home - Away]]&gt;0</f>
        <v>1</v>
      </c>
      <c r="H31" t="b">
        <f>Table1[[#This Row],[Away - Home]]&gt;0</f>
        <v>0</v>
      </c>
      <c r="I31" s="8" t="s">
        <v>4</v>
      </c>
    </row>
    <row r="32" spans="1:9" x14ac:dyDescent="0.3">
      <c r="A32" t="s">
        <v>83</v>
      </c>
      <c r="B32">
        <v>9</v>
      </c>
      <c r="C32" t="s">
        <v>100</v>
      </c>
      <c r="D32">
        <v>6</v>
      </c>
      <c r="E32">
        <f t="shared" si="0"/>
        <v>3</v>
      </c>
      <c r="F32">
        <f t="shared" si="2"/>
        <v>-3</v>
      </c>
      <c r="G32" t="b">
        <f>Table1[[#This Row],[Home - Away]]&gt;0</f>
        <v>1</v>
      </c>
      <c r="H32" t="b">
        <f>Table1[[#This Row],[Away - Home]]&gt;0</f>
        <v>0</v>
      </c>
      <c r="I32" s="8" t="s">
        <v>4</v>
      </c>
    </row>
    <row r="33" spans="1:9" x14ac:dyDescent="0.3">
      <c r="A33" t="s">
        <v>81</v>
      </c>
      <c r="B33">
        <v>0</v>
      </c>
      <c r="C33" t="s">
        <v>90</v>
      </c>
      <c r="D33">
        <v>3</v>
      </c>
      <c r="E33">
        <f t="shared" si="0"/>
        <v>-3</v>
      </c>
      <c r="F33">
        <f t="shared" si="2"/>
        <v>3</v>
      </c>
      <c r="G33" t="b">
        <f>Table1[[#This Row],[Home - Away]]&gt;0</f>
        <v>0</v>
      </c>
      <c r="H33" t="b">
        <f>Table1[[#This Row],[Away - Home]]&gt;0</f>
        <v>1</v>
      </c>
      <c r="I33" s="8" t="s">
        <v>4</v>
      </c>
    </row>
    <row r="34" spans="1:9" x14ac:dyDescent="0.3">
      <c r="A34" t="s">
        <v>84</v>
      </c>
      <c r="B34">
        <v>4</v>
      </c>
      <c r="C34" t="s">
        <v>88</v>
      </c>
      <c r="D34">
        <v>6</v>
      </c>
      <c r="E34">
        <f t="shared" si="0"/>
        <v>-2</v>
      </c>
      <c r="F34">
        <f t="shared" si="2"/>
        <v>2</v>
      </c>
      <c r="G34" t="b">
        <f>Table1[[#This Row],[Home - Away]]&gt;0</f>
        <v>0</v>
      </c>
      <c r="H34" t="b">
        <f>Table1[[#This Row],[Away - Home]]&gt;0</f>
        <v>1</v>
      </c>
      <c r="I34" s="8" t="s">
        <v>4</v>
      </c>
    </row>
    <row r="35" spans="1:9" x14ac:dyDescent="0.3">
      <c r="A35" t="s">
        <v>76</v>
      </c>
      <c r="B35">
        <v>5</v>
      </c>
      <c r="C35" t="s">
        <v>89</v>
      </c>
      <c r="D35">
        <v>0</v>
      </c>
      <c r="E35">
        <f t="shared" si="0"/>
        <v>5</v>
      </c>
      <c r="F35">
        <f t="shared" si="2"/>
        <v>-5</v>
      </c>
      <c r="G35" t="b">
        <f>Table1[[#This Row],[Home - Away]]&gt;0</f>
        <v>1</v>
      </c>
      <c r="H35" t="b">
        <f>Table1[[#This Row],[Away - Home]]&gt;0</f>
        <v>0</v>
      </c>
      <c r="I35" s="8" t="s">
        <v>4</v>
      </c>
    </row>
    <row r="36" spans="1:9" x14ac:dyDescent="0.3">
      <c r="A36" t="s">
        <v>75</v>
      </c>
      <c r="B36">
        <v>1</v>
      </c>
      <c r="C36" t="s">
        <v>99</v>
      </c>
      <c r="D36">
        <v>3</v>
      </c>
      <c r="E36">
        <f t="shared" si="0"/>
        <v>-2</v>
      </c>
      <c r="F36">
        <f t="shared" si="2"/>
        <v>2</v>
      </c>
      <c r="G36" t="b">
        <f>Table1[[#This Row],[Home - Away]]&gt;0</f>
        <v>0</v>
      </c>
      <c r="H36" t="b">
        <f>Table1[[#This Row],[Away - Home]]&gt;0</f>
        <v>1</v>
      </c>
      <c r="I36" s="8" t="s">
        <v>4</v>
      </c>
    </row>
    <row r="37" spans="1:9" x14ac:dyDescent="0.3">
      <c r="A37" t="s">
        <v>71</v>
      </c>
      <c r="B37">
        <v>6</v>
      </c>
      <c r="C37" t="s">
        <v>93</v>
      </c>
      <c r="D37">
        <v>8</v>
      </c>
      <c r="E37">
        <f t="shared" si="0"/>
        <v>-2</v>
      </c>
      <c r="F37">
        <f t="shared" si="2"/>
        <v>2</v>
      </c>
      <c r="G37" t="b">
        <f>Table1[[#This Row],[Home - Away]]&gt;0</f>
        <v>0</v>
      </c>
      <c r="H37" t="b">
        <f>Table1[[#This Row],[Away - Home]]&gt;0</f>
        <v>1</v>
      </c>
      <c r="I37" s="8" t="s">
        <v>4</v>
      </c>
    </row>
    <row r="38" spans="1:9" x14ac:dyDescent="0.3">
      <c r="A38" t="s">
        <v>72</v>
      </c>
      <c r="B38">
        <v>6</v>
      </c>
      <c r="C38" t="s">
        <v>95</v>
      </c>
      <c r="D38">
        <v>4</v>
      </c>
      <c r="E38">
        <f t="shared" si="0"/>
        <v>2</v>
      </c>
      <c r="F38">
        <f t="shared" si="2"/>
        <v>-2</v>
      </c>
      <c r="G38" t="b">
        <f>Table1[[#This Row],[Home - Away]]&gt;0</f>
        <v>1</v>
      </c>
      <c r="H38" t="b">
        <f>Table1[[#This Row],[Away - Home]]&gt;0</f>
        <v>0</v>
      </c>
      <c r="I38" s="8" t="s">
        <v>5</v>
      </c>
    </row>
    <row r="39" spans="1:9" x14ac:dyDescent="0.3">
      <c r="A39" t="s">
        <v>78</v>
      </c>
      <c r="B39">
        <v>2</v>
      </c>
      <c r="C39" t="s">
        <v>98</v>
      </c>
      <c r="D39">
        <v>1</v>
      </c>
      <c r="E39">
        <f t="shared" si="0"/>
        <v>1</v>
      </c>
      <c r="F39">
        <f t="shared" si="2"/>
        <v>-1</v>
      </c>
      <c r="G39" t="b">
        <f>Table1[[#This Row],[Home - Away]]&gt;0</f>
        <v>1</v>
      </c>
      <c r="H39" t="b">
        <f>Table1[[#This Row],[Away - Home]]&gt;0</f>
        <v>0</v>
      </c>
      <c r="I39" s="8" t="s">
        <v>5</v>
      </c>
    </row>
    <row r="40" spans="1:9" x14ac:dyDescent="0.3">
      <c r="A40" t="s">
        <v>85</v>
      </c>
      <c r="B40">
        <v>2</v>
      </c>
      <c r="C40" t="s">
        <v>97</v>
      </c>
      <c r="D40">
        <v>11</v>
      </c>
      <c r="E40">
        <f t="shared" si="0"/>
        <v>-9</v>
      </c>
      <c r="F40">
        <f t="shared" si="2"/>
        <v>9</v>
      </c>
      <c r="G40" t="b">
        <f>Table1[[#This Row],[Home - Away]]&gt;0</f>
        <v>0</v>
      </c>
      <c r="H40" t="b">
        <f>Table1[[#This Row],[Away - Home]]&gt;0</f>
        <v>1</v>
      </c>
      <c r="I40" s="8" t="s">
        <v>5</v>
      </c>
    </row>
    <row r="41" spans="1:9" x14ac:dyDescent="0.3">
      <c r="A41" t="s">
        <v>77</v>
      </c>
      <c r="B41">
        <v>4</v>
      </c>
      <c r="C41" t="s">
        <v>96</v>
      </c>
      <c r="D41">
        <v>2</v>
      </c>
      <c r="E41">
        <f t="shared" si="0"/>
        <v>2</v>
      </c>
      <c r="F41">
        <f t="shared" si="2"/>
        <v>-2</v>
      </c>
      <c r="G41" t="b">
        <f>Table1[[#This Row],[Home - Away]]&gt;0</f>
        <v>1</v>
      </c>
      <c r="H41" t="b">
        <f>Table1[[#This Row],[Away - Home]]&gt;0</f>
        <v>0</v>
      </c>
      <c r="I41" s="8" t="s">
        <v>5</v>
      </c>
    </row>
    <row r="42" spans="1:9" x14ac:dyDescent="0.3">
      <c r="A42" t="s">
        <v>75</v>
      </c>
      <c r="B42">
        <v>5</v>
      </c>
      <c r="C42" t="s">
        <v>94</v>
      </c>
      <c r="D42">
        <v>2</v>
      </c>
      <c r="E42">
        <f t="shared" si="0"/>
        <v>3</v>
      </c>
      <c r="F42">
        <f t="shared" si="2"/>
        <v>-3</v>
      </c>
      <c r="G42" t="b">
        <f>Table1[[#This Row],[Home - Away]]&gt;0</f>
        <v>1</v>
      </c>
      <c r="H42" t="b">
        <f>Table1[[#This Row],[Away - Home]]&gt;0</f>
        <v>0</v>
      </c>
      <c r="I42" s="8" t="s">
        <v>5</v>
      </c>
    </row>
    <row r="43" spans="1:9" x14ac:dyDescent="0.3">
      <c r="A43" t="s">
        <v>82</v>
      </c>
      <c r="B43">
        <v>2</v>
      </c>
      <c r="C43" t="s">
        <v>91</v>
      </c>
      <c r="D43">
        <v>10</v>
      </c>
      <c r="E43">
        <f t="shared" si="0"/>
        <v>-8</v>
      </c>
      <c r="F43">
        <f t="shared" si="2"/>
        <v>8</v>
      </c>
      <c r="G43" t="b">
        <f>Table1[[#This Row],[Home - Away]]&gt;0</f>
        <v>0</v>
      </c>
      <c r="H43" t="b">
        <f>Table1[[#This Row],[Away - Home]]&gt;0</f>
        <v>1</v>
      </c>
      <c r="I43" s="8" t="s">
        <v>5</v>
      </c>
    </row>
    <row r="44" spans="1:9" x14ac:dyDescent="0.3">
      <c r="A44" t="s">
        <v>80</v>
      </c>
      <c r="B44">
        <v>4</v>
      </c>
      <c r="C44" t="s">
        <v>86</v>
      </c>
      <c r="D44">
        <v>7</v>
      </c>
      <c r="E44">
        <f t="shared" si="0"/>
        <v>-3</v>
      </c>
      <c r="F44">
        <f t="shared" si="2"/>
        <v>3</v>
      </c>
      <c r="G44" t="b">
        <f>Table1[[#This Row],[Home - Away]]&gt;0</f>
        <v>0</v>
      </c>
      <c r="H44" t="b">
        <f>Table1[[#This Row],[Away - Home]]&gt;0</f>
        <v>1</v>
      </c>
      <c r="I44" s="8" t="s">
        <v>5</v>
      </c>
    </row>
    <row r="45" spans="1:9" x14ac:dyDescent="0.3">
      <c r="A45" t="s">
        <v>79</v>
      </c>
      <c r="B45">
        <v>2</v>
      </c>
      <c r="C45" t="s">
        <v>92</v>
      </c>
      <c r="D45">
        <v>6</v>
      </c>
      <c r="E45">
        <f t="shared" si="0"/>
        <v>-4</v>
      </c>
      <c r="F45">
        <f t="shared" si="2"/>
        <v>4</v>
      </c>
      <c r="G45" t="b">
        <f>Table1[[#This Row],[Home - Away]]&gt;0</f>
        <v>0</v>
      </c>
      <c r="H45" t="b">
        <f>Table1[[#This Row],[Away - Home]]&gt;0</f>
        <v>1</v>
      </c>
      <c r="I45" s="8" t="s">
        <v>5</v>
      </c>
    </row>
    <row r="46" spans="1:9" x14ac:dyDescent="0.3">
      <c r="A46" t="s">
        <v>84</v>
      </c>
      <c r="B46">
        <v>4</v>
      </c>
      <c r="C46" t="s">
        <v>88</v>
      </c>
      <c r="D46">
        <v>3</v>
      </c>
      <c r="E46">
        <f t="shared" si="0"/>
        <v>1</v>
      </c>
      <c r="F46">
        <f t="shared" si="2"/>
        <v>-1</v>
      </c>
      <c r="G46" t="b">
        <f>Table1[[#This Row],[Home - Away]]&gt;0</f>
        <v>1</v>
      </c>
      <c r="H46" t="b">
        <f>Table1[[#This Row],[Away - Home]]&gt;0</f>
        <v>0</v>
      </c>
      <c r="I46" s="8" t="s">
        <v>5</v>
      </c>
    </row>
    <row r="47" spans="1:9" x14ac:dyDescent="0.3">
      <c r="A47" t="s">
        <v>76</v>
      </c>
      <c r="B47">
        <v>1</v>
      </c>
      <c r="C47" t="s">
        <v>89</v>
      </c>
      <c r="D47">
        <v>5</v>
      </c>
      <c r="E47">
        <f t="shared" si="0"/>
        <v>-4</v>
      </c>
      <c r="F47">
        <f t="shared" si="2"/>
        <v>4</v>
      </c>
      <c r="G47" t="b">
        <f>Table1[[#This Row],[Home - Away]]&gt;0</f>
        <v>0</v>
      </c>
      <c r="H47" t="b">
        <f>Table1[[#This Row],[Away - Home]]&gt;0</f>
        <v>1</v>
      </c>
      <c r="I47" s="8" t="s">
        <v>5</v>
      </c>
    </row>
    <row r="48" spans="1:9" x14ac:dyDescent="0.3">
      <c r="A48" t="s">
        <v>71</v>
      </c>
      <c r="B48">
        <v>3</v>
      </c>
      <c r="C48" t="s">
        <v>93</v>
      </c>
      <c r="D48">
        <v>9</v>
      </c>
      <c r="E48">
        <f t="shared" si="0"/>
        <v>-6</v>
      </c>
      <c r="F48">
        <f t="shared" si="2"/>
        <v>6</v>
      </c>
      <c r="G48" t="b">
        <f>Table1[[#This Row],[Home - Away]]&gt;0</f>
        <v>0</v>
      </c>
      <c r="H48" t="b">
        <f>Table1[[#This Row],[Away - Home]]&gt;0</f>
        <v>1</v>
      </c>
      <c r="I48" s="8" t="s">
        <v>5</v>
      </c>
    </row>
    <row r="49" spans="1:9" x14ac:dyDescent="0.3">
      <c r="A49" t="s">
        <v>74</v>
      </c>
      <c r="B49">
        <v>3</v>
      </c>
      <c r="C49" t="s">
        <v>87</v>
      </c>
      <c r="D49">
        <v>5</v>
      </c>
      <c r="E49">
        <f t="shared" si="0"/>
        <v>-2</v>
      </c>
      <c r="F49">
        <f t="shared" si="2"/>
        <v>2</v>
      </c>
      <c r="G49" t="b">
        <f>Table1[[#This Row],[Home - Away]]&gt;0</f>
        <v>0</v>
      </c>
      <c r="H49" t="b">
        <f>Table1[[#This Row],[Away - Home]]&gt;0</f>
        <v>1</v>
      </c>
      <c r="I49" s="8" t="s">
        <v>5</v>
      </c>
    </row>
    <row r="50" spans="1:9" x14ac:dyDescent="0.3">
      <c r="A50" t="s">
        <v>86</v>
      </c>
      <c r="B50">
        <v>2</v>
      </c>
      <c r="C50" t="s">
        <v>95</v>
      </c>
      <c r="D50">
        <v>0</v>
      </c>
      <c r="E50">
        <f t="shared" si="0"/>
        <v>2</v>
      </c>
      <c r="F50">
        <f t="shared" si="2"/>
        <v>-2</v>
      </c>
      <c r="G50" t="b">
        <f>Table1[[#This Row],[Home - Away]]&gt;0</f>
        <v>1</v>
      </c>
      <c r="H50" t="b">
        <f>Table1[[#This Row],[Away - Home]]&gt;0</f>
        <v>0</v>
      </c>
      <c r="I50" s="8" t="s">
        <v>6</v>
      </c>
    </row>
    <row r="51" spans="1:9" x14ac:dyDescent="0.3">
      <c r="A51" t="s">
        <v>87</v>
      </c>
      <c r="B51">
        <v>3</v>
      </c>
      <c r="C51" t="s">
        <v>97</v>
      </c>
      <c r="D51">
        <v>1</v>
      </c>
      <c r="E51">
        <f t="shared" si="0"/>
        <v>2</v>
      </c>
      <c r="F51">
        <f t="shared" si="2"/>
        <v>-2</v>
      </c>
      <c r="G51" t="b">
        <f>Table1[[#This Row],[Home - Away]]&gt;0</f>
        <v>1</v>
      </c>
      <c r="H51" t="b">
        <f>Table1[[#This Row],[Away - Home]]&gt;0</f>
        <v>0</v>
      </c>
      <c r="I51" s="8" t="s">
        <v>6</v>
      </c>
    </row>
    <row r="52" spans="1:9" x14ac:dyDescent="0.3">
      <c r="A52" t="s">
        <v>72</v>
      </c>
      <c r="B52">
        <v>1</v>
      </c>
      <c r="C52" t="s">
        <v>98</v>
      </c>
      <c r="D52">
        <v>2</v>
      </c>
      <c r="E52">
        <f t="shared" si="0"/>
        <v>-1</v>
      </c>
      <c r="F52">
        <f t="shared" si="2"/>
        <v>1</v>
      </c>
      <c r="G52" t="b">
        <f>Table1[[#This Row],[Home - Away]]&gt;0</f>
        <v>0</v>
      </c>
      <c r="H52" t="b">
        <f>Table1[[#This Row],[Away - Home]]&gt;0</f>
        <v>1</v>
      </c>
      <c r="I52" s="8" t="s">
        <v>6</v>
      </c>
    </row>
    <row r="53" spans="1:9" x14ac:dyDescent="0.3">
      <c r="A53" t="s">
        <v>71</v>
      </c>
      <c r="B53">
        <v>6</v>
      </c>
      <c r="C53" t="s">
        <v>82</v>
      </c>
      <c r="D53">
        <v>7</v>
      </c>
      <c r="E53">
        <f t="shared" si="0"/>
        <v>-1</v>
      </c>
      <c r="F53">
        <f t="shared" si="2"/>
        <v>1</v>
      </c>
      <c r="G53" t="b">
        <f>Table1[[#This Row],[Home - Away]]&gt;0</f>
        <v>0</v>
      </c>
      <c r="H53" t="b">
        <f>Table1[[#This Row],[Away - Home]]&gt;0</f>
        <v>1</v>
      </c>
      <c r="I53" s="8" t="s">
        <v>6</v>
      </c>
    </row>
    <row r="54" spans="1:9" x14ac:dyDescent="0.3">
      <c r="A54" t="s">
        <v>79</v>
      </c>
      <c r="B54">
        <v>4</v>
      </c>
      <c r="C54" t="s">
        <v>81</v>
      </c>
      <c r="D54">
        <v>5</v>
      </c>
      <c r="E54">
        <f t="shared" si="0"/>
        <v>-1</v>
      </c>
      <c r="F54">
        <f t="shared" si="2"/>
        <v>1</v>
      </c>
      <c r="G54" t="b">
        <f>Table1[[#This Row],[Home - Away]]&gt;0</f>
        <v>0</v>
      </c>
      <c r="H54" t="b">
        <f>Table1[[#This Row],[Away - Home]]&gt;0</f>
        <v>1</v>
      </c>
      <c r="I54" s="8" t="s">
        <v>6</v>
      </c>
    </row>
    <row r="55" spans="1:9" x14ac:dyDescent="0.3">
      <c r="A55" t="s">
        <v>74</v>
      </c>
      <c r="B55">
        <v>5</v>
      </c>
      <c r="C55" t="s">
        <v>96</v>
      </c>
      <c r="D55">
        <v>1</v>
      </c>
      <c r="E55">
        <f t="shared" si="0"/>
        <v>4</v>
      </c>
      <c r="F55">
        <f t="shared" si="2"/>
        <v>-4</v>
      </c>
      <c r="G55" t="b">
        <f>Table1[[#This Row],[Home - Away]]&gt;0</f>
        <v>1</v>
      </c>
      <c r="H55" t="b">
        <f>Table1[[#This Row],[Away - Home]]&gt;0</f>
        <v>0</v>
      </c>
      <c r="I55" s="8" t="s">
        <v>6</v>
      </c>
    </row>
    <row r="56" spans="1:9" x14ac:dyDescent="0.3">
      <c r="A56" t="s">
        <v>75</v>
      </c>
      <c r="B56">
        <v>8</v>
      </c>
      <c r="C56" t="s">
        <v>94</v>
      </c>
      <c r="D56">
        <v>10</v>
      </c>
      <c r="E56">
        <f t="shared" si="0"/>
        <v>-2</v>
      </c>
      <c r="F56">
        <f t="shared" si="2"/>
        <v>2</v>
      </c>
      <c r="G56" t="b">
        <f>Table1[[#This Row],[Home - Away]]&gt;0</f>
        <v>0</v>
      </c>
      <c r="H56" t="b">
        <f>Table1[[#This Row],[Away - Home]]&gt;0</f>
        <v>1</v>
      </c>
      <c r="I56" s="8" t="s">
        <v>6</v>
      </c>
    </row>
    <row r="57" spans="1:9" x14ac:dyDescent="0.3">
      <c r="A57" t="s">
        <v>88</v>
      </c>
      <c r="B57">
        <v>7</v>
      </c>
      <c r="C57" t="s">
        <v>80</v>
      </c>
      <c r="D57">
        <v>6</v>
      </c>
      <c r="E57">
        <f t="shared" si="0"/>
        <v>1</v>
      </c>
      <c r="F57">
        <f t="shared" ref="F57:F84" si="3">-E57</f>
        <v>-1</v>
      </c>
      <c r="G57" t="b">
        <f>Table1[[#This Row],[Home - Away]]&gt;0</f>
        <v>1</v>
      </c>
      <c r="H57" t="b">
        <f>Table1[[#This Row],[Away - Home]]&gt;0</f>
        <v>0</v>
      </c>
      <c r="I57" s="8" t="s">
        <v>6</v>
      </c>
    </row>
    <row r="58" spans="1:9" x14ac:dyDescent="0.3">
      <c r="A58" t="s">
        <v>84</v>
      </c>
      <c r="B58">
        <v>7</v>
      </c>
      <c r="C58" t="s">
        <v>92</v>
      </c>
      <c r="D58">
        <v>2</v>
      </c>
      <c r="E58">
        <f t="shared" si="0"/>
        <v>5</v>
      </c>
      <c r="F58">
        <f t="shared" si="3"/>
        <v>-5</v>
      </c>
      <c r="G58" t="b">
        <f>Table1[[#This Row],[Home - Away]]&gt;0</f>
        <v>1</v>
      </c>
      <c r="H58" t="b">
        <f>Table1[[#This Row],[Away - Home]]&gt;0</f>
        <v>0</v>
      </c>
      <c r="I58" s="8" t="s">
        <v>6</v>
      </c>
    </row>
    <row r="59" spans="1:9" x14ac:dyDescent="0.3">
      <c r="A59" t="s">
        <v>89</v>
      </c>
      <c r="B59">
        <v>5</v>
      </c>
      <c r="C59" t="s">
        <v>100</v>
      </c>
      <c r="D59">
        <v>10</v>
      </c>
      <c r="E59">
        <f t="shared" si="0"/>
        <v>-5</v>
      </c>
      <c r="F59">
        <f t="shared" si="3"/>
        <v>5</v>
      </c>
      <c r="G59" t="b">
        <f>Table1[[#This Row],[Home - Away]]&gt;0</f>
        <v>0</v>
      </c>
      <c r="H59" t="b">
        <f>Table1[[#This Row],[Away - Home]]&gt;0</f>
        <v>1</v>
      </c>
      <c r="I59" s="8" t="s">
        <v>6</v>
      </c>
    </row>
    <row r="60" spans="1:9" x14ac:dyDescent="0.3">
      <c r="A60" t="s">
        <v>90</v>
      </c>
      <c r="B60">
        <v>5</v>
      </c>
      <c r="C60" t="s">
        <v>85</v>
      </c>
      <c r="D60">
        <v>6</v>
      </c>
      <c r="E60">
        <f t="shared" si="0"/>
        <v>-1</v>
      </c>
      <c r="F60">
        <f t="shared" si="3"/>
        <v>1</v>
      </c>
      <c r="G60" t="b">
        <f>Table1[[#This Row],[Home - Away]]&gt;0</f>
        <v>0</v>
      </c>
      <c r="H60" t="b">
        <f>Table1[[#This Row],[Away - Home]]&gt;0</f>
        <v>1</v>
      </c>
      <c r="I60" s="8" t="s">
        <v>6</v>
      </c>
    </row>
    <row r="61" spans="1:9" x14ac:dyDescent="0.3">
      <c r="A61" t="s">
        <v>91</v>
      </c>
      <c r="B61">
        <v>1</v>
      </c>
      <c r="C61" t="s">
        <v>78</v>
      </c>
      <c r="D61">
        <v>2</v>
      </c>
      <c r="E61">
        <f t="shared" si="0"/>
        <v>-1</v>
      </c>
      <c r="F61">
        <f t="shared" si="3"/>
        <v>1</v>
      </c>
      <c r="G61" t="b">
        <f>Table1[[#This Row],[Home - Away]]&gt;0</f>
        <v>0</v>
      </c>
      <c r="H61" t="b">
        <f>Table1[[#This Row],[Away - Home]]&gt;0</f>
        <v>1</v>
      </c>
      <c r="I61" s="8" t="s">
        <v>6</v>
      </c>
    </row>
    <row r="62" spans="1:9" x14ac:dyDescent="0.3">
      <c r="A62" t="s">
        <v>73</v>
      </c>
      <c r="B62">
        <v>5</v>
      </c>
      <c r="C62" t="s">
        <v>99</v>
      </c>
      <c r="D62">
        <v>6</v>
      </c>
      <c r="E62">
        <f t="shared" si="0"/>
        <v>-1</v>
      </c>
      <c r="F62">
        <f t="shared" si="3"/>
        <v>1</v>
      </c>
      <c r="G62" t="b">
        <f>Table1[[#This Row],[Home - Away]]&gt;0</f>
        <v>0</v>
      </c>
      <c r="H62" t="b">
        <f>Table1[[#This Row],[Away - Home]]&gt;0</f>
        <v>1</v>
      </c>
      <c r="I62" s="8" t="s">
        <v>6</v>
      </c>
    </row>
    <row r="63" spans="1:9" x14ac:dyDescent="0.3">
      <c r="A63" t="s">
        <v>83</v>
      </c>
      <c r="B63">
        <v>3</v>
      </c>
      <c r="C63" t="s">
        <v>93</v>
      </c>
      <c r="D63">
        <v>7</v>
      </c>
      <c r="E63">
        <f t="shared" si="0"/>
        <v>-4</v>
      </c>
      <c r="F63">
        <f t="shared" si="3"/>
        <v>4</v>
      </c>
      <c r="G63" t="b">
        <f>Table1[[#This Row],[Home - Away]]&gt;0</f>
        <v>0</v>
      </c>
      <c r="H63" t="b">
        <f>Table1[[#This Row],[Away - Home]]&gt;0</f>
        <v>1</v>
      </c>
      <c r="I63" s="8" t="s">
        <v>6</v>
      </c>
    </row>
    <row r="64" spans="1:9" x14ac:dyDescent="0.3">
      <c r="A64" t="s">
        <v>77</v>
      </c>
      <c r="B64">
        <v>1</v>
      </c>
      <c r="C64" t="s">
        <v>76</v>
      </c>
      <c r="D64">
        <v>5</v>
      </c>
      <c r="E64">
        <f t="shared" si="0"/>
        <v>-4</v>
      </c>
      <c r="F64">
        <f t="shared" si="3"/>
        <v>4</v>
      </c>
      <c r="G64" t="b">
        <f>Table1[[#This Row],[Home - Away]]&gt;0</f>
        <v>0</v>
      </c>
      <c r="H64" t="b">
        <f>Table1[[#This Row],[Away - Home]]&gt;0</f>
        <v>1</v>
      </c>
      <c r="I64" s="8" t="s">
        <v>6</v>
      </c>
    </row>
    <row r="65" spans="1:9" x14ac:dyDescent="0.3">
      <c r="A65" t="s">
        <v>87</v>
      </c>
      <c r="B65">
        <v>2</v>
      </c>
      <c r="C65" t="s">
        <v>97</v>
      </c>
      <c r="D65">
        <v>6</v>
      </c>
      <c r="E65">
        <f t="shared" si="0"/>
        <v>-4</v>
      </c>
      <c r="F65">
        <f t="shared" si="3"/>
        <v>4</v>
      </c>
      <c r="G65" t="b">
        <f>Table1[[#This Row],[Home - Away]]&gt;0</f>
        <v>0</v>
      </c>
      <c r="H65" t="b">
        <f>Table1[[#This Row],[Away - Home]]&gt;0</f>
        <v>1</v>
      </c>
      <c r="I65" s="8" t="s">
        <v>7</v>
      </c>
    </row>
    <row r="66" spans="1:9" x14ac:dyDescent="0.3">
      <c r="A66" t="s">
        <v>72</v>
      </c>
      <c r="B66">
        <v>11</v>
      </c>
      <c r="C66" t="s">
        <v>98</v>
      </c>
      <c r="D66">
        <v>6</v>
      </c>
      <c r="E66">
        <f t="shared" ref="E66:E129" si="4">B66-D66</f>
        <v>5</v>
      </c>
      <c r="F66">
        <f t="shared" si="3"/>
        <v>-5</v>
      </c>
      <c r="G66" t="b">
        <f>Table1[[#This Row],[Home - Away]]&gt;0</f>
        <v>1</v>
      </c>
      <c r="H66" t="b">
        <f>Table1[[#This Row],[Away - Home]]&gt;0</f>
        <v>0</v>
      </c>
      <c r="I66" s="8" t="s">
        <v>7</v>
      </c>
    </row>
    <row r="67" spans="1:9" x14ac:dyDescent="0.3">
      <c r="A67" t="s">
        <v>71</v>
      </c>
      <c r="B67">
        <v>1</v>
      </c>
      <c r="C67" t="s">
        <v>82</v>
      </c>
      <c r="D67">
        <v>2</v>
      </c>
      <c r="E67">
        <f t="shared" si="4"/>
        <v>-1</v>
      </c>
      <c r="F67">
        <f t="shared" si="3"/>
        <v>1</v>
      </c>
      <c r="G67" t="b">
        <f>Table1[[#This Row],[Home - Away]]&gt;0</f>
        <v>0</v>
      </c>
      <c r="H67" t="b">
        <f>Table1[[#This Row],[Away - Home]]&gt;0</f>
        <v>1</v>
      </c>
      <c r="I67" s="8" t="s">
        <v>7</v>
      </c>
    </row>
    <row r="68" spans="1:9" x14ac:dyDescent="0.3">
      <c r="A68" t="s">
        <v>74</v>
      </c>
      <c r="B68">
        <v>7</v>
      </c>
      <c r="C68" t="s">
        <v>96</v>
      </c>
      <c r="D68">
        <v>3</v>
      </c>
      <c r="E68">
        <f t="shared" si="4"/>
        <v>4</v>
      </c>
      <c r="F68">
        <f t="shared" si="3"/>
        <v>-4</v>
      </c>
      <c r="G68" t="b">
        <f>Table1[[#This Row],[Home - Away]]&gt;0</f>
        <v>1</v>
      </c>
      <c r="H68" t="b">
        <f>Table1[[#This Row],[Away - Home]]&gt;0</f>
        <v>0</v>
      </c>
      <c r="I68" s="8" t="s">
        <v>7</v>
      </c>
    </row>
    <row r="69" spans="1:9" x14ac:dyDescent="0.3">
      <c r="A69" t="s">
        <v>88</v>
      </c>
      <c r="B69">
        <v>3</v>
      </c>
      <c r="C69" t="s">
        <v>80</v>
      </c>
      <c r="D69">
        <v>17</v>
      </c>
      <c r="E69">
        <f t="shared" si="4"/>
        <v>-14</v>
      </c>
      <c r="F69">
        <f t="shared" si="3"/>
        <v>14</v>
      </c>
      <c r="G69" t="b">
        <f>Table1[[#This Row],[Home - Away]]&gt;0</f>
        <v>0</v>
      </c>
      <c r="H69" t="b">
        <f>Table1[[#This Row],[Away - Home]]&gt;0</f>
        <v>1</v>
      </c>
      <c r="I69" s="8" t="s">
        <v>7</v>
      </c>
    </row>
    <row r="70" spans="1:9" x14ac:dyDescent="0.3">
      <c r="A70" t="s">
        <v>79</v>
      </c>
      <c r="B70">
        <v>4</v>
      </c>
      <c r="C70" t="s">
        <v>81</v>
      </c>
      <c r="D70">
        <v>6</v>
      </c>
      <c r="E70">
        <f t="shared" si="4"/>
        <v>-2</v>
      </c>
      <c r="F70">
        <f t="shared" si="3"/>
        <v>2</v>
      </c>
      <c r="G70" t="b">
        <f>Table1[[#This Row],[Home - Away]]&gt;0</f>
        <v>0</v>
      </c>
      <c r="H70" t="b">
        <f>Table1[[#This Row],[Away - Home]]&gt;0</f>
        <v>1</v>
      </c>
      <c r="I70" s="8" t="s">
        <v>7</v>
      </c>
    </row>
    <row r="71" spans="1:9" x14ac:dyDescent="0.3">
      <c r="A71" t="s">
        <v>75</v>
      </c>
      <c r="B71">
        <v>2</v>
      </c>
      <c r="C71" t="s">
        <v>94</v>
      </c>
      <c r="D71">
        <v>3</v>
      </c>
      <c r="E71">
        <f t="shared" si="4"/>
        <v>-1</v>
      </c>
      <c r="F71">
        <f t="shared" si="3"/>
        <v>1</v>
      </c>
      <c r="G71" t="b">
        <f>Table1[[#This Row],[Home - Away]]&gt;0</f>
        <v>0</v>
      </c>
      <c r="H71" t="b">
        <f>Table1[[#This Row],[Away - Home]]&gt;0</f>
        <v>1</v>
      </c>
      <c r="I71" s="8" t="s">
        <v>7</v>
      </c>
    </row>
    <row r="72" spans="1:9" x14ac:dyDescent="0.3">
      <c r="A72" t="s">
        <v>84</v>
      </c>
      <c r="B72">
        <v>8</v>
      </c>
      <c r="C72" t="s">
        <v>92</v>
      </c>
      <c r="D72">
        <v>1</v>
      </c>
      <c r="E72">
        <f t="shared" si="4"/>
        <v>7</v>
      </c>
      <c r="F72">
        <f t="shared" si="3"/>
        <v>-7</v>
      </c>
      <c r="G72" t="b">
        <f>Table1[[#This Row],[Home - Away]]&gt;0</f>
        <v>1</v>
      </c>
      <c r="H72" t="b">
        <f>Table1[[#This Row],[Away - Home]]&gt;0</f>
        <v>0</v>
      </c>
      <c r="I72" s="8" t="s">
        <v>7</v>
      </c>
    </row>
    <row r="73" spans="1:9" x14ac:dyDescent="0.3">
      <c r="A73" t="s">
        <v>89</v>
      </c>
      <c r="B73">
        <v>6</v>
      </c>
      <c r="C73" t="s">
        <v>100</v>
      </c>
      <c r="D73">
        <v>1</v>
      </c>
      <c r="E73">
        <f t="shared" si="4"/>
        <v>5</v>
      </c>
      <c r="F73">
        <f t="shared" si="3"/>
        <v>-5</v>
      </c>
      <c r="G73" t="b">
        <f>Table1[[#This Row],[Home - Away]]&gt;0</f>
        <v>1</v>
      </c>
      <c r="H73" t="b">
        <f>Table1[[#This Row],[Away - Home]]&gt;0</f>
        <v>0</v>
      </c>
      <c r="I73" s="8" t="s">
        <v>7</v>
      </c>
    </row>
    <row r="74" spans="1:9" x14ac:dyDescent="0.3">
      <c r="A74" t="s">
        <v>90</v>
      </c>
      <c r="B74">
        <v>1</v>
      </c>
      <c r="C74" t="s">
        <v>85</v>
      </c>
      <c r="D74">
        <v>4</v>
      </c>
      <c r="E74">
        <f t="shared" si="4"/>
        <v>-3</v>
      </c>
      <c r="F74">
        <f t="shared" si="3"/>
        <v>3</v>
      </c>
      <c r="G74" t="b">
        <f>Table1[[#This Row],[Home - Away]]&gt;0</f>
        <v>0</v>
      </c>
      <c r="H74" t="b">
        <f>Table1[[#This Row],[Away - Home]]&gt;0</f>
        <v>1</v>
      </c>
      <c r="I74" s="8" t="s">
        <v>7</v>
      </c>
    </row>
    <row r="75" spans="1:9" x14ac:dyDescent="0.3">
      <c r="A75" t="s">
        <v>83</v>
      </c>
      <c r="B75">
        <v>2</v>
      </c>
      <c r="C75" t="s">
        <v>93</v>
      </c>
      <c r="D75">
        <v>11</v>
      </c>
      <c r="E75">
        <f t="shared" si="4"/>
        <v>-9</v>
      </c>
      <c r="F75">
        <f t="shared" si="3"/>
        <v>9</v>
      </c>
      <c r="G75" t="b">
        <f>Table1[[#This Row],[Home - Away]]&gt;0</f>
        <v>0</v>
      </c>
      <c r="H75" t="b">
        <f>Table1[[#This Row],[Away - Home]]&gt;0</f>
        <v>1</v>
      </c>
      <c r="I75" s="8" t="s">
        <v>7</v>
      </c>
    </row>
    <row r="76" spans="1:9" x14ac:dyDescent="0.3">
      <c r="A76" t="s">
        <v>91</v>
      </c>
      <c r="B76">
        <v>2</v>
      </c>
      <c r="C76" t="s">
        <v>78</v>
      </c>
      <c r="D76">
        <v>4</v>
      </c>
      <c r="E76">
        <f t="shared" si="4"/>
        <v>-2</v>
      </c>
      <c r="F76">
        <f t="shared" si="3"/>
        <v>2</v>
      </c>
      <c r="G76" t="b">
        <f>Table1[[#This Row],[Home - Away]]&gt;0</f>
        <v>0</v>
      </c>
      <c r="H76" t="b">
        <f>Table1[[#This Row],[Away - Home]]&gt;0</f>
        <v>1</v>
      </c>
      <c r="I76" s="8" t="s">
        <v>7</v>
      </c>
    </row>
    <row r="77" spans="1:9" x14ac:dyDescent="0.3">
      <c r="A77" t="s">
        <v>73</v>
      </c>
      <c r="B77">
        <v>4</v>
      </c>
      <c r="C77" t="s">
        <v>99</v>
      </c>
      <c r="D77">
        <v>5</v>
      </c>
      <c r="E77">
        <f t="shared" si="4"/>
        <v>-1</v>
      </c>
      <c r="F77">
        <f t="shared" si="3"/>
        <v>1</v>
      </c>
      <c r="G77" t="b">
        <f>Table1[[#This Row],[Home - Away]]&gt;0</f>
        <v>0</v>
      </c>
      <c r="H77" t="b">
        <f>Table1[[#This Row],[Away - Home]]&gt;0</f>
        <v>1</v>
      </c>
      <c r="I77" s="8" t="s">
        <v>7</v>
      </c>
    </row>
    <row r="78" spans="1:9" x14ac:dyDescent="0.3">
      <c r="A78" t="s">
        <v>77</v>
      </c>
      <c r="B78">
        <v>4</v>
      </c>
      <c r="C78" t="s">
        <v>76</v>
      </c>
      <c r="D78">
        <v>5</v>
      </c>
      <c r="E78">
        <f t="shared" si="4"/>
        <v>-1</v>
      </c>
      <c r="F78">
        <f t="shared" si="3"/>
        <v>1</v>
      </c>
      <c r="G78" t="b">
        <f>Table1[[#This Row],[Home - Away]]&gt;0</f>
        <v>0</v>
      </c>
      <c r="H78" t="b">
        <f>Table1[[#This Row],[Away - Home]]&gt;0</f>
        <v>1</v>
      </c>
      <c r="I78" s="8" t="s">
        <v>7</v>
      </c>
    </row>
    <row r="79" spans="1:9" x14ac:dyDescent="0.3">
      <c r="A79" t="s">
        <v>86</v>
      </c>
      <c r="B79">
        <v>4</v>
      </c>
      <c r="C79" t="s">
        <v>95</v>
      </c>
      <c r="D79">
        <v>10</v>
      </c>
      <c r="E79">
        <f t="shared" si="4"/>
        <v>-6</v>
      </c>
      <c r="F79">
        <f t="shared" si="3"/>
        <v>6</v>
      </c>
      <c r="G79" t="b">
        <f>Table1[[#This Row],[Home - Away]]&gt;0</f>
        <v>0</v>
      </c>
      <c r="H79" t="b">
        <f>Table1[[#This Row],[Away - Home]]&gt;0</f>
        <v>1</v>
      </c>
      <c r="I79" s="8" t="s">
        <v>7</v>
      </c>
    </row>
    <row r="80" spans="1:9" x14ac:dyDescent="0.3">
      <c r="A80" t="s">
        <v>87</v>
      </c>
      <c r="B80">
        <v>4</v>
      </c>
      <c r="C80" t="s">
        <v>97</v>
      </c>
      <c r="D80">
        <v>1</v>
      </c>
      <c r="E80">
        <f t="shared" si="4"/>
        <v>3</v>
      </c>
      <c r="F80">
        <f t="shared" si="3"/>
        <v>-3</v>
      </c>
      <c r="G80" t="b">
        <f>Table1[[#This Row],[Home - Away]]&gt;0</f>
        <v>1</v>
      </c>
      <c r="H80" t="b">
        <f>Table1[[#This Row],[Away - Home]]&gt;0</f>
        <v>0</v>
      </c>
      <c r="I80" s="8" t="s">
        <v>8</v>
      </c>
    </row>
    <row r="81" spans="1:9" x14ac:dyDescent="0.3">
      <c r="A81" t="s">
        <v>72</v>
      </c>
      <c r="B81">
        <v>7</v>
      </c>
      <c r="C81" t="s">
        <v>98</v>
      </c>
      <c r="D81">
        <v>4</v>
      </c>
      <c r="E81">
        <f t="shared" si="4"/>
        <v>3</v>
      </c>
      <c r="F81">
        <f t="shared" si="3"/>
        <v>-3</v>
      </c>
      <c r="G81" t="b">
        <f>Table1[[#This Row],[Home - Away]]&gt;0</f>
        <v>1</v>
      </c>
      <c r="H81" t="b">
        <f>Table1[[#This Row],[Away - Home]]&gt;0</f>
        <v>0</v>
      </c>
      <c r="I81" s="8" t="s">
        <v>8</v>
      </c>
    </row>
    <row r="82" spans="1:9" x14ac:dyDescent="0.3">
      <c r="A82" t="s">
        <v>74</v>
      </c>
      <c r="B82">
        <v>4</v>
      </c>
      <c r="C82" t="s">
        <v>96</v>
      </c>
      <c r="D82">
        <v>5</v>
      </c>
      <c r="E82">
        <f t="shared" si="4"/>
        <v>-1</v>
      </c>
      <c r="F82">
        <f t="shared" si="3"/>
        <v>1</v>
      </c>
      <c r="G82" t="b">
        <f>Table1[[#This Row],[Home - Away]]&gt;0</f>
        <v>0</v>
      </c>
      <c r="H82" t="b">
        <f>Table1[[#This Row],[Away - Home]]&gt;0</f>
        <v>1</v>
      </c>
      <c r="I82" s="8" t="s">
        <v>8</v>
      </c>
    </row>
    <row r="83" spans="1:9" x14ac:dyDescent="0.3">
      <c r="A83" t="s">
        <v>71</v>
      </c>
      <c r="B83">
        <v>5</v>
      </c>
      <c r="C83" t="s">
        <v>82</v>
      </c>
      <c r="D83">
        <v>3</v>
      </c>
      <c r="E83">
        <f t="shared" si="4"/>
        <v>2</v>
      </c>
      <c r="F83">
        <f t="shared" si="3"/>
        <v>-2</v>
      </c>
      <c r="G83" t="b">
        <f>Table1[[#This Row],[Home - Away]]&gt;0</f>
        <v>1</v>
      </c>
      <c r="H83" t="b">
        <f>Table1[[#This Row],[Away - Home]]&gt;0</f>
        <v>0</v>
      </c>
      <c r="I83" s="8" t="s">
        <v>8</v>
      </c>
    </row>
    <row r="84" spans="1:9" x14ac:dyDescent="0.3">
      <c r="A84" t="s">
        <v>88</v>
      </c>
      <c r="B84">
        <v>3</v>
      </c>
      <c r="C84" t="s">
        <v>80</v>
      </c>
      <c r="D84">
        <v>4</v>
      </c>
      <c r="E84">
        <f t="shared" si="4"/>
        <v>-1</v>
      </c>
      <c r="F84">
        <f t="shared" si="3"/>
        <v>1</v>
      </c>
      <c r="G84" t="b">
        <f>Table1[[#This Row],[Home - Away]]&gt;0</f>
        <v>0</v>
      </c>
      <c r="H84" t="b">
        <f>Table1[[#This Row],[Away - Home]]&gt;0</f>
        <v>1</v>
      </c>
      <c r="I84" s="8" t="s">
        <v>8</v>
      </c>
    </row>
    <row r="85" spans="1:9" x14ac:dyDescent="0.3">
      <c r="A85" t="s">
        <v>84</v>
      </c>
      <c r="B85">
        <v>2</v>
      </c>
      <c r="C85" t="s">
        <v>92</v>
      </c>
      <c r="D85">
        <v>5</v>
      </c>
      <c r="E85">
        <f t="shared" si="4"/>
        <v>-3</v>
      </c>
      <c r="F85">
        <f t="shared" ref="F85:F112" si="5">-E85</f>
        <v>3</v>
      </c>
      <c r="G85" t="b">
        <f>Table1[[#This Row],[Home - Away]]&gt;0</f>
        <v>0</v>
      </c>
      <c r="H85" t="b">
        <f>Table1[[#This Row],[Away - Home]]&gt;0</f>
        <v>1</v>
      </c>
      <c r="I85" s="8" t="s">
        <v>8</v>
      </c>
    </row>
    <row r="86" spans="1:9" x14ac:dyDescent="0.3">
      <c r="A86" t="s">
        <v>79</v>
      </c>
      <c r="B86">
        <v>5</v>
      </c>
      <c r="C86" t="s">
        <v>81</v>
      </c>
      <c r="D86">
        <v>6</v>
      </c>
      <c r="E86">
        <f t="shared" si="4"/>
        <v>-1</v>
      </c>
      <c r="F86">
        <f t="shared" si="5"/>
        <v>1</v>
      </c>
      <c r="G86" t="b">
        <f>Table1[[#This Row],[Home - Away]]&gt;0</f>
        <v>0</v>
      </c>
      <c r="H86" t="b">
        <f>Table1[[#This Row],[Away - Home]]&gt;0</f>
        <v>1</v>
      </c>
      <c r="I86" s="8" t="s">
        <v>8</v>
      </c>
    </row>
    <row r="87" spans="1:9" x14ac:dyDescent="0.3">
      <c r="A87" t="s">
        <v>75</v>
      </c>
      <c r="B87">
        <v>2</v>
      </c>
      <c r="C87" t="s">
        <v>94</v>
      </c>
      <c r="D87">
        <v>7</v>
      </c>
      <c r="E87">
        <f t="shared" si="4"/>
        <v>-5</v>
      </c>
      <c r="F87">
        <f t="shared" si="5"/>
        <v>5</v>
      </c>
      <c r="G87" t="b">
        <f>Table1[[#This Row],[Home - Away]]&gt;0</f>
        <v>0</v>
      </c>
      <c r="H87" t="b">
        <f>Table1[[#This Row],[Away - Home]]&gt;0</f>
        <v>1</v>
      </c>
      <c r="I87" s="8" t="s">
        <v>8</v>
      </c>
    </row>
    <row r="88" spans="1:9" x14ac:dyDescent="0.3">
      <c r="A88" t="s">
        <v>83</v>
      </c>
      <c r="B88">
        <v>2</v>
      </c>
      <c r="C88" t="s">
        <v>93</v>
      </c>
      <c r="D88">
        <v>3</v>
      </c>
      <c r="E88">
        <f t="shared" si="4"/>
        <v>-1</v>
      </c>
      <c r="F88">
        <f t="shared" si="5"/>
        <v>1</v>
      </c>
      <c r="G88" t="b">
        <f>Table1[[#This Row],[Home - Away]]&gt;0</f>
        <v>0</v>
      </c>
      <c r="H88" t="b">
        <f>Table1[[#This Row],[Away - Home]]&gt;0</f>
        <v>1</v>
      </c>
      <c r="I88" s="8" t="s">
        <v>8</v>
      </c>
    </row>
    <row r="89" spans="1:9" x14ac:dyDescent="0.3">
      <c r="A89" t="s">
        <v>89</v>
      </c>
      <c r="B89">
        <v>1</v>
      </c>
      <c r="C89" t="s">
        <v>100</v>
      </c>
      <c r="D89">
        <v>8</v>
      </c>
      <c r="E89">
        <f t="shared" si="4"/>
        <v>-7</v>
      </c>
      <c r="F89">
        <f t="shared" si="5"/>
        <v>7</v>
      </c>
      <c r="G89" t="b">
        <f>Table1[[#This Row],[Home - Away]]&gt;0</f>
        <v>0</v>
      </c>
      <c r="H89" t="b">
        <f>Table1[[#This Row],[Away - Home]]&gt;0</f>
        <v>1</v>
      </c>
      <c r="I89" s="8" t="s">
        <v>8</v>
      </c>
    </row>
    <row r="90" spans="1:9" x14ac:dyDescent="0.3">
      <c r="A90" t="s">
        <v>90</v>
      </c>
      <c r="B90">
        <v>7</v>
      </c>
      <c r="C90" t="s">
        <v>85</v>
      </c>
      <c r="D90">
        <v>5</v>
      </c>
      <c r="E90">
        <f t="shared" si="4"/>
        <v>2</v>
      </c>
      <c r="F90">
        <f t="shared" si="5"/>
        <v>-2</v>
      </c>
      <c r="G90" t="b">
        <f>Table1[[#This Row],[Home - Away]]&gt;0</f>
        <v>1</v>
      </c>
      <c r="H90" t="b">
        <f>Table1[[#This Row],[Away - Home]]&gt;0</f>
        <v>0</v>
      </c>
      <c r="I90" s="8" t="s">
        <v>8</v>
      </c>
    </row>
    <row r="91" spans="1:9" x14ac:dyDescent="0.3">
      <c r="A91" t="s">
        <v>91</v>
      </c>
      <c r="B91">
        <v>10</v>
      </c>
      <c r="C91" t="s">
        <v>78</v>
      </c>
      <c r="D91">
        <v>6</v>
      </c>
      <c r="E91">
        <f t="shared" si="4"/>
        <v>4</v>
      </c>
      <c r="F91">
        <f t="shared" si="5"/>
        <v>-4</v>
      </c>
      <c r="G91" t="b">
        <f>Table1[[#This Row],[Home - Away]]&gt;0</f>
        <v>1</v>
      </c>
      <c r="H91" t="b">
        <f>Table1[[#This Row],[Away - Home]]&gt;0</f>
        <v>0</v>
      </c>
      <c r="I91" s="8" t="s">
        <v>8</v>
      </c>
    </row>
    <row r="92" spans="1:9" x14ac:dyDescent="0.3">
      <c r="A92" t="s">
        <v>73</v>
      </c>
      <c r="B92">
        <v>7</v>
      </c>
      <c r="C92" t="s">
        <v>99</v>
      </c>
      <c r="D92">
        <v>3</v>
      </c>
      <c r="E92">
        <f t="shared" si="4"/>
        <v>4</v>
      </c>
      <c r="F92">
        <f t="shared" si="5"/>
        <v>-4</v>
      </c>
      <c r="G92" t="b">
        <f>Table1[[#This Row],[Home - Away]]&gt;0</f>
        <v>1</v>
      </c>
      <c r="H92" t="b">
        <f>Table1[[#This Row],[Away - Home]]&gt;0</f>
        <v>0</v>
      </c>
      <c r="I92" s="8" t="s">
        <v>8</v>
      </c>
    </row>
    <row r="93" spans="1:9" x14ac:dyDescent="0.3">
      <c r="A93" t="s">
        <v>77</v>
      </c>
      <c r="B93">
        <v>9</v>
      </c>
      <c r="C93" t="s">
        <v>76</v>
      </c>
      <c r="D93">
        <v>10</v>
      </c>
      <c r="E93">
        <f t="shared" si="4"/>
        <v>-1</v>
      </c>
      <c r="F93">
        <f t="shared" si="5"/>
        <v>1</v>
      </c>
      <c r="G93" t="b">
        <f>Table1[[#This Row],[Home - Away]]&gt;0</f>
        <v>0</v>
      </c>
      <c r="H93" t="b">
        <f>Table1[[#This Row],[Away - Home]]&gt;0</f>
        <v>1</v>
      </c>
      <c r="I93" s="8" t="s">
        <v>8</v>
      </c>
    </row>
    <row r="94" spans="1:9" x14ac:dyDescent="0.3">
      <c r="A94" t="s">
        <v>86</v>
      </c>
      <c r="B94">
        <v>8</v>
      </c>
      <c r="C94" t="s">
        <v>95</v>
      </c>
      <c r="D94">
        <v>0</v>
      </c>
      <c r="E94">
        <f t="shared" si="4"/>
        <v>8</v>
      </c>
      <c r="F94">
        <f t="shared" si="5"/>
        <v>-8</v>
      </c>
      <c r="G94" t="b">
        <f>Table1[[#This Row],[Home - Away]]&gt;0</f>
        <v>1</v>
      </c>
      <c r="H94" t="b">
        <f>Table1[[#This Row],[Away - Home]]&gt;0</f>
        <v>0</v>
      </c>
      <c r="I94" s="8" t="s">
        <v>8</v>
      </c>
    </row>
    <row r="95" spans="1:9" x14ac:dyDescent="0.3">
      <c r="A95" t="s">
        <v>92</v>
      </c>
      <c r="B95">
        <v>4</v>
      </c>
      <c r="C95" t="s">
        <v>80</v>
      </c>
      <c r="D95">
        <v>3</v>
      </c>
      <c r="E95">
        <f t="shared" si="4"/>
        <v>1</v>
      </c>
      <c r="F95">
        <f t="shared" si="5"/>
        <v>-1</v>
      </c>
      <c r="G95" t="b">
        <f>Table1[[#This Row],[Home - Away]]&gt;0</f>
        <v>1</v>
      </c>
      <c r="H95" t="b">
        <f>Table1[[#This Row],[Away - Home]]&gt;0</f>
        <v>0</v>
      </c>
      <c r="I95" s="8" t="s">
        <v>9</v>
      </c>
    </row>
    <row r="96" spans="1:9" x14ac:dyDescent="0.3">
      <c r="A96" t="s">
        <v>86</v>
      </c>
      <c r="B96">
        <v>7</v>
      </c>
      <c r="C96" t="s">
        <v>81</v>
      </c>
      <c r="D96">
        <v>1</v>
      </c>
      <c r="E96">
        <f t="shared" si="4"/>
        <v>6</v>
      </c>
      <c r="F96">
        <f t="shared" si="5"/>
        <v>-6</v>
      </c>
      <c r="G96" t="b">
        <f>Table1[[#This Row],[Home - Away]]&gt;0</f>
        <v>1</v>
      </c>
      <c r="H96" t="b">
        <f>Table1[[#This Row],[Away - Home]]&gt;0</f>
        <v>0</v>
      </c>
      <c r="I96" s="8" t="s">
        <v>9</v>
      </c>
    </row>
    <row r="97" spans="1:9" x14ac:dyDescent="0.3">
      <c r="A97" t="s">
        <v>93</v>
      </c>
      <c r="B97">
        <v>1</v>
      </c>
      <c r="C97" t="s">
        <v>71</v>
      </c>
      <c r="D97">
        <v>4</v>
      </c>
      <c r="E97">
        <f t="shared" si="4"/>
        <v>-3</v>
      </c>
      <c r="F97">
        <f t="shared" si="5"/>
        <v>3</v>
      </c>
      <c r="G97" t="b">
        <f>Table1[[#This Row],[Home - Away]]&gt;0</f>
        <v>0</v>
      </c>
      <c r="H97" t="b">
        <f>Table1[[#This Row],[Away - Home]]&gt;0</f>
        <v>1</v>
      </c>
      <c r="I97" s="8" t="s">
        <v>9</v>
      </c>
    </row>
    <row r="98" spans="1:9" x14ac:dyDescent="0.3">
      <c r="A98" t="s">
        <v>90</v>
      </c>
      <c r="B98">
        <v>1</v>
      </c>
      <c r="C98" t="s">
        <v>85</v>
      </c>
      <c r="D98">
        <v>2</v>
      </c>
      <c r="E98">
        <f t="shared" si="4"/>
        <v>-1</v>
      </c>
      <c r="F98">
        <f t="shared" si="5"/>
        <v>1</v>
      </c>
      <c r="G98" t="b">
        <f>Table1[[#This Row],[Home - Away]]&gt;0</f>
        <v>0</v>
      </c>
      <c r="H98" t="b">
        <f>Table1[[#This Row],[Away - Home]]&gt;0</f>
        <v>1</v>
      </c>
      <c r="I98" s="8" t="s">
        <v>9</v>
      </c>
    </row>
    <row r="99" spans="1:9" x14ac:dyDescent="0.3">
      <c r="A99" t="s">
        <v>94</v>
      </c>
      <c r="B99">
        <v>1</v>
      </c>
      <c r="C99" t="s">
        <v>73</v>
      </c>
      <c r="D99">
        <v>8</v>
      </c>
      <c r="E99">
        <f t="shared" si="4"/>
        <v>-7</v>
      </c>
      <c r="F99">
        <f t="shared" si="5"/>
        <v>7</v>
      </c>
      <c r="G99" t="b">
        <f>Table1[[#This Row],[Home - Away]]&gt;0</f>
        <v>0</v>
      </c>
      <c r="H99" t="b">
        <f>Table1[[#This Row],[Away - Home]]&gt;0</f>
        <v>1</v>
      </c>
      <c r="I99" s="8" t="s">
        <v>9</v>
      </c>
    </row>
    <row r="100" spans="1:9" x14ac:dyDescent="0.3">
      <c r="A100" t="s">
        <v>82</v>
      </c>
      <c r="B100">
        <v>5</v>
      </c>
      <c r="C100" t="s">
        <v>78</v>
      </c>
      <c r="D100">
        <v>3</v>
      </c>
      <c r="E100">
        <f t="shared" si="4"/>
        <v>2</v>
      </c>
      <c r="F100">
        <f t="shared" si="5"/>
        <v>-2</v>
      </c>
      <c r="G100" t="b">
        <f>Table1[[#This Row],[Home - Away]]&gt;0</f>
        <v>1</v>
      </c>
      <c r="H100" t="b">
        <f>Table1[[#This Row],[Away - Home]]&gt;0</f>
        <v>0</v>
      </c>
      <c r="I100" s="8" t="s">
        <v>9</v>
      </c>
    </row>
    <row r="101" spans="1:9" x14ac:dyDescent="0.3">
      <c r="A101" t="s">
        <v>95</v>
      </c>
      <c r="B101">
        <v>6</v>
      </c>
      <c r="C101" t="s">
        <v>88</v>
      </c>
      <c r="D101">
        <v>14</v>
      </c>
      <c r="E101">
        <f t="shared" si="4"/>
        <v>-8</v>
      </c>
      <c r="F101">
        <f t="shared" si="5"/>
        <v>8</v>
      </c>
      <c r="G101" t="b">
        <f>Table1[[#This Row],[Home - Away]]&gt;0</f>
        <v>0</v>
      </c>
      <c r="H101" t="b">
        <f>Table1[[#This Row],[Away - Home]]&gt;0</f>
        <v>1</v>
      </c>
      <c r="I101" s="8" t="s">
        <v>9</v>
      </c>
    </row>
    <row r="102" spans="1:9" x14ac:dyDescent="0.3">
      <c r="A102" t="s">
        <v>96</v>
      </c>
      <c r="B102">
        <v>0</v>
      </c>
      <c r="C102" t="s">
        <v>77</v>
      </c>
      <c r="D102">
        <v>6</v>
      </c>
      <c r="E102">
        <f t="shared" si="4"/>
        <v>-6</v>
      </c>
      <c r="F102">
        <f t="shared" si="5"/>
        <v>6</v>
      </c>
      <c r="G102" t="b">
        <f>Table1[[#This Row],[Home - Away]]&gt;0</f>
        <v>0</v>
      </c>
      <c r="H102" t="b">
        <f>Table1[[#This Row],[Away - Home]]&gt;0</f>
        <v>1</v>
      </c>
      <c r="I102" s="8" t="s">
        <v>9</v>
      </c>
    </row>
    <row r="103" spans="1:9" x14ac:dyDescent="0.3">
      <c r="A103" t="s">
        <v>89</v>
      </c>
      <c r="B103">
        <v>2</v>
      </c>
      <c r="C103" t="s">
        <v>74</v>
      </c>
      <c r="D103">
        <v>0</v>
      </c>
      <c r="E103">
        <f t="shared" si="4"/>
        <v>2</v>
      </c>
      <c r="F103">
        <f t="shared" si="5"/>
        <v>-2</v>
      </c>
      <c r="G103" t="b">
        <f>Table1[[#This Row],[Home - Away]]&gt;0</f>
        <v>1</v>
      </c>
      <c r="H103" t="b">
        <f>Table1[[#This Row],[Away - Home]]&gt;0</f>
        <v>0</v>
      </c>
      <c r="I103" s="8" t="s">
        <v>9</v>
      </c>
    </row>
    <row r="104" spans="1:9" x14ac:dyDescent="0.3">
      <c r="A104" t="s">
        <v>91</v>
      </c>
      <c r="B104">
        <v>2</v>
      </c>
      <c r="C104" t="s">
        <v>72</v>
      </c>
      <c r="D104">
        <v>3</v>
      </c>
      <c r="E104">
        <f t="shared" si="4"/>
        <v>-1</v>
      </c>
      <c r="F104">
        <f t="shared" si="5"/>
        <v>1</v>
      </c>
      <c r="G104" t="b">
        <f>Table1[[#This Row],[Home - Away]]&gt;0</f>
        <v>0</v>
      </c>
      <c r="H104" t="b">
        <f>Table1[[#This Row],[Away - Home]]&gt;0</f>
        <v>1</v>
      </c>
      <c r="I104" s="8" t="s">
        <v>9</v>
      </c>
    </row>
    <row r="105" spans="1:9" x14ac:dyDescent="0.3">
      <c r="A105" t="s">
        <v>93</v>
      </c>
      <c r="B105">
        <v>4</v>
      </c>
      <c r="C105" t="s">
        <v>71</v>
      </c>
      <c r="D105">
        <v>3</v>
      </c>
      <c r="E105">
        <f t="shared" si="4"/>
        <v>1</v>
      </c>
      <c r="F105">
        <f t="shared" si="5"/>
        <v>-1</v>
      </c>
      <c r="G105" t="b">
        <f>Table1[[#This Row],[Home - Away]]&gt;0</f>
        <v>1</v>
      </c>
      <c r="H105" t="b">
        <f>Table1[[#This Row],[Away - Home]]&gt;0</f>
        <v>0</v>
      </c>
      <c r="I105" s="8" t="s">
        <v>10</v>
      </c>
    </row>
    <row r="106" spans="1:9" x14ac:dyDescent="0.3">
      <c r="A106" t="s">
        <v>97</v>
      </c>
      <c r="B106">
        <v>1</v>
      </c>
      <c r="C106" t="s">
        <v>83</v>
      </c>
      <c r="D106">
        <v>2</v>
      </c>
      <c r="E106">
        <f t="shared" si="4"/>
        <v>-1</v>
      </c>
      <c r="F106">
        <f t="shared" si="5"/>
        <v>1</v>
      </c>
      <c r="G106" t="b">
        <f>Table1[[#This Row],[Home - Away]]&gt;0</f>
        <v>0</v>
      </c>
      <c r="H106" t="b">
        <f>Table1[[#This Row],[Away - Home]]&gt;0</f>
        <v>1</v>
      </c>
      <c r="I106" s="8" t="s">
        <v>10</v>
      </c>
    </row>
    <row r="107" spans="1:9" x14ac:dyDescent="0.3">
      <c r="A107" t="s">
        <v>86</v>
      </c>
      <c r="B107">
        <v>6</v>
      </c>
      <c r="C107" t="s">
        <v>81</v>
      </c>
      <c r="D107">
        <v>2</v>
      </c>
      <c r="E107">
        <f t="shared" si="4"/>
        <v>4</v>
      </c>
      <c r="F107">
        <f t="shared" si="5"/>
        <v>-4</v>
      </c>
      <c r="G107" t="b">
        <f>Table1[[#This Row],[Home - Away]]&gt;0</f>
        <v>1</v>
      </c>
      <c r="H107" t="b">
        <f>Table1[[#This Row],[Away - Home]]&gt;0</f>
        <v>0</v>
      </c>
      <c r="I107" s="8" t="s">
        <v>10</v>
      </c>
    </row>
    <row r="108" spans="1:9" x14ac:dyDescent="0.3">
      <c r="A108" t="s">
        <v>92</v>
      </c>
      <c r="B108">
        <v>14</v>
      </c>
      <c r="C108" t="s">
        <v>80</v>
      </c>
      <c r="D108">
        <v>4</v>
      </c>
      <c r="E108">
        <f t="shared" si="4"/>
        <v>10</v>
      </c>
      <c r="F108">
        <f t="shared" si="5"/>
        <v>-10</v>
      </c>
      <c r="G108" t="b">
        <f>Table1[[#This Row],[Home - Away]]&gt;0</f>
        <v>1</v>
      </c>
      <c r="H108" t="b">
        <f>Table1[[#This Row],[Away - Home]]&gt;0</f>
        <v>0</v>
      </c>
      <c r="I108" s="8" t="s">
        <v>10</v>
      </c>
    </row>
    <row r="109" spans="1:9" x14ac:dyDescent="0.3">
      <c r="A109" t="s">
        <v>82</v>
      </c>
      <c r="B109">
        <v>2</v>
      </c>
      <c r="C109" t="s">
        <v>78</v>
      </c>
      <c r="D109">
        <v>3</v>
      </c>
      <c r="E109">
        <f t="shared" si="4"/>
        <v>-1</v>
      </c>
      <c r="F109">
        <f t="shared" si="5"/>
        <v>1</v>
      </c>
      <c r="G109" t="b">
        <f>Table1[[#This Row],[Home - Away]]&gt;0</f>
        <v>0</v>
      </c>
      <c r="H109" t="b">
        <f>Table1[[#This Row],[Away - Home]]&gt;0</f>
        <v>1</v>
      </c>
      <c r="I109" s="8" t="s">
        <v>10</v>
      </c>
    </row>
    <row r="110" spans="1:9" x14ac:dyDescent="0.3">
      <c r="A110" t="s">
        <v>98</v>
      </c>
      <c r="B110">
        <v>4</v>
      </c>
      <c r="C110" t="s">
        <v>75</v>
      </c>
      <c r="D110">
        <v>3</v>
      </c>
      <c r="E110">
        <f t="shared" si="4"/>
        <v>1</v>
      </c>
      <c r="F110">
        <f t="shared" si="5"/>
        <v>-1</v>
      </c>
      <c r="G110" t="b">
        <f>Table1[[#This Row],[Home - Away]]&gt;0</f>
        <v>1</v>
      </c>
      <c r="H110" t="b">
        <f>Table1[[#This Row],[Away - Home]]&gt;0</f>
        <v>0</v>
      </c>
      <c r="I110" s="8" t="s">
        <v>10</v>
      </c>
    </row>
    <row r="111" spans="1:9" x14ac:dyDescent="0.3">
      <c r="A111" t="s">
        <v>87</v>
      </c>
      <c r="B111">
        <v>1</v>
      </c>
      <c r="C111" t="s">
        <v>85</v>
      </c>
      <c r="D111">
        <v>2</v>
      </c>
      <c r="E111">
        <f t="shared" si="4"/>
        <v>-1</v>
      </c>
      <c r="F111">
        <f t="shared" si="5"/>
        <v>1</v>
      </c>
      <c r="G111" t="b">
        <f>Table1[[#This Row],[Home - Away]]&gt;0</f>
        <v>0</v>
      </c>
      <c r="H111" t="b">
        <f>Table1[[#This Row],[Away - Home]]&gt;0</f>
        <v>1</v>
      </c>
      <c r="I111" s="8" t="s">
        <v>10</v>
      </c>
    </row>
    <row r="112" spans="1:9" x14ac:dyDescent="0.3">
      <c r="A112" t="s">
        <v>99</v>
      </c>
      <c r="B112">
        <v>1</v>
      </c>
      <c r="C112" t="s">
        <v>90</v>
      </c>
      <c r="D112">
        <v>8</v>
      </c>
      <c r="E112">
        <f t="shared" si="4"/>
        <v>-7</v>
      </c>
      <c r="F112">
        <f t="shared" si="5"/>
        <v>7</v>
      </c>
      <c r="G112" t="b">
        <f>Table1[[#This Row],[Home - Away]]&gt;0</f>
        <v>0</v>
      </c>
      <c r="H112" t="b">
        <f>Table1[[#This Row],[Away - Home]]&gt;0</f>
        <v>1</v>
      </c>
      <c r="I112" s="8" t="s">
        <v>10</v>
      </c>
    </row>
    <row r="113" spans="1:9" x14ac:dyDescent="0.3">
      <c r="A113" t="s">
        <v>95</v>
      </c>
      <c r="B113">
        <v>3</v>
      </c>
      <c r="C113" t="s">
        <v>88</v>
      </c>
      <c r="D113">
        <v>8</v>
      </c>
      <c r="E113">
        <f t="shared" si="4"/>
        <v>-5</v>
      </c>
      <c r="F113">
        <f t="shared" ref="F113:F140" si="6">-E113</f>
        <v>5</v>
      </c>
      <c r="G113" t="b">
        <f>Table1[[#This Row],[Home - Away]]&gt;0</f>
        <v>0</v>
      </c>
      <c r="H113" t="b">
        <f>Table1[[#This Row],[Away - Home]]&gt;0</f>
        <v>1</v>
      </c>
      <c r="I113" s="8" t="s">
        <v>10</v>
      </c>
    </row>
    <row r="114" spans="1:9" x14ac:dyDescent="0.3">
      <c r="A114" t="s">
        <v>96</v>
      </c>
      <c r="B114">
        <v>7</v>
      </c>
      <c r="C114" t="s">
        <v>77</v>
      </c>
      <c r="D114">
        <v>5</v>
      </c>
      <c r="E114">
        <f t="shared" si="4"/>
        <v>2</v>
      </c>
      <c r="F114">
        <f t="shared" si="6"/>
        <v>-2</v>
      </c>
      <c r="G114" t="b">
        <f>Table1[[#This Row],[Home - Away]]&gt;0</f>
        <v>1</v>
      </c>
      <c r="H114" t="b">
        <f>Table1[[#This Row],[Away - Home]]&gt;0</f>
        <v>0</v>
      </c>
      <c r="I114" s="8" t="s">
        <v>10</v>
      </c>
    </row>
    <row r="115" spans="1:9" x14ac:dyDescent="0.3">
      <c r="A115" t="s">
        <v>79</v>
      </c>
      <c r="B115">
        <v>4</v>
      </c>
      <c r="C115" t="s">
        <v>84</v>
      </c>
      <c r="D115">
        <v>8</v>
      </c>
      <c r="E115">
        <f t="shared" si="4"/>
        <v>-4</v>
      </c>
      <c r="F115">
        <f t="shared" si="6"/>
        <v>4</v>
      </c>
      <c r="G115" t="b">
        <f>Table1[[#This Row],[Home - Away]]&gt;0</f>
        <v>0</v>
      </c>
      <c r="H115" t="b">
        <f>Table1[[#This Row],[Away - Home]]&gt;0</f>
        <v>1</v>
      </c>
      <c r="I115" s="8" t="s">
        <v>10</v>
      </c>
    </row>
    <row r="116" spans="1:9" x14ac:dyDescent="0.3">
      <c r="A116" t="s">
        <v>100</v>
      </c>
      <c r="B116">
        <v>5</v>
      </c>
      <c r="C116" t="s">
        <v>76</v>
      </c>
      <c r="D116">
        <v>6</v>
      </c>
      <c r="E116">
        <f t="shared" si="4"/>
        <v>-1</v>
      </c>
      <c r="F116">
        <f t="shared" si="6"/>
        <v>1</v>
      </c>
      <c r="G116" t="b">
        <f>Table1[[#This Row],[Home - Away]]&gt;0</f>
        <v>0</v>
      </c>
      <c r="H116" t="b">
        <f>Table1[[#This Row],[Away - Home]]&gt;0</f>
        <v>1</v>
      </c>
      <c r="I116" s="8" t="s">
        <v>10</v>
      </c>
    </row>
    <row r="117" spans="1:9" x14ac:dyDescent="0.3">
      <c r="A117" t="s">
        <v>86</v>
      </c>
      <c r="B117">
        <v>9</v>
      </c>
      <c r="C117" t="s">
        <v>81</v>
      </c>
      <c r="D117">
        <v>2</v>
      </c>
      <c r="E117">
        <f t="shared" si="4"/>
        <v>7</v>
      </c>
      <c r="F117">
        <f t="shared" si="6"/>
        <v>-7</v>
      </c>
      <c r="G117" t="b">
        <f>Table1[[#This Row],[Home - Away]]&gt;0</f>
        <v>1</v>
      </c>
      <c r="H117" t="b">
        <f>Table1[[#This Row],[Away - Home]]&gt;0</f>
        <v>0</v>
      </c>
      <c r="I117" s="8" t="s">
        <v>11</v>
      </c>
    </row>
    <row r="118" spans="1:9" x14ac:dyDescent="0.3">
      <c r="A118" t="s">
        <v>93</v>
      </c>
      <c r="B118">
        <v>2</v>
      </c>
      <c r="C118" t="s">
        <v>71</v>
      </c>
      <c r="D118">
        <v>6</v>
      </c>
      <c r="E118">
        <f t="shared" si="4"/>
        <v>-4</v>
      </c>
      <c r="F118">
        <f t="shared" si="6"/>
        <v>4</v>
      </c>
      <c r="G118" t="b">
        <f>Table1[[#This Row],[Home - Away]]&gt;0</f>
        <v>0</v>
      </c>
      <c r="H118" t="b">
        <f>Table1[[#This Row],[Away - Home]]&gt;0</f>
        <v>1</v>
      </c>
      <c r="I118" s="8" t="s">
        <v>11</v>
      </c>
    </row>
    <row r="119" spans="1:9" x14ac:dyDescent="0.3">
      <c r="A119" t="s">
        <v>97</v>
      </c>
      <c r="B119">
        <v>2</v>
      </c>
      <c r="C119" t="s">
        <v>83</v>
      </c>
      <c r="D119">
        <v>1</v>
      </c>
      <c r="E119">
        <f t="shared" si="4"/>
        <v>1</v>
      </c>
      <c r="F119">
        <f t="shared" si="6"/>
        <v>-1</v>
      </c>
      <c r="G119" t="b">
        <f>Table1[[#This Row],[Home - Away]]&gt;0</f>
        <v>1</v>
      </c>
      <c r="H119" t="b">
        <f>Table1[[#This Row],[Away - Home]]&gt;0</f>
        <v>0</v>
      </c>
      <c r="I119" s="8" t="s">
        <v>11</v>
      </c>
    </row>
    <row r="120" spans="1:9" x14ac:dyDescent="0.3">
      <c r="A120" t="s">
        <v>92</v>
      </c>
      <c r="B120">
        <v>5</v>
      </c>
      <c r="C120" t="s">
        <v>80</v>
      </c>
      <c r="D120">
        <v>4</v>
      </c>
      <c r="E120">
        <f t="shared" si="4"/>
        <v>1</v>
      </c>
      <c r="F120">
        <f t="shared" si="6"/>
        <v>-1</v>
      </c>
      <c r="G120" t="b">
        <f>Table1[[#This Row],[Home - Away]]&gt;0</f>
        <v>1</v>
      </c>
      <c r="H120" t="b">
        <f>Table1[[#This Row],[Away - Home]]&gt;0</f>
        <v>0</v>
      </c>
      <c r="I120" s="8" t="s">
        <v>11</v>
      </c>
    </row>
    <row r="121" spans="1:9" x14ac:dyDescent="0.3">
      <c r="A121" t="s">
        <v>99</v>
      </c>
      <c r="B121">
        <v>12</v>
      </c>
      <c r="C121" t="s">
        <v>90</v>
      </c>
      <c r="D121">
        <v>5</v>
      </c>
      <c r="E121">
        <f t="shared" si="4"/>
        <v>7</v>
      </c>
      <c r="F121">
        <f t="shared" si="6"/>
        <v>-7</v>
      </c>
      <c r="G121" t="b">
        <f>Table1[[#This Row],[Home - Away]]&gt;0</f>
        <v>1</v>
      </c>
      <c r="H121" t="b">
        <f>Table1[[#This Row],[Away - Home]]&gt;0</f>
        <v>0</v>
      </c>
      <c r="I121" s="8" t="s">
        <v>11</v>
      </c>
    </row>
    <row r="122" spans="1:9" x14ac:dyDescent="0.3">
      <c r="A122" t="s">
        <v>82</v>
      </c>
      <c r="B122">
        <v>6</v>
      </c>
      <c r="C122" t="s">
        <v>78</v>
      </c>
      <c r="D122">
        <v>0</v>
      </c>
      <c r="E122">
        <f t="shared" si="4"/>
        <v>6</v>
      </c>
      <c r="F122">
        <f t="shared" si="6"/>
        <v>-6</v>
      </c>
      <c r="G122" t="b">
        <f>Table1[[#This Row],[Home - Away]]&gt;0</f>
        <v>1</v>
      </c>
      <c r="H122" t="b">
        <f>Table1[[#This Row],[Away - Home]]&gt;0</f>
        <v>0</v>
      </c>
      <c r="I122" s="8" t="s">
        <v>11</v>
      </c>
    </row>
    <row r="123" spans="1:9" x14ac:dyDescent="0.3">
      <c r="A123" t="s">
        <v>98</v>
      </c>
      <c r="B123">
        <v>2</v>
      </c>
      <c r="C123" t="s">
        <v>75</v>
      </c>
      <c r="D123">
        <v>0</v>
      </c>
      <c r="E123">
        <f t="shared" si="4"/>
        <v>2</v>
      </c>
      <c r="F123">
        <f t="shared" si="6"/>
        <v>-2</v>
      </c>
      <c r="G123" t="b">
        <f>Table1[[#This Row],[Home - Away]]&gt;0</f>
        <v>1</v>
      </c>
      <c r="H123" t="b">
        <f>Table1[[#This Row],[Away - Home]]&gt;0</f>
        <v>0</v>
      </c>
      <c r="I123" s="8" t="s">
        <v>11</v>
      </c>
    </row>
    <row r="124" spans="1:9" x14ac:dyDescent="0.3">
      <c r="A124" t="s">
        <v>87</v>
      </c>
      <c r="B124">
        <v>3</v>
      </c>
      <c r="C124" t="s">
        <v>85</v>
      </c>
      <c r="D124">
        <v>5</v>
      </c>
      <c r="E124">
        <f t="shared" si="4"/>
        <v>-2</v>
      </c>
      <c r="F124">
        <f t="shared" si="6"/>
        <v>2</v>
      </c>
      <c r="G124" t="b">
        <f>Table1[[#This Row],[Home - Away]]&gt;0</f>
        <v>0</v>
      </c>
      <c r="H124" t="b">
        <f>Table1[[#This Row],[Away - Home]]&gt;0</f>
        <v>1</v>
      </c>
      <c r="I124" s="8" t="s">
        <v>11</v>
      </c>
    </row>
    <row r="125" spans="1:9" x14ac:dyDescent="0.3">
      <c r="A125" t="s">
        <v>95</v>
      </c>
      <c r="B125">
        <v>6</v>
      </c>
      <c r="C125" t="s">
        <v>88</v>
      </c>
      <c r="D125">
        <v>1</v>
      </c>
      <c r="E125">
        <f t="shared" si="4"/>
        <v>5</v>
      </c>
      <c r="F125">
        <f t="shared" si="6"/>
        <v>-5</v>
      </c>
      <c r="G125" t="b">
        <f>Table1[[#This Row],[Home - Away]]&gt;0</f>
        <v>1</v>
      </c>
      <c r="H125" t="b">
        <f>Table1[[#This Row],[Away - Home]]&gt;0</f>
        <v>0</v>
      </c>
      <c r="I125" s="8" t="s">
        <v>11</v>
      </c>
    </row>
    <row r="126" spans="1:9" x14ac:dyDescent="0.3">
      <c r="A126" t="s">
        <v>94</v>
      </c>
      <c r="B126">
        <v>4</v>
      </c>
      <c r="C126" t="s">
        <v>73</v>
      </c>
      <c r="D126">
        <v>8</v>
      </c>
      <c r="E126">
        <f t="shared" si="4"/>
        <v>-4</v>
      </c>
      <c r="F126">
        <f t="shared" si="6"/>
        <v>4</v>
      </c>
      <c r="G126" t="b">
        <f>Table1[[#This Row],[Home - Away]]&gt;0</f>
        <v>0</v>
      </c>
      <c r="H126" t="b">
        <f>Table1[[#This Row],[Away - Home]]&gt;0</f>
        <v>1</v>
      </c>
      <c r="I126" s="8" t="s">
        <v>11</v>
      </c>
    </row>
    <row r="127" spans="1:9" x14ac:dyDescent="0.3">
      <c r="A127" t="s">
        <v>79</v>
      </c>
      <c r="B127">
        <v>5</v>
      </c>
      <c r="C127" t="s">
        <v>84</v>
      </c>
      <c r="D127">
        <v>4</v>
      </c>
      <c r="E127">
        <f t="shared" si="4"/>
        <v>1</v>
      </c>
      <c r="F127">
        <f t="shared" si="6"/>
        <v>-1</v>
      </c>
      <c r="G127" t="b">
        <f>Table1[[#This Row],[Home - Away]]&gt;0</f>
        <v>1</v>
      </c>
      <c r="H127" t="b">
        <f>Table1[[#This Row],[Away - Home]]&gt;0</f>
        <v>0</v>
      </c>
      <c r="I127" s="8" t="s">
        <v>11</v>
      </c>
    </row>
    <row r="128" spans="1:9" x14ac:dyDescent="0.3">
      <c r="A128" t="s">
        <v>96</v>
      </c>
      <c r="B128">
        <v>10</v>
      </c>
      <c r="C128" t="s">
        <v>77</v>
      </c>
      <c r="D128">
        <v>5</v>
      </c>
      <c r="E128">
        <f t="shared" si="4"/>
        <v>5</v>
      </c>
      <c r="F128">
        <f t="shared" si="6"/>
        <v>-5</v>
      </c>
      <c r="G128" t="b">
        <f>Table1[[#This Row],[Home - Away]]&gt;0</f>
        <v>1</v>
      </c>
      <c r="H128" t="b">
        <f>Table1[[#This Row],[Away - Home]]&gt;0</f>
        <v>0</v>
      </c>
      <c r="I128" s="8" t="s">
        <v>11</v>
      </c>
    </row>
    <row r="129" spans="1:9" x14ac:dyDescent="0.3">
      <c r="A129" t="s">
        <v>100</v>
      </c>
      <c r="B129">
        <v>8</v>
      </c>
      <c r="C129" t="s">
        <v>76</v>
      </c>
      <c r="D129">
        <v>3</v>
      </c>
      <c r="E129">
        <f t="shared" si="4"/>
        <v>5</v>
      </c>
      <c r="F129">
        <f t="shared" si="6"/>
        <v>-5</v>
      </c>
      <c r="G129" t="b">
        <f>Table1[[#This Row],[Home - Away]]&gt;0</f>
        <v>1</v>
      </c>
      <c r="H129" t="b">
        <f>Table1[[#This Row],[Away - Home]]&gt;0</f>
        <v>0</v>
      </c>
      <c r="I129" s="8" t="s">
        <v>11</v>
      </c>
    </row>
    <row r="130" spans="1:9" x14ac:dyDescent="0.3">
      <c r="A130" t="s">
        <v>89</v>
      </c>
      <c r="B130">
        <v>8</v>
      </c>
      <c r="C130" t="s">
        <v>74</v>
      </c>
      <c r="D130">
        <v>3</v>
      </c>
      <c r="E130">
        <f t="shared" ref="E130:E193" si="7">B130-D130</f>
        <v>5</v>
      </c>
      <c r="F130">
        <f t="shared" si="6"/>
        <v>-5</v>
      </c>
      <c r="G130" t="b">
        <f>Table1[[#This Row],[Home - Away]]&gt;0</f>
        <v>1</v>
      </c>
      <c r="H130" t="b">
        <f>Table1[[#This Row],[Away - Home]]&gt;0</f>
        <v>0</v>
      </c>
      <c r="I130" s="8" t="s">
        <v>11</v>
      </c>
    </row>
    <row r="131" spans="1:9" x14ac:dyDescent="0.3">
      <c r="A131" t="s">
        <v>91</v>
      </c>
      <c r="B131">
        <v>2</v>
      </c>
      <c r="C131" t="s">
        <v>72</v>
      </c>
      <c r="D131">
        <v>0</v>
      </c>
      <c r="E131">
        <f t="shared" si="7"/>
        <v>2</v>
      </c>
      <c r="F131">
        <f t="shared" si="6"/>
        <v>-2</v>
      </c>
      <c r="G131" t="b">
        <f>Table1[[#This Row],[Home - Away]]&gt;0</f>
        <v>1</v>
      </c>
      <c r="H131" t="b">
        <f>Table1[[#This Row],[Away - Home]]&gt;0</f>
        <v>0</v>
      </c>
      <c r="I131" s="8" t="s">
        <v>11</v>
      </c>
    </row>
    <row r="132" spans="1:9" x14ac:dyDescent="0.3">
      <c r="A132" t="s">
        <v>78</v>
      </c>
      <c r="B132">
        <v>3</v>
      </c>
      <c r="C132" t="s">
        <v>71</v>
      </c>
      <c r="D132">
        <v>1</v>
      </c>
      <c r="E132">
        <f t="shared" si="7"/>
        <v>2</v>
      </c>
      <c r="F132">
        <f t="shared" si="6"/>
        <v>-2</v>
      </c>
      <c r="G132" t="b">
        <f>Table1[[#This Row],[Home - Away]]&gt;0</f>
        <v>1</v>
      </c>
      <c r="H132" t="b">
        <f>Table1[[#This Row],[Away - Home]]&gt;0</f>
        <v>0</v>
      </c>
      <c r="I132" s="8" t="s">
        <v>12</v>
      </c>
    </row>
    <row r="133" spans="1:9" x14ac:dyDescent="0.3">
      <c r="A133" t="s">
        <v>81</v>
      </c>
      <c r="B133">
        <v>3</v>
      </c>
      <c r="C133" t="s">
        <v>90</v>
      </c>
      <c r="D133">
        <v>4</v>
      </c>
      <c r="E133">
        <f t="shared" si="7"/>
        <v>-1</v>
      </c>
      <c r="F133">
        <f t="shared" si="6"/>
        <v>1</v>
      </c>
      <c r="G133" t="b">
        <f>Table1[[#This Row],[Home - Away]]&gt;0</f>
        <v>0</v>
      </c>
      <c r="H133" t="b">
        <f>Table1[[#This Row],[Away - Home]]&gt;0</f>
        <v>1</v>
      </c>
      <c r="I133" s="8" t="s">
        <v>12</v>
      </c>
    </row>
    <row r="134" spans="1:9" x14ac:dyDescent="0.3">
      <c r="A134" t="s">
        <v>87</v>
      </c>
      <c r="B134">
        <v>11</v>
      </c>
      <c r="C134" t="s">
        <v>85</v>
      </c>
      <c r="D134">
        <v>5</v>
      </c>
      <c r="E134">
        <f t="shared" si="7"/>
        <v>6</v>
      </c>
      <c r="F134">
        <f t="shared" si="6"/>
        <v>-6</v>
      </c>
      <c r="G134" t="b">
        <f>Table1[[#This Row],[Home - Away]]&gt;0</f>
        <v>1</v>
      </c>
      <c r="H134" t="b">
        <f>Table1[[#This Row],[Away - Home]]&gt;0</f>
        <v>0</v>
      </c>
      <c r="I134" s="8" t="s">
        <v>12</v>
      </c>
    </row>
    <row r="135" spans="1:9" x14ac:dyDescent="0.3">
      <c r="A135" t="s">
        <v>99</v>
      </c>
      <c r="B135">
        <v>2</v>
      </c>
      <c r="C135" t="s">
        <v>75</v>
      </c>
      <c r="D135">
        <v>1</v>
      </c>
      <c r="E135">
        <f t="shared" si="7"/>
        <v>1</v>
      </c>
      <c r="F135">
        <f t="shared" si="6"/>
        <v>-1</v>
      </c>
      <c r="G135" t="b">
        <f>Table1[[#This Row],[Home - Away]]&gt;0</f>
        <v>1</v>
      </c>
      <c r="H135" t="b">
        <f>Table1[[#This Row],[Away - Home]]&gt;0</f>
        <v>0</v>
      </c>
      <c r="I135" s="8" t="s">
        <v>12</v>
      </c>
    </row>
    <row r="136" spans="1:9" x14ac:dyDescent="0.3">
      <c r="A136" t="s">
        <v>98</v>
      </c>
      <c r="B136">
        <v>5</v>
      </c>
      <c r="C136" t="s">
        <v>86</v>
      </c>
      <c r="D136">
        <v>1</v>
      </c>
      <c r="E136">
        <f t="shared" si="7"/>
        <v>4</v>
      </c>
      <c r="F136">
        <f t="shared" si="6"/>
        <v>-4</v>
      </c>
      <c r="G136" t="b">
        <f>Table1[[#This Row],[Home - Away]]&gt;0</f>
        <v>1</v>
      </c>
      <c r="H136" t="b">
        <f>Table1[[#This Row],[Away - Home]]&gt;0</f>
        <v>0</v>
      </c>
      <c r="I136" s="8" t="s">
        <v>12</v>
      </c>
    </row>
    <row r="137" spans="1:9" x14ac:dyDescent="0.3">
      <c r="A137" t="s">
        <v>94</v>
      </c>
      <c r="B137">
        <v>2</v>
      </c>
      <c r="C137" t="s">
        <v>73</v>
      </c>
      <c r="D137">
        <v>3</v>
      </c>
      <c r="E137">
        <f t="shared" si="7"/>
        <v>-1</v>
      </c>
      <c r="F137">
        <f t="shared" si="6"/>
        <v>1</v>
      </c>
      <c r="G137" t="b">
        <f>Table1[[#This Row],[Home - Away]]&gt;0</f>
        <v>0</v>
      </c>
      <c r="H137" t="b">
        <f>Table1[[#This Row],[Away - Home]]&gt;0</f>
        <v>1</v>
      </c>
      <c r="I137" s="8" t="s">
        <v>12</v>
      </c>
    </row>
    <row r="138" spans="1:9" x14ac:dyDescent="0.3">
      <c r="A138" t="s">
        <v>100</v>
      </c>
      <c r="B138">
        <v>8</v>
      </c>
      <c r="C138" t="s">
        <v>76</v>
      </c>
      <c r="D138">
        <v>3</v>
      </c>
      <c r="E138">
        <f t="shared" si="7"/>
        <v>5</v>
      </c>
      <c r="F138">
        <f t="shared" si="6"/>
        <v>-5</v>
      </c>
      <c r="G138" t="b">
        <f>Table1[[#This Row],[Home - Away]]&gt;0</f>
        <v>1</v>
      </c>
      <c r="H138" t="b">
        <f>Table1[[#This Row],[Away - Home]]&gt;0</f>
        <v>0</v>
      </c>
      <c r="I138" s="8" t="s">
        <v>12</v>
      </c>
    </row>
    <row r="139" spans="1:9" x14ac:dyDescent="0.3">
      <c r="A139" t="s">
        <v>92</v>
      </c>
      <c r="B139">
        <v>9</v>
      </c>
      <c r="C139" t="s">
        <v>84</v>
      </c>
      <c r="D139">
        <v>8</v>
      </c>
      <c r="E139">
        <f t="shared" si="7"/>
        <v>1</v>
      </c>
      <c r="F139">
        <f t="shared" si="6"/>
        <v>-1</v>
      </c>
      <c r="G139" t="b">
        <f>Table1[[#This Row],[Home - Away]]&gt;0</f>
        <v>1</v>
      </c>
      <c r="H139" t="b">
        <f>Table1[[#This Row],[Away - Home]]&gt;0</f>
        <v>0</v>
      </c>
      <c r="I139" s="8" t="s">
        <v>12</v>
      </c>
    </row>
    <row r="140" spans="1:9" x14ac:dyDescent="0.3">
      <c r="A140" t="s">
        <v>91</v>
      </c>
      <c r="B140">
        <v>0</v>
      </c>
      <c r="C140" t="s">
        <v>72</v>
      </c>
      <c r="D140">
        <v>4</v>
      </c>
      <c r="E140">
        <f t="shared" si="7"/>
        <v>-4</v>
      </c>
      <c r="F140">
        <f t="shared" si="6"/>
        <v>4</v>
      </c>
      <c r="G140" t="b">
        <f>Table1[[#This Row],[Home - Away]]&gt;0</f>
        <v>0</v>
      </c>
      <c r="H140" t="b">
        <f>Table1[[#This Row],[Away - Home]]&gt;0</f>
        <v>1</v>
      </c>
      <c r="I140" s="8" t="s">
        <v>12</v>
      </c>
    </row>
    <row r="141" spans="1:9" x14ac:dyDescent="0.3">
      <c r="A141" t="s">
        <v>89</v>
      </c>
      <c r="B141">
        <v>1</v>
      </c>
      <c r="C141" t="s">
        <v>74</v>
      </c>
      <c r="D141">
        <v>3</v>
      </c>
      <c r="E141">
        <f t="shared" si="7"/>
        <v>-2</v>
      </c>
      <c r="F141">
        <f t="shared" ref="F141:F168" si="8">-E141</f>
        <v>2</v>
      </c>
      <c r="G141" t="b">
        <f>Table1[[#This Row],[Home - Away]]&gt;0</f>
        <v>0</v>
      </c>
      <c r="H141" t="b">
        <f>Table1[[#This Row],[Away - Home]]&gt;0</f>
        <v>1</v>
      </c>
      <c r="I141" s="8" t="s">
        <v>12</v>
      </c>
    </row>
    <row r="142" spans="1:9" x14ac:dyDescent="0.3">
      <c r="A142" t="s">
        <v>97</v>
      </c>
      <c r="B142">
        <v>10</v>
      </c>
      <c r="C142" t="s">
        <v>83</v>
      </c>
      <c r="D142">
        <v>4</v>
      </c>
      <c r="E142">
        <f t="shared" si="7"/>
        <v>6</v>
      </c>
      <c r="F142">
        <f t="shared" si="8"/>
        <v>-6</v>
      </c>
      <c r="G142" t="b">
        <f>Table1[[#This Row],[Home - Away]]&gt;0</f>
        <v>1</v>
      </c>
      <c r="H142" t="b">
        <f>Table1[[#This Row],[Away - Home]]&gt;0</f>
        <v>0</v>
      </c>
      <c r="I142" s="8" t="s">
        <v>12</v>
      </c>
    </row>
    <row r="143" spans="1:9" x14ac:dyDescent="0.3">
      <c r="A143" t="s">
        <v>94</v>
      </c>
      <c r="B143">
        <v>10</v>
      </c>
      <c r="C143" t="s">
        <v>90</v>
      </c>
      <c r="D143">
        <v>5</v>
      </c>
      <c r="E143">
        <f t="shared" si="7"/>
        <v>5</v>
      </c>
      <c r="F143">
        <f t="shared" si="8"/>
        <v>-5</v>
      </c>
      <c r="G143" t="b">
        <f>Table1[[#This Row],[Home - Away]]&gt;0</f>
        <v>1</v>
      </c>
      <c r="H143" t="b">
        <f>Table1[[#This Row],[Away - Home]]&gt;0</f>
        <v>0</v>
      </c>
      <c r="I143" s="8" t="s">
        <v>13</v>
      </c>
    </row>
    <row r="144" spans="1:9" x14ac:dyDescent="0.3">
      <c r="A144" t="s">
        <v>82</v>
      </c>
      <c r="B144">
        <v>2</v>
      </c>
      <c r="C144" t="s">
        <v>79</v>
      </c>
      <c r="D144">
        <v>5</v>
      </c>
      <c r="E144">
        <f t="shared" si="7"/>
        <v>-3</v>
      </c>
      <c r="F144">
        <f t="shared" si="8"/>
        <v>3</v>
      </c>
      <c r="G144" t="b">
        <f>Table1[[#This Row],[Home - Away]]&gt;0</f>
        <v>0</v>
      </c>
      <c r="H144" t="b">
        <f>Table1[[#This Row],[Away - Home]]&gt;0</f>
        <v>1</v>
      </c>
      <c r="I144" s="8" t="s">
        <v>13</v>
      </c>
    </row>
    <row r="145" spans="1:9" x14ac:dyDescent="0.3">
      <c r="A145" t="s">
        <v>93</v>
      </c>
      <c r="B145">
        <v>1</v>
      </c>
      <c r="C145" t="s">
        <v>91</v>
      </c>
      <c r="D145">
        <v>7</v>
      </c>
      <c r="E145">
        <f t="shared" si="7"/>
        <v>-6</v>
      </c>
      <c r="F145">
        <f t="shared" si="8"/>
        <v>6</v>
      </c>
      <c r="G145" t="b">
        <f>Table1[[#This Row],[Home - Away]]&gt;0</f>
        <v>0</v>
      </c>
      <c r="H145" t="b">
        <f>Table1[[#This Row],[Away - Home]]&gt;0</f>
        <v>1</v>
      </c>
      <c r="I145" s="8" t="s">
        <v>13</v>
      </c>
    </row>
    <row r="146" spans="1:9" x14ac:dyDescent="0.3">
      <c r="A146" t="s">
        <v>99</v>
      </c>
      <c r="B146">
        <v>6</v>
      </c>
      <c r="C146" t="s">
        <v>75</v>
      </c>
      <c r="D146">
        <v>4</v>
      </c>
      <c r="E146">
        <f t="shared" si="7"/>
        <v>2</v>
      </c>
      <c r="F146">
        <f t="shared" si="8"/>
        <v>-2</v>
      </c>
      <c r="G146" t="b">
        <f>Table1[[#This Row],[Home - Away]]&gt;0</f>
        <v>1</v>
      </c>
      <c r="H146" t="b">
        <f>Table1[[#This Row],[Away - Home]]&gt;0</f>
        <v>0</v>
      </c>
      <c r="I146" s="8" t="s">
        <v>13</v>
      </c>
    </row>
    <row r="147" spans="1:9" x14ac:dyDescent="0.3">
      <c r="A147" t="s">
        <v>98</v>
      </c>
      <c r="B147">
        <v>10</v>
      </c>
      <c r="C147" t="s">
        <v>86</v>
      </c>
      <c r="D147">
        <v>4</v>
      </c>
      <c r="E147">
        <f t="shared" si="7"/>
        <v>6</v>
      </c>
      <c r="F147">
        <f t="shared" si="8"/>
        <v>-6</v>
      </c>
      <c r="G147" t="b">
        <f>Table1[[#This Row],[Home - Away]]&gt;0</f>
        <v>1</v>
      </c>
      <c r="H147" t="b">
        <f>Table1[[#This Row],[Away - Home]]&gt;0</f>
        <v>0</v>
      </c>
      <c r="I147" s="8" t="s">
        <v>13</v>
      </c>
    </row>
    <row r="148" spans="1:9" x14ac:dyDescent="0.3">
      <c r="A148" t="s">
        <v>81</v>
      </c>
      <c r="B148">
        <v>4</v>
      </c>
      <c r="C148" t="s">
        <v>72</v>
      </c>
      <c r="D148">
        <v>2</v>
      </c>
      <c r="E148">
        <f t="shared" si="7"/>
        <v>2</v>
      </c>
      <c r="F148">
        <f t="shared" si="8"/>
        <v>-2</v>
      </c>
      <c r="G148" t="b">
        <f>Table1[[#This Row],[Home - Away]]&gt;0</f>
        <v>1</v>
      </c>
      <c r="H148" t="b">
        <f>Table1[[#This Row],[Away - Home]]&gt;0</f>
        <v>0</v>
      </c>
      <c r="I148" s="8" t="s">
        <v>13</v>
      </c>
    </row>
    <row r="149" spans="1:9" x14ac:dyDescent="0.3">
      <c r="A149" t="s">
        <v>80</v>
      </c>
      <c r="B149">
        <v>2</v>
      </c>
      <c r="C149" t="s">
        <v>88</v>
      </c>
      <c r="D149">
        <v>3</v>
      </c>
      <c r="E149">
        <f t="shared" si="7"/>
        <v>-1</v>
      </c>
      <c r="F149">
        <f t="shared" si="8"/>
        <v>1</v>
      </c>
      <c r="G149" t="b">
        <f>Table1[[#This Row],[Home - Away]]&gt;0</f>
        <v>0</v>
      </c>
      <c r="H149" t="b">
        <f>Table1[[#This Row],[Away - Home]]&gt;0</f>
        <v>1</v>
      </c>
      <c r="I149" s="8" t="s">
        <v>13</v>
      </c>
    </row>
    <row r="150" spans="1:9" x14ac:dyDescent="0.3">
      <c r="A150" t="s">
        <v>95</v>
      </c>
      <c r="B150">
        <v>3</v>
      </c>
      <c r="C150" t="s">
        <v>73</v>
      </c>
      <c r="D150">
        <v>4</v>
      </c>
      <c r="E150">
        <f t="shared" si="7"/>
        <v>-1</v>
      </c>
      <c r="F150">
        <f t="shared" si="8"/>
        <v>1</v>
      </c>
      <c r="G150" t="b">
        <f>Table1[[#This Row],[Home - Away]]&gt;0</f>
        <v>0</v>
      </c>
      <c r="H150" t="b">
        <f>Table1[[#This Row],[Away - Home]]&gt;0</f>
        <v>1</v>
      </c>
      <c r="I150" s="8" t="s">
        <v>13</v>
      </c>
    </row>
    <row r="151" spans="1:9" x14ac:dyDescent="0.3">
      <c r="A151" t="s">
        <v>92</v>
      </c>
      <c r="B151">
        <v>2</v>
      </c>
      <c r="C151" t="s">
        <v>84</v>
      </c>
      <c r="D151">
        <v>3</v>
      </c>
      <c r="E151">
        <f t="shared" si="7"/>
        <v>-1</v>
      </c>
      <c r="F151">
        <f t="shared" si="8"/>
        <v>1</v>
      </c>
      <c r="G151" t="b">
        <f>Table1[[#This Row],[Home - Away]]&gt;0</f>
        <v>0</v>
      </c>
      <c r="H151" t="b">
        <f>Table1[[#This Row],[Away - Home]]&gt;0</f>
        <v>1</v>
      </c>
      <c r="I151" s="8" t="s">
        <v>13</v>
      </c>
    </row>
    <row r="152" spans="1:9" x14ac:dyDescent="0.3">
      <c r="A152" t="s">
        <v>100</v>
      </c>
      <c r="B152">
        <v>1</v>
      </c>
      <c r="C152" t="s">
        <v>77</v>
      </c>
      <c r="D152">
        <v>2</v>
      </c>
      <c r="E152">
        <f t="shared" si="7"/>
        <v>-1</v>
      </c>
      <c r="F152">
        <f t="shared" si="8"/>
        <v>1</v>
      </c>
      <c r="G152" t="b">
        <f>Table1[[#This Row],[Home - Away]]&gt;0</f>
        <v>0</v>
      </c>
      <c r="H152" t="b">
        <f>Table1[[#This Row],[Away - Home]]&gt;0</f>
        <v>1</v>
      </c>
      <c r="I152" s="8" t="s">
        <v>13</v>
      </c>
    </row>
    <row r="153" spans="1:9" x14ac:dyDescent="0.3">
      <c r="A153" t="s">
        <v>76</v>
      </c>
      <c r="B153">
        <v>1</v>
      </c>
      <c r="C153" t="s">
        <v>74</v>
      </c>
      <c r="D153">
        <v>7</v>
      </c>
      <c r="E153">
        <f t="shared" si="7"/>
        <v>-6</v>
      </c>
      <c r="F153">
        <f t="shared" si="8"/>
        <v>6</v>
      </c>
      <c r="G153" t="b">
        <f>Table1[[#This Row],[Home - Away]]&gt;0</f>
        <v>0</v>
      </c>
      <c r="H153" t="b">
        <f>Table1[[#This Row],[Away - Home]]&gt;0</f>
        <v>1</v>
      </c>
      <c r="I153" s="8" t="s">
        <v>13</v>
      </c>
    </row>
    <row r="154" spans="1:9" x14ac:dyDescent="0.3">
      <c r="A154" t="s">
        <v>97</v>
      </c>
      <c r="B154">
        <v>2</v>
      </c>
      <c r="C154" t="s">
        <v>87</v>
      </c>
      <c r="D154">
        <v>1</v>
      </c>
      <c r="E154">
        <f t="shared" si="7"/>
        <v>1</v>
      </c>
      <c r="F154">
        <f t="shared" si="8"/>
        <v>-1</v>
      </c>
      <c r="G154" t="b">
        <f>Table1[[#This Row],[Home - Away]]&gt;0</f>
        <v>1</v>
      </c>
      <c r="H154" t="b">
        <f>Table1[[#This Row],[Away - Home]]&gt;0</f>
        <v>0</v>
      </c>
      <c r="I154" s="8" t="s">
        <v>13</v>
      </c>
    </row>
    <row r="155" spans="1:9" x14ac:dyDescent="0.3">
      <c r="A155" t="s">
        <v>96</v>
      </c>
      <c r="B155">
        <v>7</v>
      </c>
      <c r="C155" t="s">
        <v>89</v>
      </c>
      <c r="D155">
        <v>2</v>
      </c>
      <c r="E155">
        <f t="shared" si="7"/>
        <v>5</v>
      </c>
      <c r="F155">
        <f t="shared" si="8"/>
        <v>-5</v>
      </c>
      <c r="G155" t="b">
        <f>Table1[[#This Row],[Home - Away]]&gt;0</f>
        <v>1</v>
      </c>
      <c r="H155" t="b">
        <f>Table1[[#This Row],[Away - Home]]&gt;0</f>
        <v>0</v>
      </c>
      <c r="I155" s="8" t="s">
        <v>13</v>
      </c>
    </row>
    <row r="156" spans="1:9" x14ac:dyDescent="0.3">
      <c r="A156" t="s">
        <v>85</v>
      </c>
      <c r="B156">
        <v>7</v>
      </c>
      <c r="C156" t="s">
        <v>83</v>
      </c>
      <c r="D156">
        <v>6</v>
      </c>
      <c r="E156">
        <f t="shared" si="7"/>
        <v>1</v>
      </c>
      <c r="F156">
        <f t="shared" si="8"/>
        <v>-1</v>
      </c>
      <c r="G156" t="b">
        <f>Table1[[#This Row],[Home - Away]]&gt;0</f>
        <v>1</v>
      </c>
      <c r="H156" t="b">
        <f>Table1[[#This Row],[Away - Home]]&gt;0</f>
        <v>0</v>
      </c>
      <c r="I156" s="8" t="s">
        <v>13</v>
      </c>
    </row>
    <row r="157" spans="1:9" x14ac:dyDescent="0.3">
      <c r="A157" t="s">
        <v>78</v>
      </c>
      <c r="B157">
        <v>2</v>
      </c>
      <c r="C157" t="s">
        <v>71</v>
      </c>
      <c r="D157">
        <v>8</v>
      </c>
      <c r="E157">
        <f t="shared" si="7"/>
        <v>-6</v>
      </c>
      <c r="F157">
        <f t="shared" si="8"/>
        <v>6</v>
      </c>
      <c r="G157" t="b">
        <f>Table1[[#This Row],[Home - Away]]&gt;0</f>
        <v>0</v>
      </c>
      <c r="H157" t="b">
        <f>Table1[[#This Row],[Away - Home]]&gt;0</f>
        <v>1</v>
      </c>
      <c r="I157" s="8" t="s">
        <v>13</v>
      </c>
    </row>
    <row r="158" spans="1:9" x14ac:dyDescent="0.3">
      <c r="A158" t="s">
        <v>94</v>
      </c>
      <c r="B158">
        <v>1</v>
      </c>
      <c r="C158" t="s">
        <v>90</v>
      </c>
      <c r="D158">
        <v>2</v>
      </c>
      <c r="E158">
        <f t="shared" si="7"/>
        <v>-1</v>
      </c>
      <c r="F158">
        <f t="shared" si="8"/>
        <v>1</v>
      </c>
      <c r="G158" t="b">
        <f>Table1[[#This Row],[Home - Away]]&gt;0</f>
        <v>0</v>
      </c>
      <c r="H158" t="b">
        <f>Table1[[#This Row],[Away - Home]]&gt;0</f>
        <v>1</v>
      </c>
      <c r="I158" s="8" t="s">
        <v>14</v>
      </c>
    </row>
    <row r="159" spans="1:9" x14ac:dyDescent="0.3">
      <c r="A159" t="s">
        <v>93</v>
      </c>
      <c r="B159">
        <v>4</v>
      </c>
      <c r="C159" t="s">
        <v>91</v>
      </c>
      <c r="D159">
        <v>8</v>
      </c>
      <c r="E159">
        <f t="shared" si="7"/>
        <v>-4</v>
      </c>
      <c r="F159">
        <f t="shared" si="8"/>
        <v>4</v>
      </c>
      <c r="G159" t="b">
        <f>Table1[[#This Row],[Home - Away]]&gt;0</f>
        <v>0</v>
      </c>
      <c r="H159" t="b">
        <f>Table1[[#This Row],[Away - Home]]&gt;0</f>
        <v>1</v>
      </c>
      <c r="I159" s="8" t="s">
        <v>14</v>
      </c>
    </row>
    <row r="160" spans="1:9" x14ac:dyDescent="0.3">
      <c r="A160" t="s">
        <v>82</v>
      </c>
      <c r="B160">
        <v>2</v>
      </c>
      <c r="C160" t="s">
        <v>79</v>
      </c>
      <c r="D160">
        <v>4</v>
      </c>
      <c r="E160">
        <f t="shared" si="7"/>
        <v>-2</v>
      </c>
      <c r="F160">
        <f t="shared" si="8"/>
        <v>2</v>
      </c>
      <c r="G160" t="b">
        <f>Table1[[#This Row],[Home - Away]]&gt;0</f>
        <v>0</v>
      </c>
      <c r="H160" t="b">
        <f>Table1[[#This Row],[Away - Home]]&gt;0</f>
        <v>1</v>
      </c>
      <c r="I160" s="8" t="s">
        <v>14</v>
      </c>
    </row>
    <row r="161" spans="1:9" x14ac:dyDescent="0.3">
      <c r="A161" t="s">
        <v>99</v>
      </c>
      <c r="B161">
        <v>1</v>
      </c>
      <c r="C161" t="s">
        <v>75</v>
      </c>
      <c r="D161">
        <v>2</v>
      </c>
      <c r="E161">
        <f t="shared" si="7"/>
        <v>-1</v>
      </c>
      <c r="F161">
        <f t="shared" si="8"/>
        <v>1</v>
      </c>
      <c r="G161" t="b">
        <f>Table1[[#This Row],[Home - Away]]&gt;0</f>
        <v>0</v>
      </c>
      <c r="H161" t="b">
        <f>Table1[[#This Row],[Away - Home]]&gt;0</f>
        <v>1</v>
      </c>
      <c r="I161" s="8" t="s">
        <v>14</v>
      </c>
    </row>
    <row r="162" spans="1:9" x14ac:dyDescent="0.3">
      <c r="A162" t="s">
        <v>80</v>
      </c>
      <c r="B162">
        <v>4</v>
      </c>
      <c r="C162" t="s">
        <v>88</v>
      </c>
      <c r="D162">
        <v>2</v>
      </c>
      <c r="E162">
        <f t="shared" si="7"/>
        <v>2</v>
      </c>
      <c r="F162">
        <f t="shared" si="8"/>
        <v>-2</v>
      </c>
      <c r="G162" t="b">
        <f>Table1[[#This Row],[Home - Away]]&gt;0</f>
        <v>1</v>
      </c>
      <c r="H162" t="b">
        <f>Table1[[#This Row],[Away - Home]]&gt;0</f>
        <v>0</v>
      </c>
      <c r="I162" s="8" t="s">
        <v>14</v>
      </c>
    </row>
    <row r="163" spans="1:9" x14ac:dyDescent="0.3">
      <c r="A163" t="s">
        <v>98</v>
      </c>
      <c r="B163">
        <v>5</v>
      </c>
      <c r="C163" t="s">
        <v>86</v>
      </c>
      <c r="D163">
        <v>7</v>
      </c>
      <c r="E163">
        <f t="shared" si="7"/>
        <v>-2</v>
      </c>
      <c r="F163">
        <f t="shared" si="8"/>
        <v>2</v>
      </c>
      <c r="G163" t="b">
        <f>Table1[[#This Row],[Home - Away]]&gt;0</f>
        <v>0</v>
      </c>
      <c r="H163" t="b">
        <f>Table1[[#This Row],[Away - Home]]&gt;0</f>
        <v>1</v>
      </c>
      <c r="I163" s="8" t="s">
        <v>14</v>
      </c>
    </row>
    <row r="164" spans="1:9" x14ac:dyDescent="0.3">
      <c r="A164" t="s">
        <v>97</v>
      </c>
      <c r="B164">
        <v>0</v>
      </c>
      <c r="C164" t="s">
        <v>87</v>
      </c>
      <c r="D164">
        <v>6</v>
      </c>
      <c r="E164">
        <f t="shared" si="7"/>
        <v>-6</v>
      </c>
      <c r="F164">
        <f t="shared" si="8"/>
        <v>6</v>
      </c>
      <c r="G164" t="b">
        <f>Table1[[#This Row],[Home - Away]]&gt;0</f>
        <v>0</v>
      </c>
      <c r="H164" t="b">
        <f>Table1[[#This Row],[Away - Home]]&gt;0</f>
        <v>1</v>
      </c>
      <c r="I164" s="8" t="s">
        <v>14</v>
      </c>
    </row>
    <row r="165" spans="1:9" x14ac:dyDescent="0.3">
      <c r="A165" t="s">
        <v>81</v>
      </c>
      <c r="B165">
        <v>8</v>
      </c>
      <c r="C165" t="s">
        <v>72</v>
      </c>
      <c r="D165">
        <v>7</v>
      </c>
      <c r="E165">
        <f t="shared" si="7"/>
        <v>1</v>
      </c>
      <c r="F165">
        <f t="shared" si="8"/>
        <v>-1</v>
      </c>
      <c r="G165" t="b">
        <f>Table1[[#This Row],[Home - Away]]&gt;0</f>
        <v>1</v>
      </c>
      <c r="H165" t="b">
        <f>Table1[[#This Row],[Away - Home]]&gt;0</f>
        <v>0</v>
      </c>
      <c r="I165" s="8" t="s">
        <v>14</v>
      </c>
    </row>
    <row r="166" spans="1:9" x14ac:dyDescent="0.3">
      <c r="A166" t="s">
        <v>95</v>
      </c>
      <c r="B166">
        <v>2</v>
      </c>
      <c r="C166" t="s">
        <v>73</v>
      </c>
      <c r="D166">
        <v>3</v>
      </c>
      <c r="E166">
        <f t="shared" si="7"/>
        <v>-1</v>
      </c>
      <c r="F166">
        <f t="shared" si="8"/>
        <v>1</v>
      </c>
      <c r="G166" t="b">
        <f>Table1[[#This Row],[Home - Away]]&gt;0</f>
        <v>0</v>
      </c>
      <c r="H166" t="b">
        <f>Table1[[#This Row],[Away - Home]]&gt;0</f>
        <v>1</v>
      </c>
      <c r="I166" s="8" t="s">
        <v>14</v>
      </c>
    </row>
    <row r="167" spans="1:9" x14ac:dyDescent="0.3">
      <c r="A167" t="s">
        <v>92</v>
      </c>
      <c r="B167">
        <v>4</v>
      </c>
      <c r="C167" t="s">
        <v>84</v>
      </c>
      <c r="D167">
        <v>5</v>
      </c>
      <c r="E167">
        <f t="shared" si="7"/>
        <v>-1</v>
      </c>
      <c r="F167">
        <f t="shared" si="8"/>
        <v>1</v>
      </c>
      <c r="G167" t="b">
        <f>Table1[[#This Row],[Home - Away]]&gt;0</f>
        <v>0</v>
      </c>
      <c r="H167" t="b">
        <f>Table1[[#This Row],[Away - Home]]&gt;0</f>
        <v>1</v>
      </c>
      <c r="I167" s="8" t="s">
        <v>14</v>
      </c>
    </row>
    <row r="168" spans="1:9" x14ac:dyDescent="0.3">
      <c r="A168" t="s">
        <v>100</v>
      </c>
      <c r="B168">
        <v>0</v>
      </c>
      <c r="C168" t="s">
        <v>77</v>
      </c>
      <c r="D168">
        <v>5</v>
      </c>
      <c r="E168">
        <f t="shared" si="7"/>
        <v>-5</v>
      </c>
      <c r="F168">
        <f t="shared" si="8"/>
        <v>5</v>
      </c>
      <c r="G168" t="b">
        <f>Table1[[#This Row],[Home - Away]]&gt;0</f>
        <v>0</v>
      </c>
      <c r="H168" t="b">
        <f>Table1[[#This Row],[Away - Home]]&gt;0</f>
        <v>1</v>
      </c>
      <c r="I168" s="8" t="s">
        <v>14</v>
      </c>
    </row>
    <row r="169" spans="1:9" x14ac:dyDescent="0.3">
      <c r="A169" t="s">
        <v>76</v>
      </c>
      <c r="B169">
        <v>2</v>
      </c>
      <c r="C169" t="s">
        <v>74</v>
      </c>
      <c r="D169">
        <v>3</v>
      </c>
      <c r="E169">
        <f t="shared" si="7"/>
        <v>-1</v>
      </c>
      <c r="F169">
        <f t="shared" ref="F169:F196" si="9">-E169</f>
        <v>1</v>
      </c>
      <c r="G169" t="b">
        <f>Table1[[#This Row],[Home - Away]]&gt;0</f>
        <v>0</v>
      </c>
      <c r="H169" t="b">
        <f>Table1[[#This Row],[Away - Home]]&gt;0</f>
        <v>1</v>
      </c>
      <c r="I169" s="8" t="s">
        <v>14</v>
      </c>
    </row>
    <row r="170" spans="1:9" x14ac:dyDescent="0.3">
      <c r="A170" t="s">
        <v>96</v>
      </c>
      <c r="B170">
        <v>10</v>
      </c>
      <c r="C170" t="s">
        <v>89</v>
      </c>
      <c r="D170">
        <v>6</v>
      </c>
      <c r="E170">
        <f t="shared" si="7"/>
        <v>4</v>
      </c>
      <c r="F170">
        <f t="shared" si="9"/>
        <v>-4</v>
      </c>
      <c r="G170" t="b">
        <f>Table1[[#This Row],[Home - Away]]&gt;0</f>
        <v>1</v>
      </c>
      <c r="H170" t="b">
        <f>Table1[[#This Row],[Away - Home]]&gt;0</f>
        <v>0</v>
      </c>
      <c r="I170" s="8" t="s">
        <v>14</v>
      </c>
    </row>
    <row r="171" spans="1:9" x14ac:dyDescent="0.3">
      <c r="A171" t="s">
        <v>85</v>
      </c>
      <c r="B171">
        <v>6</v>
      </c>
      <c r="C171" t="s">
        <v>83</v>
      </c>
      <c r="D171">
        <v>13</v>
      </c>
      <c r="E171">
        <f t="shared" si="7"/>
        <v>-7</v>
      </c>
      <c r="F171">
        <f t="shared" si="9"/>
        <v>7</v>
      </c>
      <c r="G171" t="b">
        <f>Table1[[#This Row],[Home - Away]]&gt;0</f>
        <v>0</v>
      </c>
      <c r="H171" t="b">
        <f>Table1[[#This Row],[Away - Home]]&gt;0</f>
        <v>1</v>
      </c>
      <c r="I171" s="8" t="s">
        <v>14</v>
      </c>
    </row>
    <row r="172" spans="1:9" x14ac:dyDescent="0.3">
      <c r="A172" t="s">
        <v>78</v>
      </c>
      <c r="B172">
        <v>5</v>
      </c>
      <c r="C172" t="s">
        <v>71</v>
      </c>
      <c r="D172">
        <v>0</v>
      </c>
      <c r="E172">
        <f t="shared" si="7"/>
        <v>5</v>
      </c>
      <c r="F172">
        <f t="shared" si="9"/>
        <v>-5</v>
      </c>
      <c r="G172" t="b">
        <f>Table1[[#This Row],[Home - Away]]&gt;0</f>
        <v>1</v>
      </c>
      <c r="H172" t="b">
        <f>Table1[[#This Row],[Away - Home]]&gt;0</f>
        <v>0</v>
      </c>
      <c r="I172" s="8" t="s">
        <v>14</v>
      </c>
    </row>
    <row r="173" spans="1:9" x14ac:dyDescent="0.3">
      <c r="A173" t="s">
        <v>94</v>
      </c>
      <c r="B173">
        <v>5</v>
      </c>
      <c r="C173" t="s">
        <v>90</v>
      </c>
      <c r="D173">
        <v>7</v>
      </c>
      <c r="E173">
        <f t="shared" si="7"/>
        <v>-2</v>
      </c>
      <c r="F173">
        <f t="shared" si="9"/>
        <v>2</v>
      </c>
      <c r="G173" t="b">
        <f>Table1[[#This Row],[Home - Away]]&gt;0</f>
        <v>0</v>
      </c>
      <c r="H173" t="b">
        <f>Table1[[#This Row],[Away - Home]]&gt;0</f>
        <v>1</v>
      </c>
      <c r="I173" s="8" t="s">
        <v>15</v>
      </c>
    </row>
    <row r="174" spans="1:9" x14ac:dyDescent="0.3">
      <c r="A174" t="s">
        <v>93</v>
      </c>
      <c r="B174">
        <v>3</v>
      </c>
      <c r="C174" t="s">
        <v>91</v>
      </c>
      <c r="D174">
        <v>1</v>
      </c>
      <c r="E174">
        <f t="shared" si="7"/>
        <v>2</v>
      </c>
      <c r="F174">
        <f t="shared" si="9"/>
        <v>-2</v>
      </c>
      <c r="G174" t="b">
        <f>Table1[[#This Row],[Home - Away]]&gt;0</f>
        <v>1</v>
      </c>
      <c r="H174" t="b">
        <f>Table1[[#This Row],[Away - Home]]&gt;0</f>
        <v>0</v>
      </c>
      <c r="I174" s="8" t="s">
        <v>15</v>
      </c>
    </row>
    <row r="175" spans="1:9" x14ac:dyDescent="0.3">
      <c r="A175" t="s">
        <v>82</v>
      </c>
      <c r="B175">
        <v>2</v>
      </c>
      <c r="C175" t="s">
        <v>79</v>
      </c>
      <c r="D175">
        <v>9</v>
      </c>
      <c r="E175">
        <f t="shared" si="7"/>
        <v>-7</v>
      </c>
      <c r="F175">
        <f t="shared" si="9"/>
        <v>7</v>
      </c>
      <c r="G175" t="b">
        <f>Table1[[#This Row],[Home - Away]]&gt;0</f>
        <v>0</v>
      </c>
      <c r="H175" t="b">
        <f>Table1[[#This Row],[Away - Home]]&gt;0</f>
        <v>1</v>
      </c>
      <c r="I175" s="8" t="s">
        <v>15</v>
      </c>
    </row>
    <row r="176" spans="1:9" x14ac:dyDescent="0.3">
      <c r="A176" t="s">
        <v>80</v>
      </c>
      <c r="B176">
        <v>4</v>
      </c>
      <c r="C176" t="s">
        <v>88</v>
      </c>
      <c r="D176">
        <v>6</v>
      </c>
      <c r="E176">
        <f t="shared" si="7"/>
        <v>-2</v>
      </c>
      <c r="F176">
        <f t="shared" si="9"/>
        <v>2</v>
      </c>
      <c r="G176" t="b">
        <f>Table1[[#This Row],[Home - Away]]&gt;0</f>
        <v>0</v>
      </c>
      <c r="H176" t="b">
        <f>Table1[[#This Row],[Away - Home]]&gt;0</f>
        <v>1</v>
      </c>
      <c r="I176" s="8" t="s">
        <v>15</v>
      </c>
    </row>
    <row r="177" spans="1:9" x14ac:dyDescent="0.3">
      <c r="A177" t="s">
        <v>99</v>
      </c>
      <c r="B177">
        <v>11</v>
      </c>
      <c r="C177" t="s">
        <v>75</v>
      </c>
      <c r="D177">
        <v>4</v>
      </c>
      <c r="E177">
        <f t="shared" si="7"/>
        <v>7</v>
      </c>
      <c r="F177">
        <f t="shared" si="9"/>
        <v>-7</v>
      </c>
      <c r="G177" t="b">
        <f>Table1[[#This Row],[Home - Away]]&gt;0</f>
        <v>1</v>
      </c>
      <c r="H177" t="b">
        <f>Table1[[#This Row],[Away - Home]]&gt;0</f>
        <v>0</v>
      </c>
      <c r="I177" s="8" t="s">
        <v>15</v>
      </c>
    </row>
    <row r="178" spans="1:9" x14ac:dyDescent="0.3">
      <c r="A178" t="s">
        <v>98</v>
      </c>
      <c r="B178">
        <v>4</v>
      </c>
      <c r="C178" t="s">
        <v>86</v>
      </c>
      <c r="D178">
        <v>2</v>
      </c>
      <c r="E178">
        <f t="shared" si="7"/>
        <v>2</v>
      </c>
      <c r="F178">
        <f t="shared" si="9"/>
        <v>-2</v>
      </c>
      <c r="G178" t="b">
        <f>Table1[[#This Row],[Home - Away]]&gt;0</f>
        <v>1</v>
      </c>
      <c r="H178" t="b">
        <f>Table1[[#This Row],[Away - Home]]&gt;0</f>
        <v>0</v>
      </c>
      <c r="I178" s="8" t="s">
        <v>15</v>
      </c>
    </row>
    <row r="179" spans="1:9" x14ac:dyDescent="0.3">
      <c r="A179" t="s">
        <v>97</v>
      </c>
      <c r="B179">
        <v>3</v>
      </c>
      <c r="C179" t="s">
        <v>87</v>
      </c>
      <c r="D179">
        <v>1</v>
      </c>
      <c r="E179">
        <f t="shared" si="7"/>
        <v>2</v>
      </c>
      <c r="F179">
        <f t="shared" si="9"/>
        <v>-2</v>
      </c>
      <c r="G179" t="b">
        <f>Table1[[#This Row],[Home - Away]]&gt;0</f>
        <v>1</v>
      </c>
      <c r="H179" t="b">
        <f>Table1[[#This Row],[Away - Home]]&gt;0</f>
        <v>0</v>
      </c>
      <c r="I179" s="8" t="s">
        <v>15</v>
      </c>
    </row>
    <row r="180" spans="1:9" x14ac:dyDescent="0.3">
      <c r="A180" t="s">
        <v>81</v>
      </c>
      <c r="B180">
        <v>6</v>
      </c>
      <c r="C180" t="s">
        <v>72</v>
      </c>
      <c r="D180">
        <v>1</v>
      </c>
      <c r="E180">
        <f t="shared" si="7"/>
        <v>5</v>
      </c>
      <c r="F180">
        <f t="shared" si="9"/>
        <v>-5</v>
      </c>
      <c r="G180" t="b">
        <f>Table1[[#This Row],[Home - Away]]&gt;0</f>
        <v>1</v>
      </c>
      <c r="H180" t="b">
        <f>Table1[[#This Row],[Away - Home]]&gt;0</f>
        <v>0</v>
      </c>
      <c r="I180" s="8" t="s">
        <v>15</v>
      </c>
    </row>
    <row r="181" spans="1:9" x14ac:dyDescent="0.3">
      <c r="A181" t="s">
        <v>95</v>
      </c>
      <c r="B181">
        <v>3</v>
      </c>
      <c r="C181" t="s">
        <v>73</v>
      </c>
      <c r="D181">
        <v>9</v>
      </c>
      <c r="E181">
        <f t="shared" si="7"/>
        <v>-6</v>
      </c>
      <c r="F181">
        <f t="shared" si="9"/>
        <v>6</v>
      </c>
      <c r="G181" t="b">
        <f>Table1[[#This Row],[Home - Away]]&gt;0</f>
        <v>0</v>
      </c>
      <c r="H181" t="b">
        <f>Table1[[#This Row],[Away - Home]]&gt;0</f>
        <v>1</v>
      </c>
      <c r="I181" s="8" t="s">
        <v>15</v>
      </c>
    </row>
    <row r="182" spans="1:9" x14ac:dyDescent="0.3">
      <c r="A182" t="s">
        <v>92</v>
      </c>
      <c r="B182">
        <v>2</v>
      </c>
      <c r="C182" t="s">
        <v>84</v>
      </c>
      <c r="D182">
        <v>4</v>
      </c>
      <c r="E182">
        <f t="shared" si="7"/>
        <v>-2</v>
      </c>
      <c r="F182">
        <f t="shared" si="9"/>
        <v>2</v>
      </c>
      <c r="G182" t="b">
        <f>Table1[[#This Row],[Home - Away]]&gt;0</f>
        <v>0</v>
      </c>
      <c r="H182" t="b">
        <f>Table1[[#This Row],[Away - Home]]&gt;0</f>
        <v>1</v>
      </c>
      <c r="I182" s="8" t="s">
        <v>15</v>
      </c>
    </row>
    <row r="183" spans="1:9" x14ac:dyDescent="0.3">
      <c r="A183" t="s">
        <v>100</v>
      </c>
      <c r="B183">
        <v>7</v>
      </c>
      <c r="C183" t="s">
        <v>77</v>
      </c>
      <c r="D183">
        <v>8</v>
      </c>
      <c r="E183">
        <f t="shared" si="7"/>
        <v>-1</v>
      </c>
      <c r="F183">
        <f t="shared" si="9"/>
        <v>1</v>
      </c>
      <c r="G183" t="b">
        <f>Table1[[#This Row],[Home - Away]]&gt;0</f>
        <v>0</v>
      </c>
      <c r="H183" t="b">
        <f>Table1[[#This Row],[Away - Home]]&gt;0</f>
        <v>1</v>
      </c>
      <c r="I183" s="8" t="s">
        <v>15</v>
      </c>
    </row>
    <row r="184" spans="1:9" x14ac:dyDescent="0.3">
      <c r="A184" t="s">
        <v>76</v>
      </c>
      <c r="B184">
        <v>0</v>
      </c>
      <c r="C184" t="s">
        <v>74</v>
      </c>
      <c r="D184">
        <v>1</v>
      </c>
      <c r="E184">
        <f t="shared" si="7"/>
        <v>-1</v>
      </c>
      <c r="F184">
        <f t="shared" si="9"/>
        <v>1</v>
      </c>
      <c r="G184" t="b">
        <f>Table1[[#This Row],[Home - Away]]&gt;0</f>
        <v>0</v>
      </c>
      <c r="H184" t="b">
        <f>Table1[[#This Row],[Away - Home]]&gt;0</f>
        <v>1</v>
      </c>
      <c r="I184" s="8" t="s">
        <v>15</v>
      </c>
    </row>
    <row r="185" spans="1:9" x14ac:dyDescent="0.3">
      <c r="A185" t="s">
        <v>85</v>
      </c>
      <c r="B185">
        <v>4</v>
      </c>
      <c r="C185" t="s">
        <v>83</v>
      </c>
      <c r="D185">
        <v>1</v>
      </c>
      <c r="E185">
        <f t="shared" si="7"/>
        <v>3</v>
      </c>
      <c r="F185">
        <f t="shared" si="9"/>
        <v>-3</v>
      </c>
      <c r="G185" t="b">
        <f>Table1[[#This Row],[Home - Away]]&gt;0</f>
        <v>1</v>
      </c>
      <c r="H185" t="b">
        <f>Table1[[#This Row],[Away - Home]]&gt;0</f>
        <v>0</v>
      </c>
      <c r="I185" s="8" t="s">
        <v>15</v>
      </c>
    </row>
    <row r="186" spans="1:9" x14ac:dyDescent="0.3">
      <c r="A186" t="s">
        <v>78</v>
      </c>
      <c r="B186">
        <v>4</v>
      </c>
      <c r="C186" t="s">
        <v>71</v>
      </c>
      <c r="D186">
        <v>3</v>
      </c>
      <c r="E186">
        <f t="shared" si="7"/>
        <v>1</v>
      </c>
      <c r="F186">
        <f t="shared" si="9"/>
        <v>-1</v>
      </c>
      <c r="G186" t="b">
        <f>Table1[[#This Row],[Home - Away]]&gt;0</f>
        <v>1</v>
      </c>
      <c r="H186" t="b">
        <f>Table1[[#This Row],[Away - Home]]&gt;0</f>
        <v>0</v>
      </c>
      <c r="I186" s="8" t="s">
        <v>15</v>
      </c>
    </row>
    <row r="187" spans="1:9" x14ac:dyDescent="0.3">
      <c r="A187" t="s">
        <v>76</v>
      </c>
      <c r="B187">
        <v>0</v>
      </c>
      <c r="C187" t="s">
        <v>96</v>
      </c>
      <c r="D187">
        <v>3</v>
      </c>
      <c r="E187">
        <f t="shared" si="7"/>
        <v>-3</v>
      </c>
      <c r="F187">
        <f t="shared" si="9"/>
        <v>3</v>
      </c>
      <c r="G187" t="b">
        <f>Table1[[#This Row],[Home - Away]]&gt;0</f>
        <v>0</v>
      </c>
      <c r="H187" t="b">
        <f>Table1[[#This Row],[Away - Home]]&gt;0</f>
        <v>1</v>
      </c>
      <c r="I187" s="8" t="s">
        <v>16</v>
      </c>
    </row>
    <row r="188" spans="1:9" x14ac:dyDescent="0.3">
      <c r="A188" t="s">
        <v>82</v>
      </c>
      <c r="B188">
        <v>4</v>
      </c>
      <c r="C188" t="s">
        <v>79</v>
      </c>
      <c r="D188">
        <v>5</v>
      </c>
      <c r="E188">
        <f t="shared" si="7"/>
        <v>-1</v>
      </c>
      <c r="F188">
        <f t="shared" si="9"/>
        <v>1</v>
      </c>
      <c r="G188" t="b">
        <f>Table1[[#This Row],[Home - Away]]&gt;0</f>
        <v>0</v>
      </c>
      <c r="H188" t="b">
        <f>Table1[[#This Row],[Away - Home]]&gt;0</f>
        <v>1</v>
      </c>
      <c r="I188" s="8" t="s">
        <v>16</v>
      </c>
    </row>
    <row r="189" spans="1:9" x14ac:dyDescent="0.3">
      <c r="A189" t="s">
        <v>93</v>
      </c>
      <c r="B189">
        <v>4</v>
      </c>
      <c r="C189" t="s">
        <v>91</v>
      </c>
      <c r="D189">
        <v>2</v>
      </c>
      <c r="E189">
        <f t="shared" si="7"/>
        <v>2</v>
      </c>
      <c r="F189">
        <f t="shared" si="9"/>
        <v>-2</v>
      </c>
      <c r="G189" t="b">
        <f>Table1[[#This Row],[Home - Away]]&gt;0</f>
        <v>1</v>
      </c>
      <c r="H189" t="b">
        <f>Table1[[#This Row],[Away - Home]]&gt;0</f>
        <v>0</v>
      </c>
      <c r="I189" s="8" t="s">
        <v>16</v>
      </c>
    </row>
    <row r="190" spans="1:9" x14ac:dyDescent="0.3">
      <c r="A190" t="s">
        <v>83</v>
      </c>
      <c r="B190">
        <v>3</v>
      </c>
      <c r="C190" t="s">
        <v>87</v>
      </c>
      <c r="D190">
        <v>1</v>
      </c>
      <c r="E190">
        <f t="shared" si="7"/>
        <v>2</v>
      </c>
      <c r="F190">
        <f t="shared" si="9"/>
        <v>-2</v>
      </c>
      <c r="G190" t="b">
        <f>Table1[[#This Row],[Home - Away]]&gt;0</f>
        <v>1</v>
      </c>
      <c r="H190" t="b">
        <f>Table1[[#This Row],[Away - Home]]&gt;0</f>
        <v>0</v>
      </c>
      <c r="I190" s="8" t="s">
        <v>16</v>
      </c>
    </row>
    <row r="191" spans="1:9" x14ac:dyDescent="0.3">
      <c r="A191" t="s">
        <v>98</v>
      </c>
      <c r="B191">
        <v>6</v>
      </c>
      <c r="C191" t="s">
        <v>72</v>
      </c>
      <c r="D191">
        <v>3</v>
      </c>
      <c r="E191">
        <f t="shared" si="7"/>
        <v>3</v>
      </c>
      <c r="F191">
        <f t="shared" si="9"/>
        <v>-3</v>
      </c>
      <c r="G191" t="b">
        <f>Table1[[#This Row],[Home - Away]]&gt;0</f>
        <v>1</v>
      </c>
      <c r="H191" t="b">
        <f>Table1[[#This Row],[Away - Home]]&gt;0</f>
        <v>0</v>
      </c>
      <c r="I191" s="8" t="s">
        <v>16</v>
      </c>
    </row>
    <row r="192" spans="1:9" x14ac:dyDescent="0.3">
      <c r="A192" t="s">
        <v>97</v>
      </c>
      <c r="B192">
        <v>4</v>
      </c>
      <c r="C192" t="s">
        <v>73</v>
      </c>
      <c r="D192">
        <v>7</v>
      </c>
      <c r="E192">
        <f t="shared" si="7"/>
        <v>-3</v>
      </c>
      <c r="F192">
        <f t="shared" si="9"/>
        <v>3</v>
      </c>
      <c r="G192" t="b">
        <f>Table1[[#This Row],[Home - Away]]&gt;0</f>
        <v>0</v>
      </c>
      <c r="H192" t="b">
        <f>Table1[[#This Row],[Away - Home]]&gt;0</f>
        <v>1</v>
      </c>
      <c r="I192" s="8" t="s">
        <v>16</v>
      </c>
    </row>
    <row r="193" spans="1:9" x14ac:dyDescent="0.3">
      <c r="A193" t="s">
        <v>84</v>
      </c>
      <c r="B193">
        <v>1</v>
      </c>
      <c r="C193" t="s">
        <v>77</v>
      </c>
      <c r="D193">
        <v>6</v>
      </c>
      <c r="E193">
        <f t="shared" si="7"/>
        <v>-5</v>
      </c>
      <c r="F193">
        <f t="shared" si="9"/>
        <v>5</v>
      </c>
      <c r="G193" t="b">
        <f>Table1[[#This Row],[Home - Away]]&gt;0</f>
        <v>0</v>
      </c>
      <c r="H193" t="b">
        <f>Table1[[#This Row],[Away - Home]]&gt;0</f>
        <v>1</v>
      </c>
      <c r="I193" s="8" t="s">
        <v>16</v>
      </c>
    </row>
    <row r="194" spans="1:9" x14ac:dyDescent="0.3">
      <c r="A194" t="s">
        <v>100</v>
      </c>
      <c r="B194">
        <v>7</v>
      </c>
      <c r="C194" t="s">
        <v>89</v>
      </c>
      <c r="D194">
        <v>0</v>
      </c>
      <c r="E194">
        <f t="shared" ref="E194:E257" si="10">B194-D194</f>
        <v>7</v>
      </c>
      <c r="F194">
        <f t="shared" si="9"/>
        <v>-7</v>
      </c>
      <c r="G194" t="b">
        <f>Table1[[#This Row],[Home - Away]]&gt;0</f>
        <v>1</v>
      </c>
      <c r="H194" t="b">
        <f>Table1[[#This Row],[Away - Home]]&gt;0</f>
        <v>0</v>
      </c>
      <c r="I194" s="8" t="s">
        <v>16</v>
      </c>
    </row>
    <row r="195" spans="1:9" x14ac:dyDescent="0.3">
      <c r="A195" t="s">
        <v>81</v>
      </c>
      <c r="B195">
        <v>1</v>
      </c>
      <c r="C195" t="s">
        <v>95</v>
      </c>
      <c r="D195">
        <v>2</v>
      </c>
      <c r="E195">
        <f t="shared" si="10"/>
        <v>-1</v>
      </c>
      <c r="F195">
        <f t="shared" si="9"/>
        <v>1</v>
      </c>
      <c r="G195" t="b">
        <f>Table1[[#This Row],[Home - Away]]&gt;0</f>
        <v>0</v>
      </c>
      <c r="H195" t="b">
        <f>Table1[[#This Row],[Away - Home]]&gt;0</f>
        <v>1</v>
      </c>
      <c r="I195" s="8" t="s">
        <v>16</v>
      </c>
    </row>
    <row r="196" spans="1:9" x14ac:dyDescent="0.3">
      <c r="A196" t="s">
        <v>94</v>
      </c>
      <c r="B196">
        <v>3</v>
      </c>
      <c r="C196" t="s">
        <v>90</v>
      </c>
      <c r="D196">
        <v>4</v>
      </c>
      <c r="E196">
        <f t="shared" si="10"/>
        <v>-1</v>
      </c>
      <c r="F196">
        <f t="shared" si="9"/>
        <v>1</v>
      </c>
      <c r="G196" t="b">
        <f>Table1[[#This Row],[Home - Away]]&gt;0</f>
        <v>0</v>
      </c>
      <c r="H196" t="b">
        <f>Table1[[#This Row],[Away - Home]]&gt;0</f>
        <v>1</v>
      </c>
      <c r="I196" s="8" t="s">
        <v>16</v>
      </c>
    </row>
    <row r="197" spans="1:9" x14ac:dyDescent="0.3">
      <c r="A197" t="s">
        <v>93</v>
      </c>
      <c r="B197">
        <v>11</v>
      </c>
      <c r="C197" t="s">
        <v>82</v>
      </c>
      <c r="D197">
        <v>2</v>
      </c>
      <c r="E197">
        <f t="shared" si="10"/>
        <v>9</v>
      </c>
      <c r="F197">
        <f t="shared" ref="F197:F224" si="11">-E197</f>
        <v>-9</v>
      </c>
      <c r="G197" t="b">
        <f>Table1[[#This Row],[Home - Away]]&gt;0</f>
        <v>1</v>
      </c>
      <c r="H197" t="b">
        <f>Table1[[#This Row],[Away - Home]]&gt;0</f>
        <v>0</v>
      </c>
      <c r="I197" s="8" t="s">
        <v>17</v>
      </c>
    </row>
    <row r="198" spans="1:9" x14ac:dyDescent="0.3">
      <c r="A198" t="s">
        <v>76</v>
      </c>
      <c r="B198">
        <v>5</v>
      </c>
      <c r="C198" t="s">
        <v>96</v>
      </c>
      <c r="D198">
        <v>2</v>
      </c>
      <c r="E198">
        <f t="shared" si="10"/>
        <v>3</v>
      </c>
      <c r="F198">
        <f t="shared" si="11"/>
        <v>-3</v>
      </c>
      <c r="G198" t="b">
        <f>Table1[[#This Row],[Home - Away]]&gt;0</f>
        <v>1</v>
      </c>
      <c r="H198" t="b">
        <f>Table1[[#This Row],[Away - Home]]&gt;0</f>
        <v>0</v>
      </c>
      <c r="I198" s="8" t="s">
        <v>17</v>
      </c>
    </row>
    <row r="199" spans="1:9" x14ac:dyDescent="0.3">
      <c r="A199" t="s">
        <v>88</v>
      </c>
      <c r="B199">
        <v>3</v>
      </c>
      <c r="C199" t="s">
        <v>79</v>
      </c>
      <c r="D199">
        <v>1</v>
      </c>
      <c r="E199">
        <f t="shared" si="10"/>
        <v>2</v>
      </c>
      <c r="F199">
        <f t="shared" si="11"/>
        <v>-2</v>
      </c>
      <c r="G199" t="b">
        <f>Table1[[#This Row],[Home - Away]]&gt;0</f>
        <v>1</v>
      </c>
      <c r="H199" t="b">
        <f>Table1[[#This Row],[Away - Home]]&gt;0</f>
        <v>0</v>
      </c>
      <c r="I199" s="8" t="s">
        <v>17</v>
      </c>
    </row>
    <row r="200" spans="1:9" x14ac:dyDescent="0.3">
      <c r="A200" t="s">
        <v>80</v>
      </c>
      <c r="B200">
        <v>6</v>
      </c>
      <c r="C200" t="s">
        <v>92</v>
      </c>
      <c r="D200">
        <v>2</v>
      </c>
      <c r="E200">
        <f t="shared" si="10"/>
        <v>4</v>
      </c>
      <c r="F200">
        <f t="shared" si="11"/>
        <v>-4</v>
      </c>
      <c r="G200" t="b">
        <f>Table1[[#This Row],[Home - Away]]&gt;0</f>
        <v>1</v>
      </c>
      <c r="H200" t="b">
        <f>Table1[[#This Row],[Away - Home]]&gt;0</f>
        <v>0</v>
      </c>
      <c r="I200" s="8" t="s">
        <v>17</v>
      </c>
    </row>
    <row r="201" spans="1:9" x14ac:dyDescent="0.3">
      <c r="A201" t="s">
        <v>90</v>
      </c>
      <c r="B201">
        <v>8</v>
      </c>
      <c r="C201" t="s">
        <v>75</v>
      </c>
      <c r="D201">
        <v>7</v>
      </c>
      <c r="E201">
        <f t="shared" si="10"/>
        <v>1</v>
      </c>
      <c r="F201">
        <f t="shared" si="11"/>
        <v>-1</v>
      </c>
      <c r="G201" t="b">
        <f>Table1[[#This Row],[Home - Away]]&gt;0</f>
        <v>1</v>
      </c>
      <c r="H201" t="b">
        <f>Table1[[#This Row],[Away - Home]]&gt;0</f>
        <v>0</v>
      </c>
      <c r="I201" s="8" t="s">
        <v>17</v>
      </c>
    </row>
    <row r="202" spans="1:9" x14ac:dyDescent="0.3">
      <c r="A202" t="s">
        <v>85</v>
      </c>
      <c r="B202">
        <v>1</v>
      </c>
      <c r="C202" t="s">
        <v>94</v>
      </c>
      <c r="D202">
        <v>5</v>
      </c>
      <c r="E202">
        <f t="shared" si="10"/>
        <v>-4</v>
      </c>
      <c r="F202">
        <f t="shared" si="11"/>
        <v>4</v>
      </c>
      <c r="G202" t="b">
        <f>Table1[[#This Row],[Home - Away]]&gt;0</f>
        <v>0</v>
      </c>
      <c r="H202" t="b">
        <f>Table1[[#This Row],[Away - Home]]&gt;0</f>
        <v>1</v>
      </c>
      <c r="I202" s="8" t="s">
        <v>17</v>
      </c>
    </row>
    <row r="203" spans="1:9" x14ac:dyDescent="0.3">
      <c r="A203" t="s">
        <v>78</v>
      </c>
      <c r="B203">
        <v>4</v>
      </c>
      <c r="C203" t="s">
        <v>91</v>
      </c>
      <c r="D203">
        <v>3</v>
      </c>
      <c r="E203">
        <f t="shared" si="10"/>
        <v>1</v>
      </c>
      <c r="F203">
        <f t="shared" si="11"/>
        <v>-1</v>
      </c>
      <c r="G203" t="b">
        <f>Table1[[#This Row],[Home - Away]]&gt;0</f>
        <v>1</v>
      </c>
      <c r="H203" t="b">
        <f>Table1[[#This Row],[Away - Home]]&gt;0</f>
        <v>0</v>
      </c>
      <c r="I203" s="8" t="s">
        <v>17</v>
      </c>
    </row>
    <row r="204" spans="1:9" x14ac:dyDescent="0.3">
      <c r="A204" t="s">
        <v>99</v>
      </c>
      <c r="B204">
        <v>3</v>
      </c>
      <c r="C204" t="s">
        <v>86</v>
      </c>
      <c r="D204">
        <v>9</v>
      </c>
      <c r="E204">
        <f t="shared" si="10"/>
        <v>-6</v>
      </c>
      <c r="F204">
        <f t="shared" si="11"/>
        <v>6</v>
      </c>
      <c r="G204" t="b">
        <f>Table1[[#This Row],[Home - Away]]&gt;0</f>
        <v>0</v>
      </c>
      <c r="H204" t="b">
        <f>Table1[[#This Row],[Away - Home]]&gt;0</f>
        <v>1</v>
      </c>
      <c r="I204" s="8" t="s">
        <v>17</v>
      </c>
    </row>
    <row r="205" spans="1:9" x14ac:dyDescent="0.3">
      <c r="A205" t="s">
        <v>98</v>
      </c>
      <c r="B205">
        <v>7</v>
      </c>
      <c r="C205" t="s">
        <v>72</v>
      </c>
      <c r="D205">
        <v>9</v>
      </c>
      <c r="E205">
        <f t="shared" si="10"/>
        <v>-2</v>
      </c>
      <c r="F205">
        <f t="shared" si="11"/>
        <v>2</v>
      </c>
      <c r="G205" t="b">
        <f>Table1[[#This Row],[Home - Away]]&gt;0</f>
        <v>0</v>
      </c>
      <c r="H205" t="b">
        <f>Table1[[#This Row],[Away - Home]]&gt;0</f>
        <v>1</v>
      </c>
      <c r="I205" s="8" t="s">
        <v>17</v>
      </c>
    </row>
    <row r="206" spans="1:9" x14ac:dyDescent="0.3">
      <c r="A206" t="s">
        <v>81</v>
      </c>
      <c r="B206">
        <v>1</v>
      </c>
      <c r="C206" t="s">
        <v>95</v>
      </c>
      <c r="D206">
        <v>2</v>
      </c>
      <c r="E206">
        <f t="shared" si="10"/>
        <v>-1</v>
      </c>
      <c r="F206">
        <f t="shared" si="11"/>
        <v>1</v>
      </c>
      <c r="G206" t="b">
        <f>Table1[[#This Row],[Home - Away]]&gt;0</f>
        <v>0</v>
      </c>
      <c r="H206" t="b">
        <f>Table1[[#This Row],[Away - Home]]&gt;0</f>
        <v>1</v>
      </c>
      <c r="I206" s="8" t="s">
        <v>17</v>
      </c>
    </row>
    <row r="207" spans="1:9" x14ac:dyDescent="0.3">
      <c r="A207" t="s">
        <v>83</v>
      </c>
      <c r="B207">
        <v>11</v>
      </c>
      <c r="C207" t="s">
        <v>87</v>
      </c>
      <c r="D207">
        <v>4</v>
      </c>
      <c r="E207">
        <f t="shared" si="10"/>
        <v>7</v>
      </c>
      <c r="F207">
        <f t="shared" si="11"/>
        <v>-7</v>
      </c>
      <c r="G207" t="b">
        <f>Table1[[#This Row],[Home - Away]]&gt;0</f>
        <v>1</v>
      </c>
      <c r="H207" t="b">
        <f>Table1[[#This Row],[Away - Home]]&gt;0</f>
        <v>0</v>
      </c>
      <c r="I207" s="8" t="s">
        <v>17</v>
      </c>
    </row>
    <row r="208" spans="1:9" x14ac:dyDescent="0.3">
      <c r="A208" t="s">
        <v>97</v>
      </c>
      <c r="B208">
        <v>4</v>
      </c>
      <c r="C208" t="s">
        <v>73</v>
      </c>
      <c r="D208">
        <v>1</v>
      </c>
      <c r="E208">
        <f t="shared" si="10"/>
        <v>3</v>
      </c>
      <c r="F208">
        <f t="shared" si="11"/>
        <v>-3</v>
      </c>
      <c r="G208" t="b">
        <f>Table1[[#This Row],[Home - Away]]&gt;0</f>
        <v>1</v>
      </c>
      <c r="H208" t="b">
        <f>Table1[[#This Row],[Away - Home]]&gt;0</f>
        <v>0</v>
      </c>
      <c r="I208" s="8" t="s">
        <v>17</v>
      </c>
    </row>
    <row r="209" spans="1:9" x14ac:dyDescent="0.3">
      <c r="A209" t="s">
        <v>84</v>
      </c>
      <c r="B209">
        <v>5</v>
      </c>
      <c r="C209" t="s">
        <v>77</v>
      </c>
      <c r="D209">
        <v>0</v>
      </c>
      <c r="E209">
        <f t="shared" si="10"/>
        <v>5</v>
      </c>
      <c r="F209">
        <f t="shared" si="11"/>
        <v>-5</v>
      </c>
      <c r="G209" t="b">
        <f>Table1[[#This Row],[Home - Away]]&gt;0</f>
        <v>1</v>
      </c>
      <c r="H209" t="b">
        <f>Table1[[#This Row],[Away - Home]]&gt;0</f>
        <v>0</v>
      </c>
      <c r="I209" s="8" t="s">
        <v>17</v>
      </c>
    </row>
    <row r="210" spans="1:9" x14ac:dyDescent="0.3">
      <c r="A210" t="s">
        <v>71</v>
      </c>
      <c r="B210">
        <v>2</v>
      </c>
      <c r="C210" t="s">
        <v>74</v>
      </c>
      <c r="D210">
        <v>1</v>
      </c>
      <c r="E210">
        <f t="shared" si="10"/>
        <v>1</v>
      </c>
      <c r="F210">
        <f t="shared" si="11"/>
        <v>-1</v>
      </c>
      <c r="G210" t="b">
        <f>Table1[[#This Row],[Home - Away]]&gt;0</f>
        <v>1</v>
      </c>
      <c r="H210" t="b">
        <f>Table1[[#This Row],[Away - Home]]&gt;0</f>
        <v>0</v>
      </c>
      <c r="I210" s="8" t="s">
        <v>17</v>
      </c>
    </row>
    <row r="211" spans="1:9" x14ac:dyDescent="0.3">
      <c r="A211" t="s">
        <v>100</v>
      </c>
      <c r="B211">
        <v>2</v>
      </c>
      <c r="C211" t="s">
        <v>89</v>
      </c>
      <c r="D211">
        <v>4</v>
      </c>
      <c r="E211">
        <f t="shared" si="10"/>
        <v>-2</v>
      </c>
      <c r="F211">
        <f t="shared" si="11"/>
        <v>2</v>
      </c>
      <c r="G211" t="b">
        <f>Table1[[#This Row],[Home - Away]]&gt;0</f>
        <v>0</v>
      </c>
      <c r="H211" t="b">
        <f>Table1[[#This Row],[Away - Home]]&gt;0</f>
        <v>1</v>
      </c>
      <c r="I211" s="8" t="s">
        <v>17</v>
      </c>
    </row>
    <row r="212" spans="1:9" x14ac:dyDescent="0.3">
      <c r="A212" t="s">
        <v>93</v>
      </c>
      <c r="B212">
        <v>0</v>
      </c>
      <c r="C212" t="s">
        <v>82</v>
      </c>
      <c r="D212">
        <v>1</v>
      </c>
      <c r="E212">
        <f t="shared" si="10"/>
        <v>-1</v>
      </c>
      <c r="F212">
        <f t="shared" si="11"/>
        <v>1</v>
      </c>
      <c r="G212" t="b">
        <f>Table1[[#This Row],[Home - Away]]&gt;0</f>
        <v>0</v>
      </c>
      <c r="H212" t="b">
        <f>Table1[[#This Row],[Away - Home]]&gt;0</f>
        <v>1</v>
      </c>
      <c r="I212" s="8" t="s">
        <v>18</v>
      </c>
    </row>
    <row r="213" spans="1:9" x14ac:dyDescent="0.3">
      <c r="A213" t="s">
        <v>90</v>
      </c>
      <c r="B213">
        <v>0</v>
      </c>
      <c r="C213" t="s">
        <v>75</v>
      </c>
      <c r="D213">
        <v>3</v>
      </c>
      <c r="E213">
        <f t="shared" si="10"/>
        <v>-3</v>
      </c>
      <c r="F213">
        <f t="shared" si="11"/>
        <v>3</v>
      </c>
      <c r="G213" t="b">
        <f>Table1[[#This Row],[Home - Away]]&gt;0</f>
        <v>0</v>
      </c>
      <c r="H213" t="b">
        <f>Table1[[#This Row],[Away - Home]]&gt;0</f>
        <v>1</v>
      </c>
      <c r="I213" s="8" t="s">
        <v>18</v>
      </c>
    </row>
    <row r="214" spans="1:9" x14ac:dyDescent="0.3">
      <c r="A214" t="s">
        <v>88</v>
      </c>
      <c r="B214">
        <v>14</v>
      </c>
      <c r="C214" t="s">
        <v>79</v>
      </c>
      <c r="D214">
        <v>4</v>
      </c>
      <c r="E214">
        <f t="shared" si="10"/>
        <v>10</v>
      </c>
      <c r="F214">
        <f t="shared" si="11"/>
        <v>-10</v>
      </c>
      <c r="G214" t="b">
        <f>Table1[[#This Row],[Home - Away]]&gt;0</f>
        <v>1</v>
      </c>
      <c r="H214" t="b">
        <f>Table1[[#This Row],[Away - Home]]&gt;0</f>
        <v>0</v>
      </c>
      <c r="I214" s="8" t="s">
        <v>18</v>
      </c>
    </row>
    <row r="215" spans="1:9" x14ac:dyDescent="0.3">
      <c r="A215" t="s">
        <v>78</v>
      </c>
      <c r="B215">
        <v>2</v>
      </c>
      <c r="C215" t="s">
        <v>91</v>
      </c>
      <c r="D215">
        <v>4</v>
      </c>
      <c r="E215">
        <f t="shared" si="10"/>
        <v>-2</v>
      </c>
      <c r="F215">
        <f t="shared" si="11"/>
        <v>2</v>
      </c>
      <c r="G215" t="b">
        <f>Table1[[#This Row],[Home - Away]]&gt;0</f>
        <v>0</v>
      </c>
      <c r="H215" t="b">
        <f>Table1[[#This Row],[Away - Home]]&gt;0</f>
        <v>1</v>
      </c>
      <c r="I215" s="8" t="s">
        <v>18</v>
      </c>
    </row>
    <row r="216" spans="1:9" x14ac:dyDescent="0.3">
      <c r="A216" t="s">
        <v>85</v>
      </c>
      <c r="B216">
        <v>7</v>
      </c>
      <c r="C216" t="s">
        <v>94</v>
      </c>
      <c r="D216">
        <v>8</v>
      </c>
      <c r="E216">
        <f t="shared" si="10"/>
        <v>-1</v>
      </c>
      <c r="F216">
        <f t="shared" si="11"/>
        <v>1</v>
      </c>
      <c r="G216" t="b">
        <f>Table1[[#This Row],[Home - Away]]&gt;0</f>
        <v>0</v>
      </c>
      <c r="H216" t="b">
        <f>Table1[[#This Row],[Away - Home]]&gt;0</f>
        <v>1</v>
      </c>
      <c r="I216" s="8" t="s">
        <v>18</v>
      </c>
    </row>
    <row r="217" spans="1:9" x14ac:dyDescent="0.3">
      <c r="A217" t="s">
        <v>99</v>
      </c>
      <c r="B217">
        <v>2</v>
      </c>
      <c r="C217" t="s">
        <v>86</v>
      </c>
      <c r="D217">
        <v>0</v>
      </c>
      <c r="E217">
        <f t="shared" si="10"/>
        <v>2</v>
      </c>
      <c r="F217">
        <f t="shared" si="11"/>
        <v>-2</v>
      </c>
      <c r="G217" t="b">
        <f>Table1[[#This Row],[Home - Away]]&gt;0</f>
        <v>1</v>
      </c>
      <c r="H217" t="b">
        <f>Table1[[#This Row],[Away - Home]]&gt;0</f>
        <v>0</v>
      </c>
      <c r="I217" s="8" t="s">
        <v>18</v>
      </c>
    </row>
    <row r="218" spans="1:9" x14ac:dyDescent="0.3">
      <c r="A218" t="s">
        <v>84</v>
      </c>
      <c r="B218">
        <v>5</v>
      </c>
      <c r="C218" t="s">
        <v>77</v>
      </c>
      <c r="D218">
        <v>10</v>
      </c>
      <c r="E218">
        <f t="shared" si="10"/>
        <v>-5</v>
      </c>
      <c r="F218">
        <f t="shared" si="11"/>
        <v>5</v>
      </c>
      <c r="G218" t="b">
        <f>Table1[[#This Row],[Home - Away]]&gt;0</f>
        <v>0</v>
      </c>
      <c r="H218" t="b">
        <f>Table1[[#This Row],[Away - Home]]&gt;0</f>
        <v>1</v>
      </c>
      <c r="I218" s="8" t="s">
        <v>18</v>
      </c>
    </row>
    <row r="219" spans="1:9" x14ac:dyDescent="0.3">
      <c r="A219" t="s">
        <v>100</v>
      </c>
      <c r="B219">
        <v>1</v>
      </c>
      <c r="C219" t="s">
        <v>89</v>
      </c>
      <c r="D219">
        <v>9</v>
      </c>
      <c r="E219">
        <f t="shared" si="10"/>
        <v>-8</v>
      </c>
      <c r="F219">
        <f t="shared" si="11"/>
        <v>8</v>
      </c>
      <c r="G219" t="b">
        <f>Table1[[#This Row],[Home - Away]]&gt;0</f>
        <v>0</v>
      </c>
      <c r="H219" t="b">
        <f>Table1[[#This Row],[Away - Home]]&gt;0</f>
        <v>1</v>
      </c>
      <c r="I219" s="8" t="s">
        <v>18</v>
      </c>
    </row>
    <row r="220" spans="1:9" x14ac:dyDescent="0.3">
      <c r="A220" t="s">
        <v>81</v>
      </c>
      <c r="B220">
        <v>1</v>
      </c>
      <c r="C220" t="s">
        <v>95</v>
      </c>
      <c r="D220">
        <v>2</v>
      </c>
      <c r="E220">
        <f t="shared" si="10"/>
        <v>-1</v>
      </c>
      <c r="F220">
        <f t="shared" si="11"/>
        <v>1</v>
      </c>
      <c r="G220" t="b">
        <f>Table1[[#This Row],[Home - Away]]&gt;0</f>
        <v>0</v>
      </c>
      <c r="H220" t="b">
        <f>Table1[[#This Row],[Away - Home]]&gt;0</f>
        <v>1</v>
      </c>
      <c r="I220" s="8" t="s">
        <v>18</v>
      </c>
    </row>
    <row r="221" spans="1:9" x14ac:dyDescent="0.3">
      <c r="A221" t="s">
        <v>98</v>
      </c>
      <c r="B221">
        <v>4</v>
      </c>
      <c r="C221" t="s">
        <v>72</v>
      </c>
      <c r="D221">
        <v>7</v>
      </c>
      <c r="E221">
        <f t="shared" si="10"/>
        <v>-3</v>
      </c>
      <c r="F221">
        <f t="shared" si="11"/>
        <v>3</v>
      </c>
      <c r="G221" t="b">
        <f>Table1[[#This Row],[Home - Away]]&gt;0</f>
        <v>0</v>
      </c>
      <c r="H221" t="b">
        <f>Table1[[#This Row],[Away - Home]]&gt;0</f>
        <v>1</v>
      </c>
      <c r="I221" s="8" t="s">
        <v>18</v>
      </c>
    </row>
    <row r="222" spans="1:9" x14ac:dyDescent="0.3">
      <c r="A222" t="s">
        <v>97</v>
      </c>
      <c r="B222">
        <v>1</v>
      </c>
      <c r="C222" t="s">
        <v>73</v>
      </c>
      <c r="D222">
        <v>9</v>
      </c>
      <c r="E222">
        <f t="shared" si="10"/>
        <v>-8</v>
      </c>
      <c r="F222">
        <f t="shared" si="11"/>
        <v>8</v>
      </c>
      <c r="G222" t="b">
        <f>Table1[[#This Row],[Home - Away]]&gt;0</f>
        <v>0</v>
      </c>
      <c r="H222" t="b">
        <f>Table1[[#This Row],[Away - Home]]&gt;0</f>
        <v>1</v>
      </c>
      <c r="I222" s="8" t="s">
        <v>18</v>
      </c>
    </row>
    <row r="223" spans="1:9" x14ac:dyDescent="0.3">
      <c r="A223" t="s">
        <v>71</v>
      </c>
      <c r="B223">
        <v>0</v>
      </c>
      <c r="C223" t="s">
        <v>74</v>
      </c>
      <c r="D223">
        <v>2</v>
      </c>
      <c r="E223">
        <f t="shared" si="10"/>
        <v>-2</v>
      </c>
      <c r="F223">
        <f t="shared" si="11"/>
        <v>2</v>
      </c>
      <c r="G223" t="b">
        <f>Table1[[#This Row],[Home - Away]]&gt;0</f>
        <v>0</v>
      </c>
      <c r="H223" t="b">
        <f>Table1[[#This Row],[Away - Home]]&gt;0</f>
        <v>1</v>
      </c>
      <c r="I223" s="8" t="s">
        <v>18</v>
      </c>
    </row>
    <row r="224" spans="1:9" x14ac:dyDescent="0.3">
      <c r="A224" t="s">
        <v>80</v>
      </c>
      <c r="B224">
        <v>4</v>
      </c>
      <c r="C224" t="s">
        <v>92</v>
      </c>
      <c r="D224">
        <v>5</v>
      </c>
      <c r="E224">
        <f t="shared" si="10"/>
        <v>-1</v>
      </c>
      <c r="F224">
        <f t="shared" si="11"/>
        <v>1</v>
      </c>
      <c r="G224" t="b">
        <f>Table1[[#This Row],[Home - Away]]&gt;0</f>
        <v>0</v>
      </c>
      <c r="H224" t="b">
        <f>Table1[[#This Row],[Away - Home]]&gt;0</f>
        <v>1</v>
      </c>
      <c r="I224" s="8" t="s">
        <v>18</v>
      </c>
    </row>
    <row r="225" spans="1:9" x14ac:dyDescent="0.3">
      <c r="A225" t="s">
        <v>76</v>
      </c>
      <c r="B225">
        <v>1</v>
      </c>
      <c r="C225" t="s">
        <v>96</v>
      </c>
      <c r="D225">
        <v>5</v>
      </c>
      <c r="E225">
        <f t="shared" si="10"/>
        <v>-4</v>
      </c>
      <c r="F225">
        <f t="shared" ref="F225:F251" si="12">-E225</f>
        <v>4</v>
      </c>
      <c r="G225" t="b">
        <f>Table1[[#This Row],[Home - Away]]&gt;0</f>
        <v>0</v>
      </c>
      <c r="H225" t="b">
        <f>Table1[[#This Row],[Away - Home]]&gt;0</f>
        <v>1</v>
      </c>
      <c r="I225" s="8" t="s">
        <v>18</v>
      </c>
    </row>
    <row r="226" spans="1:9" x14ac:dyDescent="0.3">
      <c r="A226" t="s">
        <v>90</v>
      </c>
      <c r="B226">
        <v>4</v>
      </c>
      <c r="C226" t="s">
        <v>75</v>
      </c>
      <c r="D226">
        <v>1</v>
      </c>
      <c r="E226">
        <f t="shared" si="10"/>
        <v>3</v>
      </c>
      <c r="F226">
        <f t="shared" si="12"/>
        <v>-3</v>
      </c>
      <c r="G226" t="b">
        <f>Table1[[#This Row],[Home - Away]]&gt;0</f>
        <v>1</v>
      </c>
      <c r="H226" t="b">
        <f>Table1[[#This Row],[Away - Home]]&gt;0</f>
        <v>0</v>
      </c>
      <c r="I226" s="8" t="s">
        <v>19</v>
      </c>
    </row>
    <row r="227" spans="1:9" x14ac:dyDescent="0.3">
      <c r="A227" t="s">
        <v>88</v>
      </c>
      <c r="B227">
        <v>3</v>
      </c>
      <c r="C227" t="s">
        <v>79</v>
      </c>
      <c r="D227">
        <v>2</v>
      </c>
      <c r="E227">
        <f t="shared" si="10"/>
        <v>1</v>
      </c>
      <c r="F227">
        <f t="shared" si="12"/>
        <v>-1</v>
      </c>
      <c r="G227" t="b">
        <f>Table1[[#This Row],[Home - Away]]&gt;0</f>
        <v>1</v>
      </c>
      <c r="H227" t="b">
        <f>Table1[[#This Row],[Away - Home]]&gt;0</f>
        <v>0</v>
      </c>
      <c r="I227" s="8" t="s">
        <v>19</v>
      </c>
    </row>
    <row r="228" spans="1:9" x14ac:dyDescent="0.3">
      <c r="A228" t="s">
        <v>95</v>
      </c>
      <c r="B228">
        <v>5</v>
      </c>
      <c r="C228" t="s">
        <v>98</v>
      </c>
      <c r="D228">
        <v>7</v>
      </c>
      <c r="E228">
        <f t="shared" si="10"/>
        <v>-2</v>
      </c>
      <c r="F228">
        <f t="shared" si="12"/>
        <v>2</v>
      </c>
      <c r="G228" t="b">
        <f>Table1[[#This Row],[Home - Away]]&gt;0</f>
        <v>0</v>
      </c>
      <c r="H228" t="b">
        <f>Table1[[#This Row],[Away - Home]]&gt;0</f>
        <v>1</v>
      </c>
      <c r="I228" s="8" t="s">
        <v>19</v>
      </c>
    </row>
    <row r="229" spans="1:9" x14ac:dyDescent="0.3">
      <c r="A229" t="s">
        <v>85</v>
      </c>
      <c r="B229">
        <v>1</v>
      </c>
      <c r="C229" t="s">
        <v>94</v>
      </c>
      <c r="D229">
        <v>8</v>
      </c>
      <c r="E229">
        <f t="shared" si="10"/>
        <v>-7</v>
      </c>
      <c r="F229">
        <f t="shared" si="12"/>
        <v>7</v>
      </c>
      <c r="G229" t="b">
        <f>Table1[[#This Row],[Home - Away]]&gt;0</f>
        <v>0</v>
      </c>
      <c r="H229" t="b">
        <f>Table1[[#This Row],[Away - Home]]&gt;0</f>
        <v>1</v>
      </c>
      <c r="I229" s="8" t="s">
        <v>19</v>
      </c>
    </row>
    <row r="230" spans="1:9" x14ac:dyDescent="0.3">
      <c r="A230" t="s">
        <v>77</v>
      </c>
      <c r="B230">
        <v>6</v>
      </c>
      <c r="C230" t="s">
        <v>89</v>
      </c>
      <c r="D230">
        <v>9</v>
      </c>
      <c r="E230">
        <f t="shared" si="10"/>
        <v>-3</v>
      </c>
      <c r="F230">
        <f t="shared" si="12"/>
        <v>3</v>
      </c>
      <c r="G230" t="b">
        <f>Table1[[#This Row],[Home - Away]]&gt;0</f>
        <v>0</v>
      </c>
      <c r="H230" t="b">
        <f>Table1[[#This Row],[Away - Home]]&gt;0</f>
        <v>1</v>
      </c>
      <c r="I230" s="8" t="s">
        <v>19</v>
      </c>
    </row>
    <row r="231" spans="1:9" x14ac:dyDescent="0.3">
      <c r="A231" t="s">
        <v>99</v>
      </c>
      <c r="B231">
        <v>2</v>
      </c>
      <c r="C231" t="s">
        <v>86</v>
      </c>
      <c r="D231">
        <v>1</v>
      </c>
      <c r="E231">
        <f t="shared" si="10"/>
        <v>1</v>
      </c>
      <c r="F231">
        <f t="shared" si="12"/>
        <v>-1</v>
      </c>
      <c r="G231" t="b">
        <f>Table1[[#This Row],[Home - Away]]&gt;0</f>
        <v>1</v>
      </c>
      <c r="H231" t="b">
        <f>Table1[[#This Row],[Away - Home]]&gt;0</f>
        <v>0</v>
      </c>
      <c r="I231" s="8" t="s">
        <v>19</v>
      </c>
    </row>
    <row r="232" spans="1:9" x14ac:dyDescent="0.3">
      <c r="A232" t="s">
        <v>83</v>
      </c>
      <c r="B232">
        <v>6</v>
      </c>
      <c r="C232" t="s">
        <v>87</v>
      </c>
      <c r="D232">
        <v>2</v>
      </c>
      <c r="E232">
        <f t="shared" si="10"/>
        <v>4</v>
      </c>
      <c r="F232">
        <f t="shared" si="12"/>
        <v>-4</v>
      </c>
      <c r="G232" t="b">
        <f>Table1[[#This Row],[Home - Away]]&gt;0</f>
        <v>1</v>
      </c>
      <c r="H232" t="b">
        <f>Table1[[#This Row],[Away - Home]]&gt;0</f>
        <v>0</v>
      </c>
      <c r="I232" s="8" t="s">
        <v>19</v>
      </c>
    </row>
    <row r="233" spans="1:9" x14ac:dyDescent="0.3">
      <c r="A233" t="s">
        <v>74</v>
      </c>
      <c r="B233">
        <v>0</v>
      </c>
      <c r="C233" t="s">
        <v>100</v>
      </c>
      <c r="D233">
        <v>1</v>
      </c>
      <c r="E233">
        <f t="shared" si="10"/>
        <v>-1</v>
      </c>
      <c r="F233">
        <f t="shared" si="12"/>
        <v>1</v>
      </c>
      <c r="G233" t="b">
        <f>Table1[[#This Row],[Home - Away]]&gt;0</f>
        <v>0</v>
      </c>
      <c r="H233" t="b">
        <f>Table1[[#This Row],[Away - Home]]&gt;0</f>
        <v>1</v>
      </c>
      <c r="I233" s="8" t="s">
        <v>19</v>
      </c>
    </row>
    <row r="234" spans="1:9" x14ac:dyDescent="0.3">
      <c r="A234" t="s">
        <v>80</v>
      </c>
      <c r="B234">
        <v>6</v>
      </c>
      <c r="C234" t="s">
        <v>92</v>
      </c>
      <c r="D234">
        <v>4</v>
      </c>
      <c r="E234">
        <f t="shared" si="10"/>
        <v>2</v>
      </c>
      <c r="F234">
        <f t="shared" si="12"/>
        <v>-2</v>
      </c>
      <c r="G234" t="b">
        <f>Table1[[#This Row],[Home - Away]]&gt;0</f>
        <v>1</v>
      </c>
      <c r="H234" t="b">
        <f>Table1[[#This Row],[Away - Home]]&gt;0</f>
        <v>0</v>
      </c>
      <c r="I234" s="8" t="s">
        <v>19</v>
      </c>
    </row>
    <row r="235" spans="1:9" x14ac:dyDescent="0.3">
      <c r="A235" t="s">
        <v>93</v>
      </c>
      <c r="B235">
        <v>1</v>
      </c>
      <c r="C235" t="s">
        <v>82</v>
      </c>
      <c r="D235">
        <v>4</v>
      </c>
      <c r="E235">
        <f t="shared" si="10"/>
        <v>-3</v>
      </c>
      <c r="F235">
        <f t="shared" si="12"/>
        <v>3</v>
      </c>
      <c r="G235" t="b">
        <f>Table1[[#This Row],[Home - Away]]&gt;0</f>
        <v>0</v>
      </c>
      <c r="H235" t="b">
        <f>Table1[[#This Row],[Away - Home]]&gt;0</f>
        <v>1</v>
      </c>
      <c r="I235" s="8" t="s">
        <v>19</v>
      </c>
    </row>
    <row r="236" spans="1:9" x14ac:dyDescent="0.3">
      <c r="A236" t="s">
        <v>76</v>
      </c>
      <c r="B236">
        <v>1</v>
      </c>
      <c r="C236" t="s">
        <v>96</v>
      </c>
      <c r="D236">
        <v>2</v>
      </c>
      <c r="E236">
        <f t="shared" si="10"/>
        <v>-1</v>
      </c>
      <c r="F236">
        <f t="shared" si="12"/>
        <v>1</v>
      </c>
      <c r="G236" t="b">
        <f>Table1[[#This Row],[Home - Away]]&gt;0</f>
        <v>0</v>
      </c>
      <c r="H236" t="b">
        <f>Table1[[#This Row],[Away - Home]]&gt;0</f>
        <v>1</v>
      </c>
      <c r="I236" s="8" t="s">
        <v>19</v>
      </c>
    </row>
    <row r="237" spans="1:9" x14ac:dyDescent="0.3">
      <c r="A237" t="s">
        <v>83</v>
      </c>
      <c r="B237">
        <v>3</v>
      </c>
      <c r="C237" t="s">
        <v>97</v>
      </c>
      <c r="D237">
        <v>0</v>
      </c>
      <c r="E237">
        <f t="shared" si="10"/>
        <v>3</v>
      </c>
      <c r="F237">
        <f t="shared" si="12"/>
        <v>-3</v>
      </c>
      <c r="G237" t="b">
        <f>Table1[[#This Row],[Home - Away]]&gt;0</f>
        <v>1</v>
      </c>
      <c r="H237" t="b">
        <f>Table1[[#This Row],[Away - Home]]&gt;0</f>
        <v>0</v>
      </c>
      <c r="I237" s="8" t="s">
        <v>20</v>
      </c>
    </row>
    <row r="238" spans="1:9" x14ac:dyDescent="0.3">
      <c r="A238" t="s">
        <v>79</v>
      </c>
      <c r="B238">
        <v>3</v>
      </c>
      <c r="C238" t="s">
        <v>80</v>
      </c>
      <c r="D238">
        <v>4</v>
      </c>
      <c r="E238">
        <f t="shared" si="10"/>
        <v>-1</v>
      </c>
      <c r="F238">
        <f t="shared" si="12"/>
        <v>1</v>
      </c>
      <c r="G238" t="b">
        <f>Table1[[#This Row],[Home - Away]]&gt;0</f>
        <v>0</v>
      </c>
      <c r="H238" t="b">
        <f>Table1[[#This Row],[Away - Home]]&gt;0</f>
        <v>1</v>
      </c>
      <c r="I238" s="8" t="s">
        <v>20</v>
      </c>
    </row>
    <row r="239" spans="1:9" x14ac:dyDescent="0.3">
      <c r="A239" t="s">
        <v>72</v>
      </c>
      <c r="B239">
        <v>6</v>
      </c>
      <c r="C239" t="s">
        <v>86</v>
      </c>
      <c r="D239">
        <v>5</v>
      </c>
      <c r="E239">
        <f t="shared" si="10"/>
        <v>1</v>
      </c>
      <c r="F239">
        <f t="shared" si="12"/>
        <v>-1</v>
      </c>
      <c r="G239" t="b">
        <f>Table1[[#This Row],[Home - Away]]&gt;0</f>
        <v>1</v>
      </c>
      <c r="H239" t="b">
        <f>Table1[[#This Row],[Away - Home]]&gt;0</f>
        <v>0</v>
      </c>
      <c r="I239" s="8" t="s">
        <v>20</v>
      </c>
    </row>
    <row r="240" spans="1:9" x14ac:dyDescent="0.3">
      <c r="A240" t="s">
        <v>77</v>
      </c>
      <c r="B240">
        <v>1</v>
      </c>
      <c r="C240" t="s">
        <v>89</v>
      </c>
      <c r="D240">
        <v>3</v>
      </c>
      <c r="E240">
        <f t="shared" si="10"/>
        <v>-2</v>
      </c>
      <c r="F240">
        <f t="shared" si="12"/>
        <v>2</v>
      </c>
      <c r="G240" t="b">
        <f>Table1[[#This Row],[Home - Away]]&gt;0</f>
        <v>0</v>
      </c>
      <c r="H240" t="b">
        <f>Table1[[#This Row],[Away - Home]]&gt;0</f>
        <v>1</v>
      </c>
      <c r="I240" s="8" t="s">
        <v>20</v>
      </c>
    </row>
    <row r="241" spans="1:9" x14ac:dyDescent="0.3">
      <c r="A241" t="s">
        <v>85</v>
      </c>
      <c r="B241">
        <v>3</v>
      </c>
      <c r="C241" t="s">
        <v>87</v>
      </c>
      <c r="D241">
        <v>6</v>
      </c>
      <c r="E241">
        <f t="shared" si="10"/>
        <v>-3</v>
      </c>
      <c r="F241">
        <f t="shared" si="12"/>
        <v>3</v>
      </c>
      <c r="G241" t="b">
        <f>Table1[[#This Row],[Home - Away]]&gt;0</f>
        <v>0</v>
      </c>
      <c r="H241" t="b">
        <f>Table1[[#This Row],[Away - Home]]&gt;0</f>
        <v>1</v>
      </c>
      <c r="I241" s="8" t="s">
        <v>20</v>
      </c>
    </row>
    <row r="242" spans="1:9" x14ac:dyDescent="0.3">
      <c r="A242" t="s">
        <v>91</v>
      </c>
      <c r="B242">
        <v>5</v>
      </c>
      <c r="C242" t="s">
        <v>93</v>
      </c>
      <c r="D242">
        <v>13</v>
      </c>
      <c r="E242">
        <f t="shared" si="10"/>
        <v>-8</v>
      </c>
      <c r="F242">
        <f t="shared" si="12"/>
        <v>8</v>
      </c>
      <c r="G242" t="b">
        <f>Table1[[#This Row],[Home - Away]]&gt;0</f>
        <v>0</v>
      </c>
      <c r="H242" t="b">
        <f>Table1[[#This Row],[Away - Home]]&gt;0</f>
        <v>1</v>
      </c>
      <c r="I242" s="8" t="s">
        <v>20</v>
      </c>
    </row>
    <row r="243" spans="1:9" x14ac:dyDescent="0.3">
      <c r="A243" t="s">
        <v>71</v>
      </c>
      <c r="B243">
        <v>5</v>
      </c>
      <c r="C243" t="s">
        <v>78</v>
      </c>
      <c r="D243">
        <v>6</v>
      </c>
      <c r="E243">
        <f t="shared" si="10"/>
        <v>-1</v>
      </c>
      <c r="F243">
        <f t="shared" si="12"/>
        <v>1</v>
      </c>
      <c r="G243" t="b">
        <f>Table1[[#This Row],[Home - Away]]&gt;0</f>
        <v>0</v>
      </c>
      <c r="H243" t="b">
        <f>Table1[[#This Row],[Away - Home]]&gt;0</f>
        <v>1</v>
      </c>
      <c r="I243" s="8" t="s">
        <v>20</v>
      </c>
    </row>
    <row r="244" spans="1:9" x14ac:dyDescent="0.3">
      <c r="A244" t="s">
        <v>74</v>
      </c>
      <c r="B244">
        <v>2</v>
      </c>
      <c r="C244" t="s">
        <v>100</v>
      </c>
      <c r="D244">
        <v>6</v>
      </c>
      <c r="E244">
        <f t="shared" si="10"/>
        <v>-4</v>
      </c>
      <c r="F244">
        <f t="shared" si="12"/>
        <v>4</v>
      </c>
      <c r="G244" t="b">
        <f>Table1[[#This Row],[Home - Away]]&gt;0</f>
        <v>0</v>
      </c>
      <c r="H244" t="b">
        <f>Table1[[#This Row],[Away - Home]]&gt;0</f>
        <v>1</v>
      </c>
      <c r="I244" s="8" t="s">
        <v>20</v>
      </c>
    </row>
    <row r="245" spans="1:9" x14ac:dyDescent="0.3">
      <c r="A245" t="s">
        <v>75</v>
      </c>
      <c r="B245">
        <v>8</v>
      </c>
      <c r="C245" t="s">
        <v>76</v>
      </c>
      <c r="D245">
        <v>7</v>
      </c>
      <c r="E245">
        <f t="shared" si="10"/>
        <v>1</v>
      </c>
      <c r="F245">
        <f t="shared" si="12"/>
        <v>-1</v>
      </c>
      <c r="G245" t="b">
        <f>Table1[[#This Row],[Home - Away]]&gt;0</f>
        <v>1</v>
      </c>
      <c r="H245" t="b">
        <f>Table1[[#This Row],[Away - Home]]&gt;0</f>
        <v>0</v>
      </c>
      <c r="I245" s="8" t="s">
        <v>20</v>
      </c>
    </row>
    <row r="246" spans="1:9" x14ac:dyDescent="0.3">
      <c r="A246" t="s">
        <v>84</v>
      </c>
      <c r="B246">
        <v>3</v>
      </c>
      <c r="C246" t="s">
        <v>82</v>
      </c>
      <c r="D246">
        <v>5</v>
      </c>
      <c r="E246">
        <f t="shared" si="10"/>
        <v>-2</v>
      </c>
      <c r="F246">
        <f t="shared" si="12"/>
        <v>2</v>
      </c>
      <c r="G246" t="b">
        <f>Table1[[#This Row],[Home - Away]]&gt;0</f>
        <v>0</v>
      </c>
      <c r="H246" t="b">
        <f>Table1[[#This Row],[Away - Home]]&gt;0</f>
        <v>1</v>
      </c>
      <c r="I246" s="8" t="s">
        <v>20</v>
      </c>
    </row>
    <row r="247" spans="1:9" x14ac:dyDescent="0.3">
      <c r="A247" t="s">
        <v>90</v>
      </c>
      <c r="B247">
        <v>0</v>
      </c>
      <c r="C247" t="s">
        <v>99</v>
      </c>
      <c r="D247">
        <v>2</v>
      </c>
      <c r="E247">
        <f t="shared" si="10"/>
        <v>-2</v>
      </c>
      <c r="F247">
        <f t="shared" si="12"/>
        <v>2</v>
      </c>
      <c r="G247" t="b">
        <f>Table1[[#This Row],[Home - Away]]&gt;0</f>
        <v>0</v>
      </c>
      <c r="H247" t="b">
        <f>Table1[[#This Row],[Away - Home]]&gt;0</f>
        <v>1</v>
      </c>
      <c r="I247" s="8" t="s">
        <v>20</v>
      </c>
    </row>
    <row r="248" spans="1:9" x14ac:dyDescent="0.3">
      <c r="A248" t="s">
        <v>96</v>
      </c>
      <c r="B248">
        <v>6</v>
      </c>
      <c r="C248" t="s">
        <v>94</v>
      </c>
      <c r="D248">
        <v>3</v>
      </c>
      <c r="E248">
        <f t="shared" si="10"/>
        <v>3</v>
      </c>
      <c r="F248">
        <f t="shared" si="12"/>
        <v>-3</v>
      </c>
      <c r="G248" t="b">
        <f>Table1[[#This Row],[Home - Away]]&gt;0</f>
        <v>1</v>
      </c>
      <c r="H248" t="b">
        <f>Table1[[#This Row],[Away - Home]]&gt;0</f>
        <v>0</v>
      </c>
      <c r="I248" s="8" t="s">
        <v>20</v>
      </c>
    </row>
    <row r="249" spans="1:9" x14ac:dyDescent="0.3">
      <c r="A249" t="s">
        <v>73</v>
      </c>
      <c r="B249">
        <v>3</v>
      </c>
      <c r="C249" t="s">
        <v>81</v>
      </c>
      <c r="D249">
        <v>6</v>
      </c>
      <c r="E249">
        <f t="shared" si="10"/>
        <v>-3</v>
      </c>
      <c r="F249">
        <f t="shared" si="12"/>
        <v>3</v>
      </c>
      <c r="G249" t="b">
        <f>Table1[[#This Row],[Home - Away]]&gt;0</f>
        <v>0</v>
      </c>
      <c r="H249" t="b">
        <f>Table1[[#This Row],[Away - Home]]&gt;0</f>
        <v>1</v>
      </c>
      <c r="I249" s="8" t="s">
        <v>20</v>
      </c>
    </row>
    <row r="250" spans="1:9" x14ac:dyDescent="0.3">
      <c r="A250" t="s">
        <v>88</v>
      </c>
      <c r="B250">
        <v>4</v>
      </c>
      <c r="C250" t="s">
        <v>92</v>
      </c>
      <c r="D250">
        <v>3</v>
      </c>
      <c r="E250">
        <f t="shared" si="10"/>
        <v>1</v>
      </c>
      <c r="F250">
        <f t="shared" si="12"/>
        <v>-1</v>
      </c>
      <c r="G250" t="b">
        <f>Table1[[#This Row],[Home - Away]]&gt;0</f>
        <v>1</v>
      </c>
      <c r="H250" t="b">
        <f>Table1[[#This Row],[Away - Home]]&gt;0</f>
        <v>0</v>
      </c>
      <c r="I250" s="8" t="s">
        <v>20</v>
      </c>
    </row>
    <row r="251" spans="1:9" x14ac:dyDescent="0.3">
      <c r="A251" t="s">
        <v>95</v>
      </c>
      <c r="B251">
        <v>6</v>
      </c>
      <c r="C251" t="s">
        <v>98</v>
      </c>
      <c r="D251">
        <v>3</v>
      </c>
      <c r="E251">
        <f t="shared" si="10"/>
        <v>3</v>
      </c>
      <c r="F251">
        <f t="shared" si="12"/>
        <v>-3</v>
      </c>
      <c r="G251" t="b">
        <f>Table1[[#This Row],[Home - Away]]&gt;0</f>
        <v>1</v>
      </c>
      <c r="H251" t="b">
        <f>Table1[[#This Row],[Away - Home]]&gt;0</f>
        <v>0</v>
      </c>
      <c r="I251" s="8" t="s">
        <v>20</v>
      </c>
    </row>
    <row r="252" spans="1:9" x14ac:dyDescent="0.3">
      <c r="A252" t="s">
        <v>83</v>
      </c>
      <c r="B252">
        <v>7</v>
      </c>
      <c r="C252" t="s">
        <v>97</v>
      </c>
      <c r="D252">
        <v>0</v>
      </c>
      <c r="E252">
        <f t="shared" si="10"/>
        <v>7</v>
      </c>
      <c r="F252">
        <f t="shared" ref="F252:F280" si="13">-E252</f>
        <v>-7</v>
      </c>
      <c r="G252" t="b">
        <f>Table1[[#This Row],[Home - Away]]&gt;0</f>
        <v>1</v>
      </c>
      <c r="H252" t="b">
        <f>Table1[[#This Row],[Away - Home]]&gt;0</f>
        <v>0</v>
      </c>
      <c r="I252" s="8" t="s">
        <v>21</v>
      </c>
    </row>
    <row r="253" spans="1:9" x14ac:dyDescent="0.3">
      <c r="A253" t="s">
        <v>79</v>
      </c>
      <c r="B253">
        <v>3</v>
      </c>
      <c r="C253" t="s">
        <v>80</v>
      </c>
      <c r="D253">
        <v>4</v>
      </c>
      <c r="E253">
        <f t="shared" si="10"/>
        <v>-1</v>
      </c>
      <c r="F253">
        <f t="shared" si="13"/>
        <v>1</v>
      </c>
      <c r="G253" t="b">
        <f>Table1[[#This Row],[Home - Away]]&gt;0</f>
        <v>0</v>
      </c>
      <c r="H253" t="b">
        <f>Table1[[#This Row],[Away - Home]]&gt;0</f>
        <v>1</v>
      </c>
      <c r="I253" s="8" t="s">
        <v>21</v>
      </c>
    </row>
    <row r="254" spans="1:9" x14ac:dyDescent="0.3">
      <c r="A254" t="s">
        <v>77</v>
      </c>
      <c r="B254">
        <v>3</v>
      </c>
      <c r="C254" t="s">
        <v>89</v>
      </c>
      <c r="D254">
        <v>4</v>
      </c>
      <c r="E254">
        <f t="shared" si="10"/>
        <v>-1</v>
      </c>
      <c r="F254">
        <f t="shared" si="13"/>
        <v>1</v>
      </c>
      <c r="G254" t="b">
        <f>Table1[[#This Row],[Home - Away]]&gt;0</f>
        <v>0</v>
      </c>
      <c r="H254" t="b">
        <f>Table1[[#This Row],[Away - Home]]&gt;0</f>
        <v>1</v>
      </c>
      <c r="I254" s="8" t="s">
        <v>21</v>
      </c>
    </row>
    <row r="255" spans="1:9" x14ac:dyDescent="0.3">
      <c r="A255" t="s">
        <v>85</v>
      </c>
      <c r="B255">
        <v>5</v>
      </c>
      <c r="C255" t="s">
        <v>87</v>
      </c>
      <c r="D255">
        <v>4</v>
      </c>
      <c r="E255">
        <f t="shared" si="10"/>
        <v>1</v>
      </c>
      <c r="F255">
        <f t="shared" si="13"/>
        <v>-1</v>
      </c>
      <c r="G255" t="b">
        <f>Table1[[#This Row],[Home - Away]]&gt;0</f>
        <v>1</v>
      </c>
      <c r="H255" t="b">
        <f>Table1[[#This Row],[Away - Home]]&gt;0</f>
        <v>0</v>
      </c>
      <c r="I255" s="8" t="s">
        <v>21</v>
      </c>
    </row>
    <row r="256" spans="1:9" x14ac:dyDescent="0.3">
      <c r="A256" t="s">
        <v>91</v>
      </c>
      <c r="B256">
        <v>5</v>
      </c>
      <c r="C256" t="s">
        <v>93</v>
      </c>
      <c r="D256">
        <v>11</v>
      </c>
      <c r="E256">
        <f t="shared" si="10"/>
        <v>-6</v>
      </c>
      <c r="F256">
        <f t="shared" si="13"/>
        <v>6</v>
      </c>
      <c r="G256" t="b">
        <f>Table1[[#This Row],[Home - Away]]&gt;0</f>
        <v>0</v>
      </c>
      <c r="H256" t="b">
        <f>Table1[[#This Row],[Away - Home]]&gt;0</f>
        <v>1</v>
      </c>
      <c r="I256" s="8" t="s">
        <v>21</v>
      </c>
    </row>
    <row r="257" spans="1:9" x14ac:dyDescent="0.3">
      <c r="A257" t="s">
        <v>74</v>
      </c>
      <c r="B257">
        <v>1</v>
      </c>
      <c r="C257" t="s">
        <v>100</v>
      </c>
      <c r="D257">
        <v>2</v>
      </c>
      <c r="E257">
        <f t="shared" si="10"/>
        <v>-1</v>
      </c>
      <c r="F257">
        <f t="shared" si="13"/>
        <v>1</v>
      </c>
      <c r="G257" t="b">
        <f>Table1[[#This Row],[Home - Away]]&gt;0</f>
        <v>0</v>
      </c>
      <c r="H257" t="b">
        <f>Table1[[#This Row],[Away - Home]]&gt;0</f>
        <v>1</v>
      </c>
      <c r="I257" s="8" t="s">
        <v>21</v>
      </c>
    </row>
    <row r="258" spans="1:9" x14ac:dyDescent="0.3">
      <c r="A258" t="s">
        <v>71</v>
      </c>
      <c r="B258">
        <v>3</v>
      </c>
      <c r="C258" t="s">
        <v>78</v>
      </c>
      <c r="D258">
        <v>12</v>
      </c>
      <c r="E258">
        <f t="shared" ref="E258:E321" si="14">B258-D258</f>
        <v>-9</v>
      </c>
      <c r="F258">
        <f t="shared" si="13"/>
        <v>9</v>
      </c>
      <c r="G258" t="b">
        <f>Table1[[#This Row],[Home - Away]]&gt;0</f>
        <v>0</v>
      </c>
      <c r="H258" t="b">
        <f>Table1[[#This Row],[Away - Home]]&gt;0</f>
        <v>1</v>
      </c>
      <c r="I258" s="8" t="s">
        <v>21</v>
      </c>
    </row>
    <row r="259" spans="1:9" x14ac:dyDescent="0.3">
      <c r="A259" t="s">
        <v>75</v>
      </c>
      <c r="B259">
        <v>4</v>
      </c>
      <c r="C259" t="s">
        <v>76</v>
      </c>
      <c r="D259">
        <v>5</v>
      </c>
      <c r="E259">
        <f t="shared" si="14"/>
        <v>-1</v>
      </c>
      <c r="F259">
        <f t="shared" si="13"/>
        <v>1</v>
      </c>
      <c r="G259" t="b">
        <f>Table1[[#This Row],[Home - Away]]&gt;0</f>
        <v>0</v>
      </c>
      <c r="H259" t="b">
        <f>Table1[[#This Row],[Away - Home]]&gt;0</f>
        <v>1</v>
      </c>
      <c r="I259" s="8" t="s">
        <v>21</v>
      </c>
    </row>
    <row r="260" spans="1:9" x14ac:dyDescent="0.3">
      <c r="A260" t="s">
        <v>84</v>
      </c>
      <c r="B260">
        <v>6</v>
      </c>
      <c r="C260" t="s">
        <v>82</v>
      </c>
      <c r="D260">
        <v>3</v>
      </c>
      <c r="E260">
        <f t="shared" si="14"/>
        <v>3</v>
      </c>
      <c r="F260">
        <f t="shared" si="13"/>
        <v>-3</v>
      </c>
      <c r="G260" t="b">
        <f>Table1[[#This Row],[Home - Away]]&gt;0</f>
        <v>1</v>
      </c>
      <c r="H260" t="b">
        <f>Table1[[#This Row],[Away - Home]]&gt;0</f>
        <v>0</v>
      </c>
      <c r="I260" s="8" t="s">
        <v>21</v>
      </c>
    </row>
    <row r="261" spans="1:9" x14ac:dyDescent="0.3">
      <c r="A261" t="s">
        <v>73</v>
      </c>
      <c r="B261">
        <v>11</v>
      </c>
      <c r="C261" t="s">
        <v>81</v>
      </c>
      <c r="D261">
        <v>5</v>
      </c>
      <c r="E261">
        <f t="shared" si="14"/>
        <v>6</v>
      </c>
      <c r="F261">
        <f t="shared" si="13"/>
        <v>-6</v>
      </c>
      <c r="G261" t="b">
        <f>Table1[[#This Row],[Home - Away]]&gt;0</f>
        <v>1</v>
      </c>
      <c r="H261" t="b">
        <f>Table1[[#This Row],[Away - Home]]&gt;0</f>
        <v>0</v>
      </c>
      <c r="I261" s="8" t="s">
        <v>21</v>
      </c>
    </row>
    <row r="262" spans="1:9" x14ac:dyDescent="0.3">
      <c r="A262" t="s">
        <v>96</v>
      </c>
      <c r="B262">
        <v>3</v>
      </c>
      <c r="C262" t="s">
        <v>94</v>
      </c>
      <c r="D262">
        <v>6</v>
      </c>
      <c r="E262">
        <f t="shared" si="14"/>
        <v>-3</v>
      </c>
      <c r="F262">
        <f t="shared" si="13"/>
        <v>3</v>
      </c>
      <c r="G262" t="b">
        <f>Table1[[#This Row],[Home - Away]]&gt;0</f>
        <v>0</v>
      </c>
      <c r="H262" t="b">
        <f>Table1[[#This Row],[Away - Home]]&gt;0</f>
        <v>1</v>
      </c>
      <c r="I262" s="8" t="s">
        <v>21</v>
      </c>
    </row>
    <row r="263" spans="1:9" x14ac:dyDescent="0.3">
      <c r="A263" t="s">
        <v>90</v>
      </c>
      <c r="B263">
        <v>2</v>
      </c>
      <c r="C263" t="s">
        <v>99</v>
      </c>
      <c r="D263">
        <v>4</v>
      </c>
      <c r="E263">
        <f t="shared" si="14"/>
        <v>-2</v>
      </c>
      <c r="F263">
        <f t="shared" si="13"/>
        <v>2</v>
      </c>
      <c r="G263" t="b">
        <f>Table1[[#This Row],[Home - Away]]&gt;0</f>
        <v>0</v>
      </c>
      <c r="H263" t="b">
        <f>Table1[[#This Row],[Away - Home]]&gt;0</f>
        <v>1</v>
      </c>
      <c r="I263" s="8" t="s">
        <v>21</v>
      </c>
    </row>
    <row r="264" spans="1:9" x14ac:dyDescent="0.3">
      <c r="A264" t="s">
        <v>88</v>
      </c>
      <c r="B264">
        <v>3</v>
      </c>
      <c r="C264" t="s">
        <v>92</v>
      </c>
      <c r="D264">
        <v>1</v>
      </c>
      <c r="E264">
        <f t="shared" si="14"/>
        <v>2</v>
      </c>
      <c r="F264">
        <f t="shared" si="13"/>
        <v>-2</v>
      </c>
      <c r="G264" t="b">
        <f>Table1[[#This Row],[Home - Away]]&gt;0</f>
        <v>1</v>
      </c>
      <c r="H264" t="b">
        <f>Table1[[#This Row],[Away - Home]]&gt;0</f>
        <v>0</v>
      </c>
      <c r="I264" s="8" t="s">
        <v>21</v>
      </c>
    </row>
    <row r="265" spans="1:9" x14ac:dyDescent="0.3">
      <c r="A265" t="s">
        <v>95</v>
      </c>
      <c r="B265">
        <v>4</v>
      </c>
      <c r="C265" t="s">
        <v>98</v>
      </c>
      <c r="D265">
        <v>1</v>
      </c>
      <c r="E265">
        <f t="shared" si="14"/>
        <v>3</v>
      </c>
      <c r="F265">
        <f t="shared" si="13"/>
        <v>-3</v>
      </c>
      <c r="G265" t="b">
        <f>Table1[[#This Row],[Home - Away]]&gt;0</f>
        <v>1</v>
      </c>
      <c r="H265" t="b">
        <f>Table1[[#This Row],[Away - Home]]&gt;0</f>
        <v>0</v>
      </c>
      <c r="I265" s="8" t="s">
        <v>21</v>
      </c>
    </row>
    <row r="266" spans="1:9" x14ac:dyDescent="0.3">
      <c r="A266" t="s">
        <v>72</v>
      </c>
      <c r="B266">
        <v>12</v>
      </c>
      <c r="C266" t="s">
        <v>86</v>
      </c>
      <c r="D266">
        <v>8</v>
      </c>
      <c r="E266">
        <f t="shared" si="14"/>
        <v>4</v>
      </c>
      <c r="F266">
        <f t="shared" si="13"/>
        <v>-4</v>
      </c>
      <c r="G266" t="b">
        <f>Table1[[#This Row],[Home - Away]]&gt;0</f>
        <v>1</v>
      </c>
      <c r="H266" t="b">
        <f>Table1[[#This Row],[Away - Home]]&gt;0</f>
        <v>0</v>
      </c>
      <c r="I266" s="8" t="s">
        <v>21</v>
      </c>
    </row>
    <row r="267" spans="1:9" x14ac:dyDescent="0.3">
      <c r="A267" t="s">
        <v>83</v>
      </c>
      <c r="B267">
        <v>2</v>
      </c>
      <c r="C267" t="s">
        <v>97</v>
      </c>
      <c r="D267">
        <v>6</v>
      </c>
      <c r="E267">
        <f t="shared" si="14"/>
        <v>-4</v>
      </c>
      <c r="F267">
        <f t="shared" si="13"/>
        <v>4</v>
      </c>
      <c r="G267" t="b">
        <f>Table1[[#This Row],[Home - Away]]&gt;0</f>
        <v>0</v>
      </c>
      <c r="H267" t="b">
        <f>Table1[[#This Row],[Away - Home]]&gt;0</f>
        <v>1</v>
      </c>
      <c r="I267" s="8" t="s">
        <v>22</v>
      </c>
    </row>
    <row r="268" spans="1:9" x14ac:dyDescent="0.3">
      <c r="A268" t="s">
        <v>77</v>
      </c>
      <c r="B268">
        <v>11</v>
      </c>
      <c r="C268" t="s">
        <v>89</v>
      </c>
      <c r="D268">
        <v>1</v>
      </c>
      <c r="E268">
        <f t="shared" si="14"/>
        <v>10</v>
      </c>
      <c r="F268">
        <f t="shared" si="13"/>
        <v>-10</v>
      </c>
      <c r="G268" t="b">
        <f>Table1[[#This Row],[Home - Away]]&gt;0</f>
        <v>1</v>
      </c>
      <c r="H268" t="b">
        <f>Table1[[#This Row],[Away - Home]]&gt;0</f>
        <v>0</v>
      </c>
      <c r="I268" s="8" t="s">
        <v>22</v>
      </c>
    </row>
    <row r="269" spans="1:9" x14ac:dyDescent="0.3">
      <c r="A269" t="s">
        <v>85</v>
      </c>
      <c r="B269">
        <v>13</v>
      </c>
      <c r="C269" t="s">
        <v>87</v>
      </c>
      <c r="D269">
        <v>4</v>
      </c>
      <c r="E269">
        <f t="shared" si="14"/>
        <v>9</v>
      </c>
      <c r="F269">
        <f t="shared" si="13"/>
        <v>-9</v>
      </c>
      <c r="G269" t="b">
        <f>Table1[[#This Row],[Home - Away]]&gt;0</f>
        <v>1</v>
      </c>
      <c r="H269" t="b">
        <f>Table1[[#This Row],[Away - Home]]&gt;0</f>
        <v>0</v>
      </c>
      <c r="I269" s="8" t="s">
        <v>22</v>
      </c>
    </row>
    <row r="270" spans="1:9" x14ac:dyDescent="0.3">
      <c r="A270" t="s">
        <v>91</v>
      </c>
      <c r="B270">
        <v>6</v>
      </c>
      <c r="C270" t="s">
        <v>93</v>
      </c>
      <c r="D270">
        <v>2</v>
      </c>
      <c r="E270">
        <f t="shared" si="14"/>
        <v>4</v>
      </c>
      <c r="F270">
        <f t="shared" si="13"/>
        <v>-4</v>
      </c>
      <c r="G270" t="b">
        <f>Table1[[#This Row],[Home - Away]]&gt;0</f>
        <v>1</v>
      </c>
      <c r="H270" t="b">
        <f>Table1[[#This Row],[Away - Home]]&gt;0</f>
        <v>0</v>
      </c>
      <c r="I270" s="8" t="s">
        <v>22</v>
      </c>
    </row>
    <row r="271" spans="1:9" x14ac:dyDescent="0.3">
      <c r="A271" t="s">
        <v>71</v>
      </c>
      <c r="B271">
        <v>0</v>
      </c>
      <c r="C271" t="s">
        <v>78</v>
      </c>
      <c r="D271">
        <v>8</v>
      </c>
      <c r="E271">
        <f t="shared" si="14"/>
        <v>-8</v>
      </c>
      <c r="F271">
        <f t="shared" si="13"/>
        <v>8</v>
      </c>
      <c r="G271" t="b">
        <f>Table1[[#This Row],[Home - Away]]&gt;0</f>
        <v>0</v>
      </c>
      <c r="H271" t="b">
        <f>Table1[[#This Row],[Away - Home]]&gt;0</f>
        <v>1</v>
      </c>
      <c r="I271" s="8" t="s">
        <v>22</v>
      </c>
    </row>
    <row r="272" spans="1:9" x14ac:dyDescent="0.3">
      <c r="A272" t="s">
        <v>74</v>
      </c>
      <c r="B272">
        <v>2</v>
      </c>
      <c r="C272" t="s">
        <v>100</v>
      </c>
      <c r="D272">
        <v>5</v>
      </c>
      <c r="E272">
        <f t="shared" si="14"/>
        <v>-3</v>
      </c>
      <c r="F272">
        <f t="shared" si="13"/>
        <v>3</v>
      </c>
      <c r="G272" t="b">
        <f>Table1[[#This Row],[Home - Away]]&gt;0</f>
        <v>0</v>
      </c>
      <c r="H272" t="b">
        <f>Table1[[#This Row],[Away - Home]]&gt;0</f>
        <v>1</v>
      </c>
      <c r="I272" s="8" t="s">
        <v>22</v>
      </c>
    </row>
    <row r="273" spans="1:9" x14ac:dyDescent="0.3">
      <c r="A273" t="s">
        <v>79</v>
      </c>
      <c r="B273">
        <v>2</v>
      </c>
      <c r="C273" t="s">
        <v>80</v>
      </c>
      <c r="D273">
        <v>5</v>
      </c>
      <c r="E273">
        <f t="shared" si="14"/>
        <v>-3</v>
      </c>
      <c r="F273">
        <f t="shared" si="13"/>
        <v>3</v>
      </c>
      <c r="G273" t="b">
        <f>Table1[[#This Row],[Home - Away]]&gt;0</f>
        <v>0</v>
      </c>
      <c r="H273" t="b">
        <f>Table1[[#This Row],[Away - Home]]&gt;0</f>
        <v>1</v>
      </c>
      <c r="I273" s="8" t="s">
        <v>22</v>
      </c>
    </row>
    <row r="274" spans="1:9" x14ac:dyDescent="0.3">
      <c r="A274" t="s">
        <v>75</v>
      </c>
      <c r="B274">
        <v>6</v>
      </c>
      <c r="C274" t="s">
        <v>76</v>
      </c>
      <c r="D274">
        <v>2</v>
      </c>
      <c r="E274">
        <f t="shared" si="14"/>
        <v>4</v>
      </c>
      <c r="F274">
        <f t="shared" si="13"/>
        <v>-4</v>
      </c>
      <c r="G274" t="b">
        <f>Table1[[#This Row],[Home - Away]]&gt;0</f>
        <v>1</v>
      </c>
      <c r="H274" t="b">
        <f>Table1[[#This Row],[Away - Home]]&gt;0</f>
        <v>0</v>
      </c>
      <c r="I274" s="8" t="s">
        <v>22</v>
      </c>
    </row>
    <row r="275" spans="1:9" x14ac:dyDescent="0.3">
      <c r="A275" t="s">
        <v>84</v>
      </c>
      <c r="B275">
        <v>7</v>
      </c>
      <c r="C275" t="s">
        <v>82</v>
      </c>
      <c r="D275">
        <v>3</v>
      </c>
      <c r="E275">
        <f t="shared" si="14"/>
        <v>4</v>
      </c>
      <c r="F275">
        <f t="shared" si="13"/>
        <v>-4</v>
      </c>
      <c r="G275" t="b">
        <f>Table1[[#This Row],[Home - Away]]&gt;0</f>
        <v>1</v>
      </c>
      <c r="H275" t="b">
        <f>Table1[[#This Row],[Away - Home]]&gt;0</f>
        <v>0</v>
      </c>
      <c r="I275" s="8" t="s">
        <v>22</v>
      </c>
    </row>
    <row r="276" spans="1:9" x14ac:dyDescent="0.3">
      <c r="A276" t="s">
        <v>96</v>
      </c>
      <c r="B276">
        <v>6</v>
      </c>
      <c r="C276" t="s">
        <v>94</v>
      </c>
      <c r="D276">
        <v>4</v>
      </c>
      <c r="E276">
        <f t="shared" si="14"/>
        <v>2</v>
      </c>
      <c r="F276">
        <f t="shared" si="13"/>
        <v>-2</v>
      </c>
      <c r="G276" t="b">
        <f>Table1[[#This Row],[Home - Away]]&gt;0</f>
        <v>1</v>
      </c>
      <c r="H276" t="b">
        <f>Table1[[#This Row],[Away - Home]]&gt;0</f>
        <v>0</v>
      </c>
      <c r="I276" s="8" t="s">
        <v>22</v>
      </c>
    </row>
    <row r="277" spans="1:9" x14ac:dyDescent="0.3">
      <c r="A277" t="s">
        <v>73</v>
      </c>
      <c r="B277">
        <v>1</v>
      </c>
      <c r="C277" t="s">
        <v>81</v>
      </c>
      <c r="D277">
        <v>2</v>
      </c>
      <c r="E277">
        <f t="shared" si="14"/>
        <v>-1</v>
      </c>
      <c r="F277">
        <f t="shared" si="13"/>
        <v>1</v>
      </c>
      <c r="G277" t="b">
        <f>Table1[[#This Row],[Home - Away]]&gt;0</f>
        <v>0</v>
      </c>
      <c r="H277" t="b">
        <f>Table1[[#This Row],[Away - Home]]&gt;0</f>
        <v>1</v>
      </c>
      <c r="I277" s="8" t="s">
        <v>22</v>
      </c>
    </row>
    <row r="278" spans="1:9" x14ac:dyDescent="0.3">
      <c r="A278" t="s">
        <v>90</v>
      </c>
      <c r="B278">
        <v>6</v>
      </c>
      <c r="C278" t="s">
        <v>99</v>
      </c>
      <c r="D278">
        <v>2</v>
      </c>
      <c r="E278">
        <f t="shared" si="14"/>
        <v>4</v>
      </c>
      <c r="F278">
        <f t="shared" si="13"/>
        <v>-4</v>
      </c>
      <c r="G278" t="b">
        <f>Table1[[#This Row],[Home - Away]]&gt;0</f>
        <v>1</v>
      </c>
      <c r="H278" t="b">
        <f>Table1[[#This Row],[Away - Home]]&gt;0</f>
        <v>0</v>
      </c>
      <c r="I278" s="8" t="s">
        <v>22</v>
      </c>
    </row>
    <row r="279" spans="1:9" x14ac:dyDescent="0.3">
      <c r="A279" t="s">
        <v>88</v>
      </c>
      <c r="B279">
        <v>6</v>
      </c>
      <c r="C279" t="s">
        <v>92</v>
      </c>
      <c r="D279">
        <v>3</v>
      </c>
      <c r="E279">
        <f t="shared" si="14"/>
        <v>3</v>
      </c>
      <c r="F279">
        <f t="shared" si="13"/>
        <v>-3</v>
      </c>
      <c r="G279" t="b">
        <f>Table1[[#This Row],[Home - Away]]&gt;0</f>
        <v>1</v>
      </c>
      <c r="H279" t="b">
        <f>Table1[[#This Row],[Away - Home]]&gt;0</f>
        <v>0</v>
      </c>
      <c r="I279" s="8" t="s">
        <v>22</v>
      </c>
    </row>
    <row r="280" spans="1:9" x14ac:dyDescent="0.3">
      <c r="A280" t="s">
        <v>95</v>
      </c>
      <c r="B280">
        <v>6</v>
      </c>
      <c r="C280" t="s">
        <v>98</v>
      </c>
      <c r="D280">
        <v>4</v>
      </c>
      <c r="E280">
        <f t="shared" si="14"/>
        <v>2</v>
      </c>
      <c r="F280">
        <f t="shared" si="13"/>
        <v>-2</v>
      </c>
      <c r="G280" t="b">
        <f>Table1[[#This Row],[Home - Away]]&gt;0</f>
        <v>1</v>
      </c>
      <c r="H280" t="b">
        <f>Table1[[#This Row],[Away - Home]]&gt;0</f>
        <v>0</v>
      </c>
      <c r="I280" s="8" t="s">
        <v>22</v>
      </c>
    </row>
    <row r="281" spans="1:9" x14ac:dyDescent="0.3">
      <c r="A281" t="s">
        <v>72</v>
      </c>
      <c r="B281">
        <v>5</v>
      </c>
      <c r="C281" t="s">
        <v>86</v>
      </c>
      <c r="D281">
        <v>7</v>
      </c>
      <c r="E281">
        <f t="shared" si="14"/>
        <v>-2</v>
      </c>
      <c r="F281">
        <f t="shared" ref="F281:F285" si="15">-E281</f>
        <v>2</v>
      </c>
      <c r="G281" t="b">
        <f>Table1[[#This Row],[Home - Away]]&gt;0</f>
        <v>0</v>
      </c>
      <c r="H281" t="b">
        <f>Table1[[#This Row],[Away - Home]]&gt;0</f>
        <v>1</v>
      </c>
      <c r="I281" s="8" t="s">
        <v>22</v>
      </c>
    </row>
    <row r="282" spans="1:9" x14ac:dyDescent="0.3">
      <c r="A282" t="s">
        <v>82</v>
      </c>
      <c r="B282">
        <v>6</v>
      </c>
      <c r="C282" t="s">
        <v>93</v>
      </c>
      <c r="D282">
        <v>7</v>
      </c>
      <c r="E282">
        <f t="shared" si="14"/>
        <v>-1</v>
      </c>
      <c r="F282">
        <f t="shared" si="15"/>
        <v>1</v>
      </c>
      <c r="G282" t="b">
        <f>Table1[[#This Row],[Home - Away]]&gt;0</f>
        <v>0</v>
      </c>
      <c r="H282" t="b">
        <f>Table1[[#This Row],[Away - Home]]&gt;0</f>
        <v>1</v>
      </c>
      <c r="I282" s="8" t="s">
        <v>23</v>
      </c>
    </row>
    <row r="283" spans="1:9" x14ac:dyDescent="0.3">
      <c r="A283" t="s">
        <v>88</v>
      </c>
      <c r="B283">
        <v>4</v>
      </c>
      <c r="C283" t="s">
        <v>78</v>
      </c>
      <c r="D283">
        <v>8</v>
      </c>
      <c r="E283">
        <f t="shared" si="14"/>
        <v>-4</v>
      </c>
      <c r="F283">
        <f t="shared" si="15"/>
        <v>4</v>
      </c>
      <c r="G283" t="b">
        <f>Table1[[#This Row],[Home - Away]]&gt;0</f>
        <v>0</v>
      </c>
      <c r="H283" t="b">
        <f>Table1[[#This Row],[Away - Home]]&gt;0</f>
        <v>1</v>
      </c>
      <c r="I283" s="8" t="s">
        <v>23</v>
      </c>
    </row>
    <row r="284" spans="1:9" x14ac:dyDescent="0.3">
      <c r="A284" t="s">
        <v>87</v>
      </c>
      <c r="B284">
        <v>3</v>
      </c>
      <c r="C284" t="s">
        <v>100</v>
      </c>
      <c r="D284">
        <v>2</v>
      </c>
      <c r="E284">
        <f t="shared" si="14"/>
        <v>1</v>
      </c>
      <c r="F284">
        <f t="shared" si="15"/>
        <v>-1</v>
      </c>
      <c r="G284" t="b">
        <f>Table1[[#This Row],[Home - Away]]&gt;0</f>
        <v>1</v>
      </c>
      <c r="H284" t="b">
        <f>Table1[[#This Row],[Away - Home]]&gt;0</f>
        <v>0</v>
      </c>
      <c r="I284" s="8" t="s">
        <v>23</v>
      </c>
    </row>
    <row r="285" spans="1:9" x14ac:dyDescent="0.3">
      <c r="A285" t="s">
        <v>75</v>
      </c>
      <c r="B285">
        <v>1</v>
      </c>
      <c r="C285" t="s">
        <v>76</v>
      </c>
      <c r="D285">
        <v>2</v>
      </c>
      <c r="E285">
        <f t="shared" si="14"/>
        <v>-1</v>
      </c>
      <c r="F285">
        <f t="shared" si="15"/>
        <v>1</v>
      </c>
      <c r="G285" t="b">
        <f>Table1[[#This Row],[Home - Away]]&gt;0</f>
        <v>0</v>
      </c>
      <c r="H285" t="b">
        <f>Table1[[#This Row],[Away - Home]]&gt;0</f>
        <v>1</v>
      </c>
      <c r="I285" s="8" t="s">
        <v>23</v>
      </c>
    </row>
    <row r="286" spans="1:9" x14ac:dyDescent="0.3">
      <c r="A286" t="s">
        <v>72</v>
      </c>
      <c r="B286">
        <v>14</v>
      </c>
      <c r="C286" t="s">
        <v>81</v>
      </c>
      <c r="D286">
        <v>3</v>
      </c>
      <c r="E286">
        <f t="shared" si="14"/>
        <v>11</v>
      </c>
      <c r="F286">
        <f t="shared" ref="F286:F313" si="16">-E286</f>
        <v>-11</v>
      </c>
      <c r="G286" t="b">
        <f>Table1[[#This Row],[Home - Away]]&gt;0</f>
        <v>1</v>
      </c>
      <c r="H286" t="b">
        <f>Table1[[#This Row],[Away - Home]]&gt;0</f>
        <v>0</v>
      </c>
      <c r="I286" s="8" t="s">
        <v>23</v>
      </c>
    </row>
    <row r="287" spans="1:9" x14ac:dyDescent="0.3">
      <c r="A287" t="s">
        <v>94</v>
      </c>
      <c r="B287">
        <v>3</v>
      </c>
      <c r="C287" t="s">
        <v>99</v>
      </c>
      <c r="D287">
        <v>6</v>
      </c>
      <c r="E287">
        <f t="shared" si="14"/>
        <v>-3</v>
      </c>
      <c r="F287">
        <f t="shared" si="16"/>
        <v>3</v>
      </c>
      <c r="G287" t="b">
        <f>Table1[[#This Row],[Home - Away]]&gt;0</f>
        <v>0</v>
      </c>
      <c r="H287" t="b">
        <f>Table1[[#This Row],[Away - Home]]&gt;0</f>
        <v>1</v>
      </c>
      <c r="I287" s="8" t="s">
        <v>23</v>
      </c>
    </row>
    <row r="288" spans="1:9" x14ac:dyDescent="0.3">
      <c r="A288" t="s">
        <v>86</v>
      </c>
      <c r="B288">
        <v>7</v>
      </c>
      <c r="C288" t="s">
        <v>98</v>
      </c>
      <c r="D288">
        <v>11</v>
      </c>
      <c r="E288">
        <f t="shared" si="14"/>
        <v>-4</v>
      </c>
      <c r="F288">
        <f t="shared" si="16"/>
        <v>4</v>
      </c>
      <c r="G288" t="b">
        <f>Table1[[#This Row],[Home - Away]]&gt;0</f>
        <v>0</v>
      </c>
      <c r="H288" t="b">
        <f>Table1[[#This Row],[Away - Home]]&gt;0</f>
        <v>1</v>
      </c>
      <c r="I288" s="8" t="s">
        <v>23</v>
      </c>
    </row>
    <row r="289" spans="1:9" x14ac:dyDescent="0.3">
      <c r="A289" t="s">
        <v>91</v>
      </c>
      <c r="B289">
        <v>1</v>
      </c>
      <c r="C289" t="s">
        <v>71</v>
      </c>
      <c r="D289">
        <v>2</v>
      </c>
      <c r="E289">
        <f t="shared" si="14"/>
        <v>-1</v>
      </c>
      <c r="F289">
        <f t="shared" si="16"/>
        <v>1</v>
      </c>
      <c r="G289" t="b">
        <f>Table1[[#This Row],[Home - Away]]&gt;0</f>
        <v>0</v>
      </c>
      <c r="H289" t="b">
        <f>Table1[[#This Row],[Away - Home]]&gt;0</f>
        <v>1</v>
      </c>
      <c r="I289" s="8" t="s">
        <v>23</v>
      </c>
    </row>
    <row r="290" spans="1:9" x14ac:dyDescent="0.3">
      <c r="A290" t="s">
        <v>74</v>
      </c>
      <c r="B290">
        <v>1</v>
      </c>
      <c r="C290" t="s">
        <v>97</v>
      </c>
      <c r="D290">
        <v>12</v>
      </c>
      <c r="E290">
        <f t="shared" si="14"/>
        <v>-11</v>
      </c>
      <c r="F290">
        <f t="shared" si="16"/>
        <v>11</v>
      </c>
      <c r="G290" t="b">
        <f>Table1[[#This Row],[Home - Away]]&gt;0</f>
        <v>0</v>
      </c>
      <c r="H290" t="b">
        <f>Table1[[#This Row],[Away - Home]]&gt;0</f>
        <v>1</v>
      </c>
      <c r="I290" s="8" t="s">
        <v>23</v>
      </c>
    </row>
    <row r="291" spans="1:9" x14ac:dyDescent="0.3">
      <c r="A291" t="s">
        <v>82</v>
      </c>
      <c r="B291">
        <v>3</v>
      </c>
      <c r="C291" t="s">
        <v>93</v>
      </c>
      <c r="D291">
        <v>9</v>
      </c>
      <c r="E291">
        <f t="shared" si="14"/>
        <v>-6</v>
      </c>
      <c r="F291">
        <f t="shared" si="16"/>
        <v>6</v>
      </c>
      <c r="G291" t="b">
        <f>Table1[[#This Row],[Home - Away]]&gt;0</f>
        <v>0</v>
      </c>
      <c r="H291" t="b">
        <f>Table1[[#This Row],[Away - Home]]&gt;0</f>
        <v>1</v>
      </c>
      <c r="I291" s="8" t="s">
        <v>24</v>
      </c>
    </row>
    <row r="292" spans="1:9" x14ac:dyDescent="0.3">
      <c r="A292" t="s">
        <v>88</v>
      </c>
      <c r="B292">
        <v>15</v>
      </c>
      <c r="C292" t="s">
        <v>78</v>
      </c>
      <c r="D292">
        <v>12</v>
      </c>
      <c r="E292">
        <f t="shared" si="14"/>
        <v>3</v>
      </c>
      <c r="F292">
        <f t="shared" si="16"/>
        <v>-3</v>
      </c>
      <c r="G292" t="b">
        <f>Table1[[#This Row],[Home - Away]]&gt;0</f>
        <v>1</v>
      </c>
      <c r="H292" t="b">
        <f>Table1[[#This Row],[Away - Home]]&gt;0</f>
        <v>0</v>
      </c>
      <c r="I292" s="8" t="s">
        <v>24</v>
      </c>
    </row>
    <row r="293" spans="1:9" x14ac:dyDescent="0.3">
      <c r="A293" t="s">
        <v>77</v>
      </c>
      <c r="B293">
        <v>9</v>
      </c>
      <c r="C293" t="s">
        <v>85</v>
      </c>
      <c r="D293">
        <v>19</v>
      </c>
      <c r="E293">
        <f t="shared" si="14"/>
        <v>-10</v>
      </c>
      <c r="F293">
        <f t="shared" si="16"/>
        <v>10</v>
      </c>
      <c r="G293" t="b">
        <f>Table1[[#This Row],[Home - Away]]&gt;0</f>
        <v>0</v>
      </c>
      <c r="H293" t="b">
        <f>Table1[[#This Row],[Away - Home]]&gt;0</f>
        <v>1</v>
      </c>
      <c r="I293" s="8" t="s">
        <v>24</v>
      </c>
    </row>
    <row r="294" spans="1:9" x14ac:dyDescent="0.3">
      <c r="A294" t="s">
        <v>87</v>
      </c>
      <c r="B294">
        <v>8</v>
      </c>
      <c r="C294" t="s">
        <v>100</v>
      </c>
      <c r="D294">
        <v>1</v>
      </c>
      <c r="E294">
        <f t="shared" si="14"/>
        <v>7</v>
      </c>
      <c r="F294">
        <f t="shared" si="16"/>
        <v>-7</v>
      </c>
      <c r="G294" t="b">
        <f>Table1[[#This Row],[Home - Away]]&gt;0</f>
        <v>1</v>
      </c>
      <c r="H294" t="b">
        <f>Table1[[#This Row],[Away - Home]]&gt;0</f>
        <v>0</v>
      </c>
      <c r="I294" s="8" t="s">
        <v>24</v>
      </c>
    </row>
    <row r="295" spans="1:9" x14ac:dyDescent="0.3">
      <c r="A295" t="s">
        <v>75</v>
      </c>
      <c r="B295">
        <v>6</v>
      </c>
      <c r="C295" t="s">
        <v>95</v>
      </c>
      <c r="D295">
        <v>5</v>
      </c>
      <c r="E295">
        <f t="shared" si="14"/>
        <v>1</v>
      </c>
      <c r="F295">
        <f t="shared" si="16"/>
        <v>-1</v>
      </c>
      <c r="G295" t="b">
        <f>Table1[[#This Row],[Home - Away]]&gt;0</f>
        <v>1</v>
      </c>
      <c r="H295" t="b">
        <f>Table1[[#This Row],[Away - Home]]&gt;0</f>
        <v>0</v>
      </c>
      <c r="I295" s="8" t="s">
        <v>24</v>
      </c>
    </row>
    <row r="296" spans="1:9" x14ac:dyDescent="0.3">
      <c r="A296" t="s">
        <v>89</v>
      </c>
      <c r="B296">
        <v>1</v>
      </c>
      <c r="C296" t="s">
        <v>76</v>
      </c>
      <c r="D296">
        <v>2</v>
      </c>
      <c r="E296">
        <f t="shared" si="14"/>
        <v>-1</v>
      </c>
      <c r="F296">
        <f t="shared" si="16"/>
        <v>1</v>
      </c>
      <c r="G296" t="b">
        <f>Table1[[#This Row],[Home - Away]]&gt;0</f>
        <v>0</v>
      </c>
      <c r="H296" t="b">
        <f>Table1[[#This Row],[Away - Home]]&gt;0</f>
        <v>1</v>
      </c>
      <c r="I296" s="8" t="s">
        <v>24</v>
      </c>
    </row>
    <row r="297" spans="1:9" x14ac:dyDescent="0.3">
      <c r="A297" t="s">
        <v>72</v>
      </c>
      <c r="B297">
        <v>1</v>
      </c>
      <c r="C297" t="s">
        <v>81</v>
      </c>
      <c r="D297">
        <v>0</v>
      </c>
      <c r="E297">
        <f t="shared" si="14"/>
        <v>1</v>
      </c>
      <c r="F297">
        <f t="shared" si="16"/>
        <v>-1</v>
      </c>
      <c r="G297" t="b">
        <f>Table1[[#This Row],[Home - Away]]&gt;0</f>
        <v>1</v>
      </c>
      <c r="H297" t="b">
        <f>Table1[[#This Row],[Away - Home]]&gt;0</f>
        <v>0</v>
      </c>
      <c r="I297" s="8" t="s">
        <v>24</v>
      </c>
    </row>
    <row r="298" spans="1:9" x14ac:dyDescent="0.3">
      <c r="A298" t="s">
        <v>94</v>
      </c>
      <c r="B298">
        <v>2</v>
      </c>
      <c r="C298" t="s">
        <v>99</v>
      </c>
      <c r="D298">
        <v>0</v>
      </c>
      <c r="E298">
        <f t="shared" si="14"/>
        <v>2</v>
      </c>
      <c r="F298">
        <f t="shared" si="16"/>
        <v>-2</v>
      </c>
      <c r="G298" t="b">
        <f>Table1[[#This Row],[Home - Away]]&gt;0</f>
        <v>1</v>
      </c>
      <c r="H298" t="b">
        <f>Table1[[#This Row],[Away - Home]]&gt;0</f>
        <v>0</v>
      </c>
      <c r="I298" s="8" t="s">
        <v>24</v>
      </c>
    </row>
    <row r="299" spans="1:9" x14ac:dyDescent="0.3">
      <c r="A299" t="s">
        <v>86</v>
      </c>
      <c r="B299">
        <v>1</v>
      </c>
      <c r="C299" t="s">
        <v>98</v>
      </c>
      <c r="D299">
        <v>9</v>
      </c>
      <c r="E299">
        <f t="shared" si="14"/>
        <v>-8</v>
      </c>
      <c r="F299">
        <f t="shared" si="16"/>
        <v>8</v>
      </c>
      <c r="G299" t="b">
        <f>Table1[[#This Row],[Home - Away]]&gt;0</f>
        <v>0</v>
      </c>
      <c r="H299" t="b">
        <f>Table1[[#This Row],[Away - Home]]&gt;0</f>
        <v>1</v>
      </c>
      <c r="I299" s="8" t="s">
        <v>24</v>
      </c>
    </row>
    <row r="300" spans="1:9" x14ac:dyDescent="0.3">
      <c r="A300" t="s">
        <v>96</v>
      </c>
      <c r="B300">
        <v>4</v>
      </c>
      <c r="C300" t="s">
        <v>83</v>
      </c>
      <c r="D300">
        <v>2</v>
      </c>
      <c r="E300">
        <f t="shared" si="14"/>
        <v>2</v>
      </c>
      <c r="F300">
        <f t="shared" si="16"/>
        <v>-2</v>
      </c>
      <c r="G300" t="b">
        <f>Table1[[#This Row],[Home - Away]]&gt;0</f>
        <v>1</v>
      </c>
      <c r="H300" t="b">
        <f>Table1[[#This Row],[Away - Home]]&gt;0</f>
        <v>0</v>
      </c>
      <c r="I300" s="8" t="s">
        <v>24</v>
      </c>
    </row>
    <row r="301" spans="1:9" x14ac:dyDescent="0.3">
      <c r="A301" t="s">
        <v>91</v>
      </c>
      <c r="B301">
        <v>2</v>
      </c>
      <c r="C301" t="s">
        <v>71</v>
      </c>
      <c r="D301">
        <v>1</v>
      </c>
      <c r="E301">
        <f t="shared" si="14"/>
        <v>1</v>
      </c>
      <c r="F301">
        <f t="shared" si="16"/>
        <v>-1</v>
      </c>
      <c r="G301" t="b">
        <f>Table1[[#This Row],[Home - Away]]&gt;0</f>
        <v>1</v>
      </c>
      <c r="H301" t="b">
        <f>Table1[[#This Row],[Away - Home]]&gt;0</f>
        <v>0</v>
      </c>
      <c r="I301" s="8" t="s">
        <v>24</v>
      </c>
    </row>
    <row r="302" spans="1:9" x14ac:dyDescent="0.3">
      <c r="A302" t="s">
        <v>74</v>
      </c>
      <c r="B302">
        <v>5</v>
      </c>
      <c r="C302" t="s">
        <v>97</v>
      </c>
      <c r="D302">
        <v>10</v>
      </c>
      <c r="E302">
        <f t="shared" si="14"/>
        <v>-5</v>
      </c>
      <c r="F302">
        <f t="shared" si="16"/>
        <v>5</v>
      </c>
      <c r="G302" t="b">
        <f>Table1[[#This Row],[Home - Away]]&gt;0</f>
        <v>0</v>
      </c>
      <c r="H302" t="b">
        <f>Table1[[#This Row],[Away - Home]]&gt;0</f>
        <v>1</v>
      </c>
      <c r="I302" s="8" t="s">
        <v>24</v>
      </c>
    </row>
    <row r="303" spans="1:9" x14ac:dyDescent="0.3">
      <c r="A303" t="s">
        <v>82</v>
      </c>
      <c r="B303">
        <v>8</v>
      </c>
      <c r="C303" t="s">
        <v>93</v>
      </c>
      <c r="D303">
        <v>5</v>
      </c>
      <c r="E303">
        <f t="shared" si="14"/>
        <v>3</v>
      </c>
      <c r="F303">
        <f t="shared" si="16"/>
        <v>-3</v>
      </c>
      <c r="G303" t="b">
        <f>Table1[[#This Row],[Home - Away]]&gt;0</f>
        <v>1</v>
      </c>
      <c r="H303" t="b">
        <f>Table1[[#This Row],[Away - Home]]&gt;0</f>
        <v>0</v>
      </c>
      <c r="I303" s="8" t="s">
        <v>25</v>
      </c>
    </row>
    <row r="304" spans="1:9" x14ac:dyDescent="0.3">
      <c r="A304" t="s">
        <v>88</v>
      </c>
      <c r="B304">
        <v>11</v>
      </c>
      <c r="C304" t="s">
        <v>78</v>
      </c>
      <c r="D304">
        <v>4</v>
      </c>
      <c r="E304">
        <f t="shared" si="14"/>
        <v>7</v>
      </c>
      <c r="F304">
        <f t="shared" si="16"/>
        <v>-7</v>
      </c>
      <c r="G304" t="b">
        <f>Table1[[#This Row],[Home - Away]]&gt;0</f>
        <v>1</v>
      </c>
      <c r="H304" t="b">
        <f>Table1[[#This Row],[Away - Home]]&gt;0</f>
        <v>0</v>
      </c>
      <c r="I304" s="8" t="s">
        <v>25</v>
      </c>
    </row>
    <row r="305" spans="1:9" x14ac:dyDescent="0.3">
      <c r="A305" t="s">
        <v>77</v>
      </c>
      <c r="B305">
        <v>8</v>
      </c>
      <c r="C305" t="s">
        <v>85</v>
      </c>
      <c r="D305">
        <v>0</v>
      </c>
      <c r="E305">
        <f t="shared" si="14"/>
        <v>8</v>
      </c>
      <c r="F305">
        <f t="shared" si="16"/>
        <v>-8</v>
      </c>
      <c r="G305" t="b">
        <f>Table1[[#This Row],[Home - Away]]&gt;0</f>
        <v>1</v>
      </c>
      <c r="H305" t="b">
        <f>Table1[[#This Row],[Away - Home]]&gt;0</f>
        <v>0</v>
      </c>
      <c r="I305" s="8" t="s">
        <v>25</v>
      </c>
    </row>
    <row r="306" spans="1:9" x14ac:dyDescent="0.3">
      <c r="A306" t="s">
        <v>87</v>
      </c>
      <c r="B306">
        <v>3</v>
      </c>
      <c r="C306" t="s">
        <v>100</v>
      </c>
      <c r="D306">
        <v>14</v>
      </c>
      <c r="E306">
        <f t="shared" si="14"/>
        <v>-11</v>
      </c>
      <c r="F306">
        <f t="shared" si="16"/>
        <v>11</v>
      </c>
      <c r="G306" t="b">
        <f>Table1[[#This Row],[Home - Away]]&gt;0</f>
        <v>0</v>
      </c>
      <c r="H306" t="b">
        <f>Table1[[#This Row],[Away - Home]]&gt;0</f>
        <v>1</v>
      </c>
      <c r="I306" s="8" t="s">
        <v>25</v>
      </c>
    </row>
    <row r="307" spans="1:9" x14ac:dyDescent="0.3">
      <c r="A307" t="s">
        <v>89</v>
      </c>
      <c r="B307">
        <v>5</v>
      </c>
      <c r="C307" t="s">
        <v>76</v>
      </c>
      <c r="D307">
        <v>8</v>
      </c>
      <c r="E307">
        <f t="shared" si="14"/>
        <v>-3</v>
      </c>
      <c r="F307">
        <f t="shared" si="16"/>
        <v>3</v>
      </c>
      <c r="G307" t="b">
        <f>Table1[[#This Row],[Home - Away]]&gt;0</f>
        <v>0</v>
      </c>
      <c r="H307" t="b">
        <f>Table1[[#This Row],[Away - Home]]&gt;0</f>
        <v>1</v>
      </c>
      <c r="I307" s="8" t="s">
        <v>25</v>
      </c>
    </row>
    <row r="308" spans="1:9" x14ac:dyDescent="0.3">
      <c r="A308" t="s">
        <v>72</v>
      </c>
      <c r="B308">
        <v>5</v>
      </c>
      <c r="C308" t="s">
        <v>81</v>
      </c>
      <c r="D308">
        <v>6</v>
      </c>
      <c r="E308">
        <f t="shared" si="14"/>
        <v>-1</v>
      </c>
      <c r="F308">
        <f t="shared" si="16"/>
        <v>1</v>
      </c>
      <c r="G308" t="b">
        <f>Table1[[#This Row],[Home - Away]]&gt;0</f>
        <v>0</v>
      </c>
      <c r="H308" t="b">
        <f>Table1[[#This Row],[Away - Home]]&gt;0</f>
        <v>1</v>
      </c>
      <c r="I308" s="8" t="s">
        <v>25</v>
      </c>
    </row>
    <row r="309" spans="1:9" x14ac:dyDescent="0.3">
      <c r="A309" t="s">
        <v>84</v>
      </c>
      <c r="B309">
        <v>4</v>
      </c>
      <c r="C309" t="s">
        <v>80</v>
      </c>
      <c r="D309">
        <v>7</v>
      </c>
      <c r="E309">
        <f t="shared" si="14"/>
        <v>-3</v>
      </c>
      <c r="F309">
        <f t="shared" si="16"/>
        <v>3</v>
      </c>
      <c r="G309" t="b">
        <f>Table1[[#This Row],[Home - Away]]&gt;0</f>
        <v>0</v>
      </c>
      <c r="H309" t="b">
        <f>Table1[[#This Row],[Away - Home]]&gt;0</f>
        <v>1</v>
      </c>
      <c r="I309" s="8" t="s">
        <v>25</v>
      </c>
    </row>
    <row r="310" spans="1:9" x14ac:dyDescent="0.3">
      <c r="A310" t="s">
        <v>94</v>
      </c>
      <c r="B310">
        <v>4</v>
      </c>
      <c r="C310" t="s">
        <v>99</v>
      </c>
      <c r="D310">
        <v>5</v>
      </c>
      <c r="E310">
        <f t="shared" si="14"/>
        <v>-1</v>
      </c>
      <c r="F310">
        <f t="shared" si="16"/>
        <v>1</v>
      </c>
      <c r="G310" t="b">
        <f>Table1[[#This Row],[Home - Away]]&gt;0</f>
        <v>0</v>
      </c>
      <c r="H310" t="b">
        <f>Table1[[#This Row],[Away - Home]]&gt;0</f>
        <v>1</v>
      </c>
      <c r="I310" s="8" t="s">
        <v>25</v>
      </c>
    </row>
    <row r="311" spans="1:9" x14ac:dyDescent="0.3">
      <c r="A311" t="s">
        <v>86</v>
      </c>
      <c r="B311">
        <v>4</v>
      </c>
      <c r="C311" t="s">
        <v>98</v>
      </c>
      <c r="D311">
        <v>9</v>
      </c>
      <c r="E311">
        <f t="shared" si="14"/>
        <v>-5</v>
      </c>
      <c r="F311">
        <f t="shared" si="16"/>
        <v>5</v>
      </c>
      <c r="G311" t="b">
        <f>Table1[[#This Row],[Home - Away]]&gt;0</f>
        <v>0</v>
      </c>
      <c r="H311" t="b">
        <f>Table1[[#This Row],[Away - Home]]&gt;0</f>
        <v>1</v>
      </c>
      <c r="I311" s="8" t="s">
        <v>25</v>
      </c>
    </row>
    <row r="312" spans="1:9" x14ac:dyDescent="0.3">
      <c r="A312" t="s">
        <v>79</v>
      </c>
      <c r="B312">
        <v>8</v>
      </c>
      <c r="C312" t="s">
        <v>92</v>
      </c>
      <c r="D312">
        <v>2</v>
      </c>
      <c r="E312">
        <f t="shared" si="14"/>
        <v>6</v>
      </c>
      <c r="F312">
        <f t="shared" si="16"/>
        <v>-6</v>
      </c>
      <c r="G312" t="b">
        <f>Table1[[#This Row],[Home - Away]]&gt;0</f>
        <v>1</v>
      </c>
      <c r="H312" t="b">
        <f>Table1[[#This Row],[Away - Home]]&gt;0</f>
        <v>0</v>
      </c>
      <c r="I312" s="8" t="s">
        <v>25</v>
      </c>
    </row>
    <row r="313" spans="1:9" x14ac:dyDescent="0.3">
      <c r="A313" t="s">
        <v>96</v>
      </c>
      <c r="B313">
        <v>6</v>
      </c>
      <c r="C313" t="s">
        <v>83</v>
      </c>
      <c r="D313">
        <v>7</v>
      </c>
      <c r="E313">
        <f t="shared" si="14"/>
        <v>-1</v>
      </c>
      <c r="F313">
        <f t="shared" si="16"/>
        <v>1</v>
      </c>
      <c r="G313" t="b">
        <f>Table1[[#This Row],[Home - Away]]&gt;0</f>
        <v>0</v>
      </c>
      <c r="H313" t="b">
        <f>Table1[[#This Row],[Away - Home]]&gt;0</f>
        <v>1</v>
      </c>
      <c r="I313" s="8" t="s">
        <v>25</v>
      </c>
    </row>
    <row r="314" spans="1:9" x14ac:dyDescent="0.3">
      <c r="A314" t="s">
        <v>74</v>
      </c>
      <c r="B314">
        <v>2</v>
      </c>
      <c r="C314" t="s">
        <v>97</v>
      </c>
      <c r="D314">
        <v>5</v>
      </c>
      <c r="E314">
        <f t="shared" si="14"/>
        <v>-3</v>
      </c>
      <c r="F314">
        <f t="shared" ref="F314:F341" si="17">-E314</f>
        <v>3</v>
      </c>
      <c r="G314" t="b">
        <f>Table1[[#This Row],[Home - Away]]&gt;0</f>
        <v>0</v>
      </c>
      <c r="H314" t="b">
        <f>Table1[[#This Row],[Away - Home]]&gt;0</f>
        <v>1</v>
      </c>
      <c r="I314" s="8" t="s">
        <v>25</v>
      </c>
    </row>
    <row r="315" spans="1:9" x14ac:dyDescent="0.3">
      <c r="A315" t="s">
        <v>91</v>
      </c>
      <c r="B315">
        <v>3</v>
      </c>
      <c r="C315" t="s">
        <v>71</v>
      </c>
      <c r="D315">
        <v>4</v>
      </c>
      <c r="E315">
        <f t="shared" si="14"/>
        <v>-1</v>
      </c>
      <c r="F315">
        <f t="shared" si="17"/>
        <v>1</v>
      </c>
      <c r="G315" t="b">
        <f>Table1[[#This Row],[Home - Away]]&gt;0</f>
        <v>0</v>
      </c>
      <c r="H315" t="b">
        <f>Table1[[#This Row],[Away - Home]]&gt;0</f>
        <v>1</v>
      </c>
      <c r="I315" s="8" t="s">
        <v>25</v>
      </c>
    </row>
    <row r="316" spans="1:9" x14ac:dyDescent="0.3">
      <c r="A316" t="s">
        <v>73</v>
      </c>
      <c r="B316">
        <v>3</v>
      </c>
      <c r="C316" t="s">
        <v>90</v>
      </c>
      <c r="D316">
        <v>1</v>
      </c>
      <c r="E316">
        <f t="shared" si="14"/>
        <v>2</v>
      </c>
      <c r="F316">
        <f t="shared" si="17"/>
        <v>-2</v>
      </c>
      <c r="G316" t="b">
        <f>Table1[[#This Row],[Home - Away]]&gt;0</f>
        <v>1</v>
      </c>
      <c r="H316" t="b">
        <f>Table1[[#This Row],[Away - Home]]&gt;0</f>
        <v>0</v>
      </c>
      <c r="I316" s="8" t="s">
        <v>25</v>
      </c>
    </row>
    <row r="317" spans="1:9" x14ac:dyDescent="0.3">
      <c r="A317" t="s">
        <v>82</v>
      </c>
      <c r="B317">
        <v>2</v>
      </c>
      <c r="C317" t="s">
        <v>93</v>
      </c>
      <c r="D317">
        <v>6</v>
      </c>
      <c r="E317">
        <f t="shared" si="14"/>
        <v>-4</v>
      </c>
      <c r="F317">
        <f t="shared" si="17"/>
        <v>4</v>
      </c>
      <c r="G317" t="b">
        <f>Table1[[#This Row],[Home - Away]]&gt;0</f>
        <v>0</v>
      </c>
      <c r="H317" t="b">
        <f>Table1[[#This Row],[Away - Home]]&gt;0</f>
        <v>1</v>
      </c>
      <c r="I317" s="8" t="s">
        <v>26</v>
      </c>
    </row>
    <row r="318" spans="1:9" x14ac:dyDescent="0.3">
      <c r="A318" t="s">
        <v>88</v>
      </c>
      <c r="B318">
        <v>16</v>
      </c>
      <c r="C318" t="s">
        <v>78</v>
      </c>
      <c r="D318">
        <v>5</v>
      </c>
      <c r="E318">
        <f t="shared" si="14"/>
        <v>11</v>
      </c>
      <c r="F318">
        <f t="shared" si="17"/>
        <v>-11</v>
      </c>
      <c r="G318" t="b">
        <f>Table1[[#This Row],[Home - Away]]&gt;0</f>
        <v>1</v>
      </c>
      <c r="H318" t="b">
        <f>Table1[[#This Row],[Away - Home]]&gt;0</f>
        <v>0</v>
      </c>
      <c r="I318" s="8" t="s">
        <v>26</v>
      </c>
    </row>
    <row r="319" spans="1:9" x14ac:dyDescent="0.3">
      <c r="A319" t="s">
        <v>77</v>
      </c>
      <c r="B319">
        <v>2</v>
      </c>
      <c r="C319" t="s">
        <v>85</v>
      </c>
      <c r="D319">
        <v>1</v>
      </c>
      <c r="E319">
        <f t="shared" si="14"/>
        <v>1</v>
      </c>
      <c r="F319">
        <f t="shared" si="17"/>
        <v>-1</v>
      </c>
      <c r="G319" t="b">
        <f>Table1[[#This Row],[Home - Away]]&gt;0</f>
        <v>1</v>
      </c>
      <c r="H319" t="b">
        <f>Table1[[#This Row],[Away - Home]]&gt;0</f>
        <v>0</v>
      </c>
      <c r="I319" s="8" t="s">
        <v>26</v>
      </c>
    </row>
    <row r="320" spans="1:9" x14ac:dyDescent="0.3">
      <c r="A320" t="s">
        <v>75</v>
      </c>
      <c r="B320">
        <v>4</v>
      </c>
      <c r="C320" t="s">
        <v>95</v>
      </c>
      <c r="D320">
        <v>6</v>
      </c>
      <c r="E320">
        <f t="shared" si="14"/>
        <v>-2</v>
      </c>
      <c r="F320">
        <f t="shared" si="17"/>
        <v>2</v>
      </c>
      <c r="G320" t="b">
        <f>Table1[[#This Row],[Home - Away]]&gt;0</f>
        <v>0</v>
      </c>
      <c r="H320" t="b">
        <f>Table1[[#This Row],[Away - Home]]&gt;0</f>
        <v>1</v>
      </c>
      <c r="I320" s="8" t="s">
        <v>26</v>
      </c>
    </row>
    <row r="321" spans="1:9" x14ac:dyDescent="0.3">
      <c r="A321" t="s">
        <v>89</v>
      </c>
      <c r="B321">
        <v>1</v>
      </c>
      <c r="C321" t="s">
        <v>76</v>
      </c>
      <c r="D321">
        <v>2</v>
      </c>
      <c r="E321">
        <f t="shared" si="14"/>
        <v>-1</v>
      </c>
      <c r="F321">
        <f t="shared" si="17"/>
        <v>1</v>
      </c>
      <c r="G321" t="b">
        <f>Table1[[#This Row],[Home - Away]]&gt;0</f>
        <v>0</v>
      </c>
      <c r="H321" t="b">
        <f>Table1[[#This Row],[Away - Home]]&gt;0</f>
        <v>1</v>
      </c>
      <c r="I321" s="8" t="s">
        <v>26</v>
      </c>
    </row>
    <row r="322" spans="1:9" x14ac:dyDescent="0.3">
      <c r="A322" t="s">
        <v>75</v>
      </c>
      <c r="B322">
        <v>4</v>
      </c>
      <c r="C322" t="s">
        <v>95</v>
      </c>
      <c r="D322">
        <v>8</v>
      </c>
      <c r="E322">
        <f t="shared" ref="E322:E385" si="18">B322-D322</f>
        <v>-4</v>
      </c>
      <c r="F322">
        <f t="shared" si="17"/>
        <v>4</v>
      </c>
      <c r="G322" t="b">
        <f>Table1[[#This Row],[Home - Away]]&gt;0</f>
        <v>0</v>
      </c>
      <c r="H322" t="b">
        <f>Table1[[#This Row],[Away - Home]]&gt;0</f>
        <v>1</v>
      </c>
      <c r="I322" s="8" t="s">
        <v>26</v>
      </c>
    </row>
    <row r="323" spans="1:9" x14ac:dyDescent="0.3">
      <c r="A323" t="s">
        <v>84</v>
      </c>
      <c r="B323">
        <v>2</v>
      </c>
      <c r="C323" t="s">
        <v>80</v>
      </c>
      <c r="D323">
        <v>3</v>
      </c>
      <c r="E323">
        <f t="shared" si="18"/>
        <v>-1</v>
      </c>
      <c r="F323">
        <f t="shared" si="17"/>
        <v>1</v>
      </c>
      <c r="G323" t="b">
        <f>Table1[[#This Row],[Home - Away]]&gt;0</f>
        <v>0</v>
      </c>
      <c r="H323" t="b">
        <f>Table1[[#This Row],[Away - Home]]&gt;0</f>
        <v>1</v>
      </c>
      <c r="I323" s="8" t="s">
        <v>26</v>
      </c>
    </row>
    <row r="324" spans="1:9" x14ac:dyDescent="0.3">
      <c r="A324" t="s">
        <v>91</v>
      </c>
      <c r="B324">
        <v>5</v>
      </c>
      <c r="C324" t="s">
        <v>71</v>
      </c>
      <c r="D324">
        <v>1</v>
      </c>
      <c r="E324">
        <f t="shared" si="18"/>
        <v>4</v>
      </c>
      <c r="F324">
        <f t="shared" si="17"/>
        <v>-4</v>
      </c>
      <c r="G324" t="b">
        <f>Table1[[#This Row],[Home - Away]]&gt;0</f>
        <v>1</v>
      </c>
      <c r="H324" t="b">
        <f>Table1[[#This Row],[Away - Home]]&gt;0</f>
        <v>0</v>
      </c>
      <c r="I324" s="8" t="s">
        <v>26</v>
      </c>
    </row>
    <row r="325" spans="1:9" x14ac:dyDescent="0.3">
      <c r="A325" t="s">
        <v>79</v>
      </c>
      <c r="B325">
        <v>7</v>
      </c>
      <c r="C325" t="s">
        <v>92</v>
      </c>
      <c r="D325">
        <v>5</v>
      </c>
      <c r="E325">
        <f t="shared" si="18"/>
        <v>2</v>
      </c>
      <c r="F325">
        <f t="shared" si="17"/>
        <v>-2</v>
      </c>
      <c r="G325" t="b">
        <f>Table1[[#This Row],[Home - Away]]&gt;0</f>
        <v>1</v>
      </c>
      <c r="H325" t="b">
        <f>Table1[[#This Row],[Away - Home]]&gt;0</f>
        <v>0</v>
      </c>
      <c r="I325" s="8" t="s">
        <v>26</v>
      </c>
    </row>
    <row r="326" spans="1:9" x14ac:dyDescent="0.3">
      <c r="A326" t="s">
        <v>96</v>
      </c>
      <c r="B326">
        <v>3</v>
      </c>
      <c r="C326" t="s">
        <v>83</v>
      </c>
      <c r="D326">
        <v>4</v>
      </c>
      <c r="E326">
        <f t="shared" si="18"/>
        <v>-1</v>
      </c>
      <c r="F326">
        <f t="shared" si="17"/>
        <v>1</v>
      </c>
      <c r="G326" t="b">
        <f>Table1[[#This Row],[Home - Away]]&gt;0</f>
        <v>0</v>
      </c>
      <c r="H326" t="b">
        <f>Table1[[#This Row],[Away - Home]]&gt;0</f>
        <v>1</v>
      </c>
      <c r="I326" s="8" t="s">
        <v>26</v>
      </c>
    </row>
    <row r="327" spans="1:9" x14ac:dyDescent="0.3">
      <c r="A327" t="s">
        <v>73</v>
      </c>
      <c r="B327">
        <v>3</v>
      </c>
      <c r="C327" t="s">
        <v>90</v>
      </c>
      <c r="D327">
        <v>0</v>
      </c>
      <c r="E327">
        <f t="shared" si="18"/>
        <v>3</v>
      </c>
      <c r="F327">
        <f t="shared" si="17"/>
        <v>-3</v>
      </c>
      <c r="G327" t="b">
        <f>Table1[[#This Row],[Home - Away]]&gt;0</f>
        <v>1</v>
      </c>
      <c r="H327" t="b">
        <f>Table1[[#This Row],[Away - Home]]&gt;0</f>
        <v>0</v>
      </c>
      <c r="I327" s="8" t="s">
        <v>26</v>
      </c>
    </row>
    <row r="328" spans="1:9" x14ac:dyDescent="0.3">
      <c r="A328" t="s">
        <v>76</v>
      </c>
      <c r="B328">
        <v>6</v>
      </c>
      <c r="C328" t="s">
        <v>100</v>
      </c>
      <c r="D328">
        <v>3</v>
      </c>
      <c r="E328">
        <f t="shared" si="18"/>
        <v>3</v>
      </c>
      <c r="F328">
        <f t="shared" si="17"/>
        <v>-3</v>
      </c>
      <c r="G328" t="b">
        <f>Table1[[#This Row],[Home - Away]]&gt;0</f>
        <v>1</v>
      </c>
      <c r="H328" t="b">
        <f>Table1[[#This Row],[Away - Home]]&gt;0</f>
        <v>0</v>
      </c>
      <c r="I328" s="8" t="s">
        <v>27</v>
      </c>
    </row>
    <row r="329" spans="1:9" x14ac:dyDescent="0.3">
      <c r="A329" t="s">
        <v>97</v>
      </c>
      <c r="B329">
        <v>7</v>
      </c>
      <c r="C329" t="s">
        <v>85</v>
      </c>
      <c r="D329">
        <v>3</v>
      </c>
      <c r="E329">
        <f t="shared" si="18"/>
        <v>4</v>
      </c>
      <c r="F329">
        <f t="shared" si="17"/>
        <v>-4</v>
      </c>
      <c r="G329" t="b">
        <f>Table1[[#This Row],[Home - Away]]&gt;0</f>
        <v>1</v>
      </c>
      <c r="H329" t="b">
        <f>Table1[[#This Row],[Away - Home]]&gt;0</f>
        <v>0</v>
      </c>
      <c r="I329" s="8" t="s">
        <v>27</v>
      </c>
    </row>
    <row r="330" spans="1:9" x14ac:dyDescent="0.3">
      <c r="A330" t="s">
        <v>80</v>
      </c>
      <c r="B330">
        <v>3</v>
      </c>
      <c r="C330" t="s">
        <v>91</v>
      </c>
      <c r="D330">
        <v>5</v>
      </c>
      <c r="E330">
        <f t="shared" si="18"/>
        <v>-2</v>
      </c>
      <c r="F330">
        <f t="shared" si="17"/>
        <v>2</v>
      </c>
      <c r="G330" t="b">
        <f>Table1[[#This Row],[Home - Away]]&gt;0</f>
        <v>0</v>
      </c>
      <c r="H330" t="b">
        <f>Table1[[#This Row],[Away - Home]]&gt;0</f>
        <v>1</v>
      </c>
      <c r="I330" s="8" t="s">
        <v>27</v>
      </c>
    </row>
    <row r="331" spans="1:9" x14ac:dyDescent="0.3">
      <c r="A331" t="s">
        <v>86</v>
      </c>
      <c r="B331">
        <v>5</v>
      </c>
      <c r="C331" t="s">
        <v>95</v>
      </c>
      <c r="D331">
        <v>7</v>
      </c>
      <c r="E331">
        <f t="shared" si="18"/>
        <v>-2</v>
      </c>
      <c r="F331">
        <f t="shared" si="17"/>
        <v>2</v>
      </c>
      <c r="G331" t="b">
        <f>Table1[[#This Row],[Home - Away]]&gt;0</f>
        <v>0</v>
      </c>
      <c r="H331" t="b">
        <f>Table1[[#This Row],[Away - Home]]&gt;0</f>
        <v>1</v>
      </c>
      <c r="I331" s="8" t="s">
        <v>27</v>
      </c>
    </row>
    <row r="332" spans="1:9" x14ac:dyDescent="0.3">
      <c r="A332" t="s">
        <v>82</v>
      </c>
      <c r="B332">
        <v>3</v>
      </c>
      <c r="C332" t="s">
        <v>71</v>
      </c>
      <c r="D332">
        <v>4</v>
      </c>
      <c r="E332">
        <f t="shared" si="18"/>
        <v>-1</v>
      </c>
      <c r="F332">
        <f t="shared" si="17"/>
        <v>1</v>
      </c>
      <c r="G332" t="b">
        <f>Table1[[#This Row],[Home - Away]]&gt;0</f>
        <v>0</v>
      </c>
      <c r="H332" t="b">
        <f>Table1[[#This Row],[Away - Home]]&gt;0</f>
        <v>1</v>
      </c>
      <c r="I332" s="8" t="s">
        <v>27</v>
      </c>
    </row>
    <row r="333" spans="1:9" x14ac:dyDescent="0.3">
      <c r="A333" t="s">
        <v>79</v>
      </c>
      <c r="B333">
        <v>10</v>
      </c>
      <c r="C333" t="s">
        <v>98</v>
      </c>
      <c r="D333">
        <v>8</v>
      </c>
      <c r="E333">
        <f t="shared" si="18"/>
        <v>2</v>
      </c>
      <c r="F333">
        <f t="shared" si="17"/>
        <v>-2</v>
      </c>
      <c r="G333" t="b">
        <f>Table1[[#This Row],[Home - Away]]&gt;0</f>
        <v>1</v>
      </c>
      <c r="H333" t="b">
        <f>Table1[[#This Row],[Away - Home]]&gt;0</f>
        <v>0</v>
      </c>
      <c r="I333" s="8" t="s">
        <v>27</v>
      </c>
    </row>
    <row r="334" spans="1:9" x14ac:dyDescent="0.3">
      <c r="A334" t="s">
        <v>92</v>
      </c>
      <c r="B334">
        <v>7</v>
      </c>
      <c r="C334" t="s">
        <v>88</v>
      </c>
      <c r="D334">
        <v>5</v>
      </c>
      <c r="E334">
        <f t="shared" si="18"/>
        <v>2</v>
      </c>
      <c r="F334">
        <f t="shared" si="17"/>
        <v>-2</v>
      </c>
      <c r="G334" t="b">
        <f>Table1[[#This Row],[Home - Away]]&gt;0</f>
        <v>1</v>
      </c>
      <c r="H334" t="b">
        <f>Table1[[#This Row],[Away - Home]]&gt;0</f>
        <v>0</v>
      </c>
      <c r="I334" s="8" t="s">
        <v>27</v>
      </c>
    </row>
    <row r="335" spans="1:9" x14ac:dyDescent="0.3">
      <c r="A335" t="s">
        <v>87</v>
      </c>
      <c r="B335">
        <v>6</v>
      </c>
      <c r="C335" t="s">
        <v>74</v>
      </c>
      <c r="D335">
        <v>4</v>
      </c>
      <c r="E335">
        <f t="shared" si="18"/>
        <v>2</v>
      </c>
      <c r="F335">
        <f t="shared" si="17"/>
        <v>-2</v>
      </c>
      <c r="G335" t="b">
        <f>Table1[[#This Row],[Home - Away]]&gt;0</f>
        <v>1</v>
      </c>
      <c r="H335" t="b">
        <f>Table1[[#This Row],[Away - Home]]&gt;0</f>
        <v>0</v>
      </c>
      <c r="I335" s="8" t="s">
        <v>27</v>
      </c>
    </row>
    <row r="336" spans="1:9" x14ac:dyDescent="0.3">
      <c r="A336" t="s">
        <v>99</v>
      </c>
      <c r="B336">
        <v>11</v>
      </c>
      <c r="C336" t="s">
        <v>73</v>
      </c>
      <c r="D336">
        <v>14</v>
      </c>
      <c r="E336">
        <f t="shared" si="18"/>
        <v>-3</v>
      </c>
      <c r="F336">
        <f t="shared" si="17"/>
        <v>3</v>
      </c>
      <c r="G336" t="b">
        <f>Table1[[#This Row],[Home - Away]]&gt;0</f>
        <v>0</v>
      </c>
      <c r="H336" t="b">
        <f>Table1[[#This Row],[Away - Home]]&gt;0</f>
        <v>1</v>
      </c>
      <c r="I336" s="8" t="s">
        <v>27</v>
      </c>
    </row>
    <row r="337" spans="1:9" x14ac:dyDescent="0.3">
      <c r="A337" t="s">
        <v>81</v>
      </c>
      <c r="B337">
        <v>12</v>
      </c>
      <c r="C337" t="s">
        <v>84</v>
      </c>
      <c r="D337">
        <v>2</v>
      </c>
      <c r="E337">
        <f t="shared" si="18"/>
        <v>10</v>
      </c>
      <c r="F337">
        <f t="shared" si="17"/>
        <v>-10</v>
      </c>
      <c r="G337" t="b">
        <f>Table1[[#This Row],[Home - Away]]&gt;0</f>
        <v>1</v>
      </c>
      <c r="H337" t="b">
        <f>Table1[[#This Row],[Away - Home]]&gt;0</f>
        <v>0</v>
      </c>
      <c r="I337" s="8" t="s">
        <v>27</v>
      </c>
    </row>
    <row r="338" spans="1:9" x14ac:dyDescent="0.3">
      <c r="A338" t="s">
        <v>77</v>
      </c>
      <c r="B338">
        <v>3</v>
      </c>
      <c r="C338" t="s">
        <v>83</v>
      </c>
      <c r="D338">
        <v>1</v>
      </c>
      <c r="E338">
        <f t="shared" si="18"/>
        <v>2</v>
      </c>
      <c r="F338">
        <f t="shared" si="17"/>
        <v>-2</v>
      </c>
      <c r="G338" t="b">
        <f>Table1[[#This Row],[Home - Away]]&gt;0</f>
        <v>1</v>
      </c>
      <c r="H338" t="b">
        <f>Table1[[#This Row],[Away - Home]]&gt;0</f>
        <v>0</v>
      </c>
      <c r="I338" s="8" t="s">
        <v>27</v>
      </c>
    </row>
    <row r="339" spans="1:9" x14ac:dyDescent="0.3">
      <c r="A339" t="s">
        <v>72</v>
      </c>
      <c r="B339">
        <v>4</v>
      </c>
      <c r="C339" t="s">
        <v>90</v>
      </c>
      <c r="D339">
        <v>5</v>
      </c>
      <c r="E339">
        <f t="shared" si="18"/>
        <v>-1</v>
      </c>
      <c r="F339">
        <f t="shared" si="17"/>
        <v>1</v>
      </c>
      <c r="G339" t="b">
        <f>Table1[[#This Row],[Home - Away]]&gt;0</f>
        <v>0</v>
      </c>
      <c r="H339" t="b">
        <f>Table1[[#This Row],[Away - Home]]&gt;0</f>
        <v>1</v>
      </c>
      <c r="I339" s="8" t="s">
        <v>27</v>
      </c>
    </row>
    <row r="340" spans="1:9" x14ac:dyDescent="0.3">
      <c r="A340" t="s">
        <v>89</v>
      </c>
      <c r="B340">
        <v>4</v>
      </c>
      <c r="C340" t="s">
        <v>96</v>
      </c>
      <c r="D340">
        <v>9</v>
      </c>
      <c r="E340">
        <f t="shared" si="18"/>
        <v>-5</v>
      </c>
      <c r="F340">
        <f t="shared" si="17"/>
        <v>5</v>
      </c>
      <c r="G340" t="b">
        <f>Table1[[#This Row],[Home - Away]]&gt;0</f>
        <v>0</v>
      </c>
      <c r="H340" t="b">
        <f>Table1[[#This Row],[Away - Home]]&gt;0</f>
        <v>1</v>
      </c>
      <c r="I340" s="8" t="s">
        <v>27</v>
      </c>
    </row>
    <row r="341" spans="1:9" x14ac:dyDescent="0.3">
      <c r="A341" t="s">
        <v>78</v>
      </c>
      <c r="B341">
        <v>3</v>
      </c>
      <c r="C341" t="s">
        <v>93</v>
      </c>
      <c r="D341">
        <v>1</v>
      </c>
      <c r="E341">
        <f t="shared" si="18"/>
        <v>2</v>
      </c>
      <c r="F341">
        <f t="shared" si="17"/>
        <v>-2</v>
      </c>
      <c r="G341" t="b">
        <f>Table1[[#This Row],[Home - Away]]&gt;0</f>
        <v>1</v>
      </c>
      <c r="H341" t="b">
        <f>Table1[[#This Row],[Away - Home]]&gt;0</f>
        <v>0</v>
      </c>
      <c r="I341" s="8" t="s">
        <v>27</v>
      </c>
    </row>
    <row r="342" spans="1:9" x14ac:dyDescent="0.3">
      <c r="A342" t="s">
        <v>94</v>
      </c>
      <c r="B342">
        <v>7</v>
      </c>
      <c r="C342" t="s">
        <v>75</v>
      </c>
      <c r="D342">
        <v>4</v>
      </c>
      <c r="E342">
        <f t="shared" si="18"/>
        <v>3</v>
      </c>
      <c r="F342">
        <f t="shared" ref="F342:F369" si="19">-E342</f>
        <v>-3</v>
      </c>
      <c r="G342" t="b">
        <f>Table1[[#This Row],[Home - Away]]&gt;0</f>
        <v>1</v>
      </c>
      <c r="H342" t="b">
        <f>Table1[[#This Row],[Away - Home]]&gt;0</f>
        <v>0</v>
      </c>
      <c r="I342" s="8" t="s">
        <v>27</v>
      </c>
    </row>
    <row r="343" spans="1:9" x14ac:dyDescent="0.3">
      <c r="A343" t="s">
        <v>92</v>
      </c>
      <c r="B343">
        <v>5</v>
      </c>
      <c r="C343" t="s">
        <v>88</v>
      </c>
      <c r="D343">
        <v>3</v>
      </c>
      <c r="E343">
        <f t="shared" si="18"/>
        <v>2</v>
      </c>
      <c r="F343">
        <f t="shared" si="19"/>
        <v>-2</v>
      </c>
      <c r="G343" t="b">
        <f>Table1[[#This Row],[Home - Away]]&gt;0</f>
        <v>1</v>
      </c>
      <c r="H343" t="b">
        <f>Table1[[#This Row],[Away - Home]]&gt;0</f>
        <v>0</v>
      </c>
      <c r="I343" s="8" t="s">
        <v>28</v>
      </c>
    </row>
    <row r="344" spans="1:9" x14ac:dyDescent="0.3">
      <c r="A344" t="s">
        <v>82</v>
      </c>
      <c r="B344">
        <v>12</v>
      </c>
      <c r="C344" t="s">
        <v>71</v>
      </c>
      <c r="D344">
        <v>4</v>
      </c>
      <c r="E344">
        <f t="shared" si="18"/>
        <v>8</v>
      </c>
      <c r="F344">
        <f t="shared" si="19"/>
        <v>-8</v>
      </c>
      <c r="G344" t="b">
        <f>Table1[[#This Row],[Home - Away]]&gt;0</f>
        <v>1</v>
      </c>
      <c r="H344" t="b">
        <f>Table1[[#This Row],[Away - Home]]&gt;0</f>
        <v>0</v>
      </c>
      <c r="I344" s="8" t="s">
        <v>28</v>
      </c>
    </row>
    <row r="345" spans="1:9" x14ac:dyDescent="0.3">
      <c r="A345" t="s">
        <v>79</v>
      </c>
      <c r="B345">
        <v>11</v>
      </c>
      <c r="C345" t="s">
        <v>98</v>
      </c>
      <c r="D345">
        <v>3</v>
      </c>
      <c r="E345">
        <f t="shared" si="18"/>
        <v>8</v>
      </c>
      <c r="F345">
        <f t="shared" si="19"/>
        <v>-8</v>
      </c>
      <c r="G345" t="b">
        <f>Table1[[#This Row],[Home - Away]]&gt;0</f>
        <v>1</v>
      </c>
      <c r="H345" t="b">
        <f>Table1[[#This Row],[Away - Home]]&gt;0</f>
        <v>0</v>
      </c>
      <c r="I345" s="8" t="s">
        <v>28</v>
      </c>
    </row>
    <row r="346" spans="1:9" x14ac:dyDescent="0.3">
      <c r="A346" t="s">
        <v>81</v>
      </c>
      <c r="B346">
        <v>4</v>
      </c>
      <c r="C346" t="s">
        <v>84</v>
      </c>
      <c r="D346">
        <v>0</v>
      </c>
      <c r="E346">
        <f t="shared" si="18"/>
        <v>4</v>
      </c>
      <c r="F346">
        <f t="shared" si="19"/>
        <v>-4</v>
      </c>
      <c r="G346" t="b">
        <f>Table1[[#This Row],[Home - Away]]&gt;0</f>
        <v>1</v>
      </c>
      <c r="H346" t="b">
        <f>Table1[[#This Row],[Away - Home]]&gt;0</f>
        <v>0</v>
      </c>
      <c r="I346" s="8" t="s">
        <v>28</v>
      </c>
    </row>
    <row r="347" spans="1:9" x14ac:dyDescent="0.3">
      <c r="A347" t="s">
        <v>99</v>
      </c>
      <c r="B347">
        <v>4</v>
      </c>
      <c r="C347" t="s">
        <v>73</v>
      </c>
      <c r="D347">
        <v>12</v>
      </c>
      <c r="E347">
        <f t="shared" si="18"/>
        <v>-8</v>
      </c>
      <c r="F347">
        <f t="shared" si="19"/>
        <v>8</v>
      </c>
      <c r="G347" t="b">
        <f>Table1[[#This Row],[Home - Away]]&gt;0</f>
        <v>0</v>
      </c>
      <c r="H347" t="b">
        <f>Table1[[#This Row],[Away - Home]]&gt;0</f>
        <v>1</v>
      </c>
      <c r="I347" s="8" t="s">
        <v>28</v>
      </c>
    </row>
    <row r="348" spans="1:9" x14ac:dyDescent="0.3">
      <c r="A348" t="s">
        <v>77</v>
      </c>
      <c r="B348">
        <v>3</v>
      </c>
      <c r="C348" t="s">
        <v>83</v>
      </c>
      <c r="D348">
        <v>4</v>
      </c>
      <c r="E348">
        <f t="shared" si="18"/>
        <v>-1</v>
      </c>
      <c r="F348">
        <f t="shared" si="19"/>
        <v>1</v>
      </c>
      <c r="G348" t="b">
        <f>Table1[[#This Row],[Home - Away]]&gt;0</f>
        <v>0</v>
      </c>
      <c r="H348" t="b">
        <f>Table1[[#This Row],[Away - Home]]&gt;0</f>
        <v>1</v>
      </c>
      <c r="I348" s="8" t="s">
        <v>28</v>
      </c>
    </row>
    <row r="349" spans="1:9" x14ac:dyDescent="0.3">
      <c r="A349" t="s">
        <v>72</v>
      </c>
      <c r="B349">
        <v>7</v>
      </c>
      <c r="C349" t="s">
        <v>90</v>
      </c>
      <c r="D349">
        <v>4</v>
      </c>
      <c r="E349">
        <f t="shared" si="18"/>
        <v>3</v>
      </c>
      <c r="F349">
        <f t="shared" si="19"/>
        <v>-3</v>
      </c>
      <c r="G349" t="b">
        <f>Table1[[#This Row],[Home - Away]]&gt;0</f>
        <v>1</v>
      </c>
      <c r="H349" t="b">
        <f>Table1[[#This Row],[Away - Home]]&gt;0</f>
        <v>0</v>
      </c>
      <c r="I349" s="8" t="s">
        <v>28</v>
      </c>
    </row>
    <row r="350" spans="1:9" x14ac:dyDescent="0.3">
      <c r="A350" t="s">
        <v>89</v>
      </c>
      <c r="B350">
        <v>2</v>
      </c>
      <c r="C350" t="s">
        <v>96</v>
      </c>
      <c r="D350">
        <v>1</v>
      </c>
      <c r="E350">
        <f t="shared" si="18"/>
        <v>1</v>
      </c>
      <c r="F350">
        <f t="shared" si="19"/>
        <v>-1</v>
      </c>
      <c r="G350" t="b">
        <f>Table1[[#This Row],[Home - Away]]&gt;0</f>
        <v>1</v>
      </c>
      <c r="H350" t="b">
        <f>Table1[[#This Row],[Away - Home]]&gt;0</f>
        <v>0</v>
      </c>
      <c r="I350" s="8" t="s">
        <v>28</v>
      </c>
    </row>
    <row r="351" spans="1:9" x14ac:dyDescent="0.3">
      <c r="A351" t="s">
        <v>78</v>
      </c>
      <c r="B351">
        <v>7</v>
      </c>
      <c r="C351" t="s">
        <v>93</v>
      </c>
      <c r="D351">
        <v>6</v>
      </c>
      <c r="E351">
        <f t="shared" si="18"/>
        <v>1</v>
      </c>
      <c r="F351">
        <f t="shared" si="19"/>
        <v>-1</v>
      </c>
      <c r="G351" t="b">
        <f>Table1[[#This Row],[Home - Away]]&gt;0</f>
        <v>1</v>
      </c>
      <c r="H351" t="b">
        <f>Table1[[#This Row],[Away - Home]]&gt;0</f>
        <v>0</v>
      </c>
      <c r="I351" s="8" t="s">
        <v>28</v>
      </c>
    </row>
    <row r="352" spans="1:9" x14ac:dyDescent="0.3">
      <c r="A352" t="s">
        <v>94</v>
      </c>
      <c r="B352">
        <v>1</v>
      </c>
      <c r="C352" t="s">
        <v>75</v>
      </c>
      <c r="D352">
        <v>4</v>
      </c>
      <c r="E352">
        <f t="shared" si="18"/>
        <v>-3</v>
      </c>
      <c r="F352">
        <f t="shared" si="19"/>
        <v>3</v>
      </c>
      <c r="G352" t="b">
        <f>Table1[[#This Row],[Home - Away]]&gt;0</f>
        <v>0</v>
      </c>
      <c r="H352" t="b">
        <f>Table1[[#This Row],[Away - Home]]&gt;0</f>
        <v>1</v>
      </c>
      <c r="I352" s="8" t="s">
        <v>28</v>
      </c>
    </row>
    <row r="353" spans="1:9" x14ac:dyDescent="0.3">
      <c r="A353" t="s">
        <v>97</v>
      </c>
      <c r="B353">
        <v>6</v>
      </c>
      <c r="C353" t="s">
        <v>85</v>
      </c>
      <c r="D353">
        <v>4</v>
      </c>
      <c r="E353">
        <f t="shared" si="18"/>
        <v>2</v>
      </c>
      <c r="F353">
        <f t="shared" si="19"/>
        <v>-2</v>
      </c>
      <c r="G353" t="b">
        <f>Table1[[#This Row],[Home - Away]]&gt;0</f>
        <v>1</v>
      </c>
      <c r="H353" t="b">
        <f>Table1[[#This Row],[Away - Home]]&gt;0</f>
        <v>0</v>
      </c>
      <c r="I353" s="8" t="s">
        <v>28</v>
      </c>
    </row>
    <row r="354" spans="1:9" x14ac:dyDescent="0.3">
      <c r="A354" t="s">
        <v>80</v>
      </c>
      <c r="B354">
        <v>5</v>
      </c>
      <c r="C354" t="s">
        <v>91</v>
      </c>
      <c r="D354">
        <v>6</v>
      </c>
      <c r="E354">
        <f t="shared" si="18"/>
        <v>-1</v>
      </c>
      <c r="F354">
        <f t="shared" si="19"/>
        <v>1</v>
      </c>
      <c r="G354" t="b">
        <f>Table1[[#This Row],[Home - Away]]&gt;0</f>
        <v>0</v>
      </c>
      <c r="H354" t="b">
        <f>Table1[[#This Row],[Away - Home]]&gt;0</f>
        <v>1</v>
      </c>
      <c r="I354" s="8" t="s">
        <v>28</v>
      </c>
    </row>
    <row r="355" spans="1:9" x14ac:dyDescent="0.3">
      <c r="A355" t="s">
        <v>76</v>
      </c>
      <c r="B355">
        <v>3</v>
      </c>
      <c r="C355" t="s">
        <v>100</v>
      </c>
      <c r="D355">
        <v>6</v>
      </c>
      <c r="E355">
        <f t="shared" si="18"/>
        <v>-3</v>
      </c>
      <c r="F355">
        <f t="shared" si="19"/>
        <v>3</v>
      </c>
      <c r="G355" t="b">
        <f>Table1[[#This Row],[Home - Away]]&gt;0</f>
        <v>0</v>
      </c>
      <c r="H355" t="b">
        <f>Table1[[#This Row],[Away - Home]]&gt;0</f>
        <v>1</v>
      </c>
      <c r="I355" s="8" t="s">
        <v>28</v>
      </c>
    </row>
    <row r="356" spans="1:9" x14ac:dyDescent="0.3">
      <c r="A356" t="s">
        <v>86</v>
      </c>
      <c r="B356">
        <v>5</v>
      </c>
      <c r="C356" t="s">
        <v>95</v>
      </c>
      <c r="D356">
        <v>4</v>
      </c>
      <c r="E356">
        <f t="shared" si="18"/>
        <v>1</v>
      </c>
      <c r="F356">
        <f t="shared" si="19"/>
        <v>-1</v>
      </c>
      <c r="G356" t="b">
        <f>Table1[[#This Row],[Home - Away]]&gt;0</f>
        <v>1</v>
      </c>
      <c r="H356" t="b">
        <f>Table1[[#This Row],[Away - Home]]&gt;0</f>
        <v>0</v>
      </c>
      <c r="I356" s="8" t="s">
        <v>29</v>
      </c>
    </row>
    <row r="357" spans="1:9" x14ac:dyDescent="0.3">
      <c r="A357" t="s">
        <v>82</v>
      </c>
      <c r="B357">
        <v>5</v>
      </c>
      <c r="C357" t="s">
        <v>71</v>
      </c>
      <c r="D357">
        <v>2</v>
      </c>
      <c r="E357">
        <f t="shared" si="18"/>
        <v>3</v>
      </c>
      <c r="F357">
        <f t="shared" si="19"/>
        <v>-3</v>
      </c>
      <c r="G357" t="b">
        <f>Table1[[#This Row],[Home - Away]]&gt;0</f>
        <v>1</v>
      </c>
      <c r="H357" t="b">
        <f>Table1[[#This Row],[Away - Home]]&gt;0</f>
        <v>0</v>
      </c>
      <c r="I357" s="8" t="s">
        <v>29</v>
      </c>
    </row>
    <row r="358" spans="1:9" x14ac:dyDescent="0.3">
      <c r="A358" t="s">
        <v>79</v>
      </c>
      <c r="B358">
        <v>3</v>
      </c>
      <c r="C358" t="s">
        <v>98</v>
      </c>
      <c r="D358">
        <v>4</v>
      </c>
      <c r="E358">
        <f t="shared" si="18"/>
        <v>-1</v>
      </c>
      <c r="F358">
        <f t="shared" si="19"/>
        <v>1</v>
      </c>
      <c r="G358" t="b">
        <f>Table1[[#This Row],[Home - Away]]&gt;0</f>
        <v>0</v>
      </c>
      <c r="H358" t="b">
        <f>Table1[[#This Row],[Away - Home]]&gt;0</f>
        <v>1</v>
      </c>
      <c r="I358" s="8" t="s">
        <v>29</v>
      </c>
    </row>
    <row r="359" spans="1:9" x14ac:dyDescent="0.3">
      <c r="A359" t="s">
        <v>99</v>
      </c>
      <c r="B359">
        <v>7</v>
      </c>
      <c r="C359" t="s">
        <v>73</v>
      </c>
      <c r="D359">
        <v>4</v>
      </c>
      <c r="E359">
        <f t="shared" si="18"/>
        <v>3</v>
      </c>
      <c r="F359">
        <f t="shared" si="19"/>
        <v>-3</v>
      </c>
      <c r="G359" t="b">
        <f>Table1[[#This Row],[Home - Away]]&gt;0</f>
        <v>1</v>
      </c>
      <c r="H359" t="b">
        <f>Table1[[#This Row],[Away - Home]]&gt;0</f>
        <v>0</v>
      </c>
      <c r="I359" s="8" t="s">
        <v>29</v>
      </c>
    </row>
    <row r="360" spans="1:9" x14ac:dyDescent="0.3">
      <c r="A360" t="s">
        <v>87</v>
      </c>
      <c r="B360">
        <v>7</v>
      </c>
      <c r="C360" t="s">
        <v>74</v>
      </c>
      <c r="D360">
        <v>5</v>
      </c>
      <c r="E360">
        <f t="shared" si="18"/>
        <v>2</v>
      </c>
      <c r="F360">
        <f t="shared" si="19"/>
        <v>-2</v>
      </c>
      <c r="G360" t="b">
        <f>Table1[[#This Row],[Home - Away]]&gt;0</f>
        <v>1</v>
      </c>
      <c r="H360" t="b">
        <f>Table1[[#This Row],[Away - Home]]&gt;0</f>
        <v>0</v>
      </c>
      <c r="I360" s="8" t="s">
        <v>29</v>
      </c>
    </row>
    <row r="361" spans="1:9" x14ac:dyDescent="0.3">
      <c r="A361" t="s">
        <v>77</v>
      </c>
      <c r="B361">
        <v>4</v>
      </c>
      <c r="C361" t="s">
        <v>83</v>
      </c>
      <c r="D361">
        <v>12</v>
      </c>
      <c r="E361">
        <f t="shared" si="18"/>
        <v>-8</v>
      </c>
      <c r="F361">
        <f t="shared" si="19"/>
        <v>8</v>
      </c>
      <c r="G361" t="b">
        <f>Table1[[#This Row],[Home - Away]]&gt;0</f>
        <v>0</v>
      </c>
      <c r="H361" t="b">
        <f>Table1[[#This Row],[Away - Home]]&gt;0</f>
        <v>1</v>
      </c>
      <c r="I361" s="8" t="s">
        <v>29</v>
      </c>
    </row>
    <row r="362" spans="1:9" x14ac:dyDescent="0.3">
      <c r="A362" t="s">
        <v>81</v>
      </c>
      <c r="B362">
        <v>3</v>
      </c>
      <c r="C362" t="s">
        <v>84</v>
      </c>
      <c r="D362">
        <v>10</v>
      </c>
      <c r="E362">
        <f t="shared" si="18"/>
        <v>-7</v>
      </c>
      <c r="F362">
        <f t="shared" si="19"/>
        <v>7</v>
      </c>
      <c r="G362" t="b">
        <f>Table1[[#This Row],[Home - Away]]&gt;0</f>
        <v>0</v>
      </c>
      <c r="H362" t="b">
        <f>Table1[[#This Row],[Away - Home]]&gt;0</f>
        <v>1</v>
      </c>
      <c r="I362" s="8" t="s">
        <v>29</v>
      </c>
    </row>
    <row r="363" spans="1:9" x14ac:dyDescent="0.3">
      <c r="A363" t="s">
        <v>72</v>
      </c>
      <c r="B363">
        <v>2</v>
      </c>
      <c r="C363" t="s">
        <v>90</v>
      </c>
      <c r="D363">
        <v>6</v>
      </c>
      <c r="E363">
        <f t="shared" si="18"/>
        <v>-4</v>
      </c>
      <c r="F363">
        <f t="shared" si="19"/>
        <v>4</v>
      </c>
      <c r="G363" t="b">
        <f>Table1[[#This Row],[Home - Away]]&gt;0</f>
        <v>0</v>
      </c>
      <c r="H363" t="b">
        <f>Table1[[#This Row],[Away - Home]]&gt;0</f>
        <v>1</v>
      </c>
      <c r="I363" s="8" t="s">
        <v>29</v>
      </c>
    </row>
    <row r="364" spans="1:9" x14ac:dyDescent="0.3">
      <c r="A364" t="s">
        <v>94</v>
      </c>
      <c r="B364">
        <v>1</v>
      </c>
      <c r="C364" t="s">
        <v>75</v>
      </c>
      <c r="D364">
        <v>3</v>
      </c>
      <c r="E364">
        <f t="shared" si="18"/>
        <v>-2</v>
      </c>
      <c r="F364">
        <f t="shared" si="19"/>
        <v>2</v>
      </c>
      <c r="G364" t="b">
        <f>Table1[[#This Row],[Home - Away]]&gt;0</f>
        <v>0</v>
      </c>
      <c r="H364" t="b">
        <f>Table1[[#This Row],[Away - Home]]&gt;0</f>
        <v>1</v>
      </c>
      <c r="I364" s="8" t="s">
        <v>29</v>
      </c>
    </row>
    <row r="365" spans="1:9" x14ac:dyDescent="0.3">
      <c r="A365" t="s">
        <v>92</v>
      </c>
      <c r="B365">
        <v>5</v>
      </c>
      <c r="C365" t="s">
        <v>88</v>
      </c>
      <c r="D365">
        <v>23</v>
      </c>
      <c r="E365">
        <f t="shared" si="18"/>
        <v>-18</v>
      </c>
      <c r="F365">
        <f t="shared" si="19"/>
        <v>18</v>
      </c>
      <c r="G365" t="b">
        <f>Table1[[#This Row],[Home - Away]]&gt;0</f>
        <v>0</v>
      </c>
      <c r="H365" t="b">
        <f>Table1[[#This Row],[Away - Home]]&gt;0</f>
        <v>1</v>
      </c>
      <c r="I365" s="8" t="s">
        <v>29</v>
      </c>
    </row>
    <row r="366" spans="1:9" x14ac:dyDescent="0.3">
      <c r="A366" t="s">
        <v>78</v>
      </c>
      <c r="B366">
        <v>0</v>
      </c>
      <c r="C366" t="s">
        <v>93</v>
      </c>
      <c r="D366">
        <v>2</v>
      </c>
      <c r="E366">
        <f t="shared" si="18"/>
        <v>-2</v>
      </c>
      <c r="F366">
        <f t="shared" si="19"/>
        <v>2</v>
      </c>
      <c r="G366" t="b">
        <f>Table1[[#This Row],[Home - Away]]&gt;0</f>
        <v>0</v>
      </c>
      <c r="H366" t="b">
        <f>Table1[[#This Row],[Away - Home]]&gt;0</f>
        <v>1</v>
      </c>
      <c r="I366" s="8" t="s">
        <v>29</v>
      </c>
    </row>
    <row r="367" spans="1:9" x14ac:dyDescent="0.3">
      <c r="A367" t="s">
        <v>89</v>
      </c>
      <c r="B367">
        <v>2</v>
      </c>
      <c r="C367" t="s">
        <v>96</v>
      </c>
      <c r="D367">
        <v>7</v>
      </c>
      <c r="E367">
        <f t="shared" si="18"/>
        <v>-5</v>
      </c>
      <c r="F367">
        <f t="shared" si="19"/>
        <v>5</v>
      </c>
      <c r="G367" t="b">
        <f>Table1[[#This Row],[Home - Away]]&gt;0</f>
        <v>0</v>
      </c>
      <c r="H367" t="b">
        <f>Table1[[#This Row],[Away - Home]]&gt;0</f>
        <v>1</v>
      </c>
      <c r="I367" s="8" t="s">
        <v>29</v>
      </c>
    </row>
    <row r="368" spans="1:9" x14ac:dyDescent="0.3">
      <c r="A368" t="s">
        <v>76</v>
      </c>
      <c r="B368">
        <v>5</v>
      </c>
      <c r="C368" t="s">
        <v>100</v>
      </c>
      <c r="D368">
        <v>2</v>
      </c>
      <c r="E368">
        <f t="shared" si="18"/>
        <v>3</v>
      </c>
      <c r="F368">
        <f t="shared" si="19"/>
        <v>-3</v>
      </c>
      <c r="G368" t="b">
        <f>Table1[[#This Row],[Home - Away]]&gt;0</f>
        <v>1</v>
      </c>
      <c r="H368" t="b">
        <f>Table1[[#This Row],[Away - Home]]&gt;0</f>
        <v>0</v>
      </c>
      <c r="I368" s="8" t="s">
        <v>29</v>
      </c>
    </row>
    <row r="369" spans="1:9" x14ac:dyDescent="0.3">
      <c r="A369" t="s">
        <v>80</v>
      </c>
      <c r="B369">
        <v>3</v>
      </c>
      <c r="C369" t="s">
        <v>91</v>
      </c>
      <c r="D369">
        <v>5</v>
      </c>
      <c r="E369">
        <f t="shared" si="18"/>
        <v>-2</v>
      </c>
      <c r="F369">
        <f t="shared" si="19"/>
        <v>2</v>
      </c>
      <c r="G369" t="b">
        <f>Table1[[#This Row],[Home - Away]]&gt;0</f>
        <v>0</v>
      </c>
      <c r="H369" t="b">
        <f>Table1[[#This Row],[Away - Home]]&gt;0</f>
        <v>1</v>
      </c>
      <c r="I369" s="8" t="s">
        <v>29</v>
      </c>
    </row>
    <row r="370" spans="1:9" x14ac:dyDescent="0.3">
      <c r="A370" t="s">
        <v>97</v>
      </c>
      <c r="B370">
        <v>3</v>
      </c>
      <c r="C370" t="s">
        <v>85</v>
      </c>
      <c r="D370">
        <v>7</v>
      </c>
      <c r="E370">
        <f t="shared" si="18"/>
        <v>-4</v>
      </c>
      <c r="F370">
        <f t="shared" ref="F370:F396" si="20">-E370</f>
        <v>4</v>
      </c>
      <c r="G370" t="b">
        <f>Table1[[#This Row],[Home - Away]]&gt;0</f>
        <v>0</v>
      </c>
      <c r="H370" t="b">
        <f>Table1[[#This Row],[Away - Home]]&gt;0</f>
        <v>1</v>
      </c>
      <c r="I370" s="8" t="s">
        <v>29</v>
      </c>
    </row>
    <row r="371" spans="1:9" x14ac:dyDescent="0.3">
      <c r="A371" t="s">
        <v>92</v>
      </c>
      <c r="B371">
        <v>7</v>
      </c>
      <c r="C371" t="s">
        <v>79</v>
      </c>
      <c r="D371">
        <v>5</v>
      </c>
      <c r="E371">
        <f t="shared" si="18"/>
        <v>2</v>
      </c>
      <c r="F371">
        <f t="shared" si="20"/>
        <v>-2</v>
      </c>
      <c r="G371" t="b">
        <f>Table1[[#This Row],[Home - Away]]&gt;0</f>
        <v>1</v>
      </c>
      <c r="H371" t="b">
        <f>Table1[[#This Row],[Away - Home]]&gt;0</f>
        <v>0</v>
      </c>
      <c r="I371" s="8" t="s">
        <v>30</v>
      </c>
    </row>
    <row r="372" spans="1:9" x14ac:dyDescent="0.3">
      <c r="A372" t="s">
        <v>98</v>
      </c>
      <c r="B372">
        <v>7</v>
      </c>
      <c r="C372" t="s">
        <v>95</v>
      </c>
      <c r="D372">
        <v>5</v>
      </c>
      <c r="E372">
        <f t="shared" si="18"/>
        <v>2</v>
      </c>
      <c r="F372">
        <f t="shared" si="20"/>
        <v>-2</v>
      </c>
      <c r="G372" t="b">
        <f>Table1[[#This Row],[Home - Away]]&gt;0</f>
        <v>1</v>
      </c>
      <c r="H372" t="b">
        <f>Table1[[#This Row],[Away - Home]]&gt;0</f>
        <v>0</v>
      </c>
      <c r="I372" s="8" t="s">
        <v>30</v>
      </c>
    </row>
    <row r="373" spans="1:9" x14ac:dyDescent="0.3">
      <c r="A373" t="s">
        <v>99</v>
      </c>
      <c r="B373">
        <v>5</v>
      </c>
      <c r="C373" t="s">
        <v>90</v>
      </c>
      <c r="D373">
        <v>2</v>
      </c>
      <c r="E373">
        <f t="shared" si="18"/>
        <v>3</v>
      </c>
      <c r="F373">
        <f t="shared" si="20"/>
        <v>-3</v>
      </c>
      <c r="G373" t="b">
        <f>Table1[[#This Row],[Home - Away]]&gt;0</f>
        <v>1</v>
      </c>
      <c r="H373" t="b">
        <f>Table1[[#This Row],[Away - Home]]&gt;0</f>
        <v>0</v>
      </c>
      <c r="I373" s="8" t="s">
        <v>30</v>
      </c>
    </row>
    <row r="374" spans="1:9" x14ac:dyDescent="0.3">
      <c r="A374" t="s">
        <v>94</v>
      </c>
      <c r="B374">
        <v>4</v>
      </c>
      <c r="C374" t="s">
        <v>84</v>
      </c>
      <c r="D374">
        <v>2</v>
      </c>
      <c r="E374">
        <f t="shared" si="18"/>
        <v>2</v>
      </c>
      <c r="F374">
        <f t="shared" si="20"/>
        <v>-2</v>
      </c>
      <c r="G374" t="b">
        <f>Table1[[#This Row],[Home - Away]]&gt;0</f>
        <v>1</v>
      </c>
      <c r="H374" t="b">
        <f>Table1[[#This Row],[Away - Home]]&gt;0</f>
        <v>0</v>
      </c>
      <c r="I374" s="8" t="s">
        <v>30</v>
      </c>
    </row>
    <row r="375" spans="1:9" x14ac:dyDescent="0.3">
      <c r="A375" t="s">
        <v>97</v>
      </c>
      <c r="B375">
        <v>1</v>
      </c>
      <c r="C375" t="s">
        <v>74</v>
      </c>
      <c r="D375">
        <v>6</v>
      </c>
      <c r="E375">
        <f t="shared" si="18"/>
        <v>-5</v>
      </c>
      <c r="F375">
        <f t="shared" si="20"/>
        <v>5</v>
      </c>
      <c r="G375" t="b">
        <f>Table1[[#This Row],[Home - Away]]&gt;0</f>
        <v>0</v>
      </c>
      <c r="H375" t="b">
        <f>Table1[[#This Row],[Away - Home]]&gt;0</f>
        <v>1</v>
      </c>
      <c r="I375" s="8" t="s">
        <v>30</v>
      </c>
    </row>
    <row r="376" spans="1:9" x14ac:dyDescent="0.3">
      <c r="A376" t="s">
        <v>80</v>
      </c>
      <c r="B376">
        <v>10</v>
      </c>
      <c r="C376" t="s">
        <v>72</v>
      </c>
      <c r="D376">
        <v>2</v>
      </c>
      <c r="E376">
        <f t="shared" si="18"/>
        <v>8</v>
      </c>
      <c r="F376">
        <f t="shared" si="20"/>
        <v>-8</v>
      </c>
      <c r="G376" t="b">
        <f>Table1[[#This Row],[Home - Away]]&gt;0</f>
        <v>1</v>
      </c>
      <c r="H376" t="b">
        <f>Table1[[#This Row],[Away - Home]]&gt;0</f>
        <v>0</v>
      </c>
      <c r="I376" s="8" t="s">
        <v>30</v>
      </c>
    </row>
    <row r="377" spans="1:9" x14ac:dyDescent="0.3">
      <c r="A377" t="s">
        <v>75</v>
      </c>
      <c r="B377">
        <v>7</v>
      </c>
      <c r="C377" t="s">
        <v>73</v>
      </c>
      <c r="D377">
        <v>1</v>
      </c>
      <c r="E377">
        <f t="shared" si="18"/>
        <v>6</v>
      </c>
      <c r="F377">
        <f t="shared" si="20"/>
        <v>-6</v>
      </c>
      <c r="G377" t="b">
        <f>Table1[[#This Row],[Home - Away]]&gt;0</f>
        <v>1</v>
      </c>
      <c r="H377" t="b">
        <f>Table1[[#This Row],[Away - Home]]&gt;0</f>
        <v>0</v>
      </c>
      <c r="I377" s="8" t="s">
        <v>30</v>
      </c>
    </row>
    <row r="378" spans="1:9" x14ac:dyDescent="0.3">
      <c r="A378" t="s">
        <v>81</v>
      </c>
      <c r="B378">
        <v>3</v>
      </c>
      <c r="C378" t="s">
        <v>86</v>
      </c>
      <c r="D378">
        <v>4</v>
      </c>
      <c r="E378">
        <f t="shared" si="18"/>
        <v>-1</v>
      </c>
      <c r="F378">
        <f t="shared" si="20"/>
        <v>1</v>
      </c>
      <c r="G378" t="b">
        <f>Table1[[#This Row],[Home - Away]]&gt;0</f>
        <v>0</v>
      </c>
      <c r="H378" t="b">
        <f>Table1[[#This Row],[Away - Home]]&gt;0</f>
        <v>1</v>
      </c>
      <c r="I378" s="8" t="s">
        <v>30</v>
      </c>
    </row>
    <row r="379" spans="1:9" x14ac:dyDescent="0.3">
      <c r="A379" t="s">
        <v>100</v>
      </c>
      <c r="B379">
        <v>2</v>
      </c>
      <c r="C379" t="s">
        <v>96</v>
      </c>
      <c r="D379">
        <v>6</v>
      </c>
      <c r="E379">
        <f t="shared" si="18"/>
        <v>-4</v>
      </c>
      <c r="F379">
        <f t="shared" si="20"/>
        <v>4</v>
      </c>
      <c r="G379" t="b">
        <f>Table1[[#This Row],[Home - Away]]&gt;0</f>
        <v>0</v>
      </c>
      <c r="H379" t="b">
        <f>Table1[[#This Row],[Away - Home]]&gt;0</f>
        <v>1</v>
      </c>
      <c r="I379" s="8" t="s">
        <v>30</v>
      </c>
    </row>
    <row r="380" spans="1:9" x14ac:dyDescent="0.3">
      <c r="A380" t="s">
        <v>83</v>
      </c>
      <c r="B380">
        <v>1</v>
      </c>
      <c r="C380" t="s">
        <v>85</v>
      </c>
      <c r="D380">
        <v>7</v>
      </c>
      <c r="E380">
        <f t="shared" si="18"/>
        <v>-6</v>
      </c>
      <c r="F380">
        <f t="shared" si="20"/>
        <v>6</v>
      </c>
      <c r="G380" t="b">
        <f>Table1[[#This Row],[Home - Away]]&gt;0</f>
        <v>0</v>
      </c>
      <c r="H380" t="b">
        <f>Table1[[#This Row],[Away - Home]]&gt;0</f>
        <v>1</v>
      </c>
      <c r="I380" s="8" t="s">
        <v>30</v>
      </c>
    </row>
    <row r="381" spans="1:9" x14ac:dyDescent="0.3">
      <c r="A381" t="s">
        <v>71</v>
      </c>
      <c r="B381">
        <v>4</v>
      </c>
      <c r="C381" t="s">
        <v>91</v>
      </c>
      <c r="D381">
        <v>3</v>
      </c>
      <c r="E381">
        <f t="shared" si="18"/>
        <v>1</v>
      </c>
      <c r="F381">
        <f t="shared" si="20"/>
        <v>-1</v>
      </c>
      <c r="G381" t="b">
        <f>Table1[[#This Row],[Home - Away]]&gt;0</f>
        <v>1</v>
      </c>
      <c r="H381" t="b">
        <f>Table1[[#This Row],[Away - Home]]&gt;0</f>
        <v>0</v>
      </c>
      <c r="I381" s="8" t="s">
        <v>30</v>
      </c>
    </row>
    <row r="382" spans="1:9" x14ac:dyDescent="0.3">
      <c r="A382" t="s">
        <v>92</v>
      </c>
      <c r="B382">
        <v>7</v>
      </c>
      <c r="C382" t="s">
        <v>79</v>
      </c>
      <c r="D382">
        <v>9</v>
      </c>
      <c r="E382">
        <f t="shared" si="18"/>
        <v>-2</v>
      </c>
      <c r="F382">
        <f t="shared" si="20"/>
        <v>2</v>
      </c>
      <c r="G382" t="b">
        <f>Table1[[#This Row],[Home - Away]]&gt;0</f>
        <v>0</v>
      </c>
      <c r="H382" t="b">
        <f>Table1[[#This Row],[Away - Home]]&gt;0</f>
        <v>1</v>
      </c>
      <c r="I382" s="8" t="s">
        <v>31</v>
      </c>
    </row>
    <row r="383" spans="1:9" x14ac:dyDescent="0.3">
      <c r="A383" t="s">
        <v>89</v>
      </c>
      <c r="B383">
        <v>1</v>
      </c>
      <c r="C383" t="s">
        <v>87</v>
      </c>
      <c r="D383">
        <v>9</v>
      </c>
      <c r="E383">
        <f t="shared" si="18"/>
        <v>-8</v>
      </c>
      <c r="F383">
        <f t="shared" si="20"/>
        <v>8</v>
      </c>
      <c r="G383" t="b">
        <f>Table1[[#This Row],[Home - Away]]&gt;0</f>
        <v>0</v>
      </c>
      <c r="H383" t="b">
        <f>Table1[[#This Row],[Away - Home]]&gt;0</f>
        <v>1</v>
      </c>
      <c r="I383" s="8" t="s">
        <v>31</v>
      </c>
    </row>
    <row r="384" spans="1:9" x14ac:dyDescent="0.3">
      <c r="A384" t="s">
        <v>99</v>
      </c>
      <c r="B384">
        <v>2</v>
      </c>
      <c r="C384" t="s">
        <v>90</v>
      </c>
      <c r="D384">
        <v>5</v>
      </c>
      <c r="E384">
        <f t="shared" si="18"/>
        <v>-3</v>
      </c>
      <c r="F384">
        <f t="shared" si="20"/>
        <v>3</v>
      </c>
      <c r="G384" t="b">
        <f>Table1[[#This Row],[Home - Away]]&gt;0</f>
        <v>0</v>
      </c>
      <c r="H384" t="b">
        <f>Table1[[#This Row],[Away - Home]]&gt;0</f>
        <v>1</v>
      </c>
      <c r="I384" s="8" t="s">
        <v>31</v>
      </c>
    </row>
    <row r="385" spans="1:9" x14ac:dyDescent="0.3">
      <c r="A385" t="s">
        <v>76</v>
      </c>
      <c r="B385">
        <v>6</v>
      </c>
      <c r="C385" t="s">
        <v>77</v>
      </c>
      <c r="D385">
        <v>4</v>
      </c>
      <c r="E385">
        <f t="shared" si="18"/>
        <v>2</v>
      </c>
      <c r="F385">
        <f t="shared" si="20"/>
        <v>-2</v>
      </c>
      <c r="G385" t="b">
        <f>Table1[[#This Row],[Home - Away]]&gt;0</f>
        <v>1</v>
      </c>
      <c r="H385" t="b">
        <f>Table1[[#This Row],[Away - Home]]&gt;0</f>
        <v>0</v>
      </c>
      <c r="I385" s="8" t="s">
        <v>31</v>
      </c>
    </row>
    <row r="386" spans="1:9" x14ac:dyDescent="0.3">
      <c r="A386" t="s">
        <v>80</v>
      </c>
      <c r="B386">
        <v>3</v>
      </c>
      <c r="C386" t="s">
        <v>72</v>
      </c>
      <c r="D386">
        <v>8</v>
      </c>
      <c r="E386">
        <f t="shared" ref="E386:E449" si="21">B386-D386</f>
        <v>-5</v>
      </c>
      <c r="F386">
        <f t="shared" si="20"/>
        <v>5</v>
      </c>
      <c r="G386" t="b">
        <f>Table1[[#This Row],[Home - Away]]&gt;0</f>
        <v>0</v>
      </c>
      <c r="H386" t="b">
        <f>Table1[[#This Row],[Away - Home]]&gt;0</f>
        <v>1</v>
      </c>
      <c r="I386" s="8" t="s">
        <v>31</v>
      </c>
    </row>
    <row r="387" spans="1:9" x14ac:dyDescent="0.3">
      <c r="A387" t="s">
        <v>94</v>
      </c>
      <c r="B387">
        <v>3</v>
      </c>
      <c r="C387" t="s">
        <v>84</v>
      </c>
      <c r="D387">
        <v>1</v>
      </c>
      <c r="E387">
        <f t="shared" si="21"/>
        <v>2</v>
      </c>
      <c r="F387">
        <f t="shared" si="20"/>
        <v>-2</v>
      </c>
      <c r="G387" t="b">
        <f>Table1[[#This Row],[Home - Away]]&gt;0</f>
        <v>1</v>
      </c>
      <c r="H387" t="b">
        <f>Table1[[#This Row],[Away - Home]]&gt;0</f>
        <v>0</v>
      </c>
      <c r="I387" s="8" t="s">
        <v>31</v>
      </c>
    </row>
    <row r="388" spans="1:9" x14ac:dyDescent="0.3">
      <c r="A388" t="s">
        <v>97</v>
      </c>
      <c r="B388">
        <v>6</v>
      </c>
      <c r="C388" t="s">
        <v>74</v>
      </c>
      <c r="D388">
        <v>0</v>
      </c>
      <c r="E388">
        <f t="shared" si="21"/>
        <v>6</v>
      </c>
      <c r="F388">
        <f t="shared" si="20"/>
        <v>-6</v>
      </c>
      <c r="G388" t="b">
        <f>Table1[[#This Row],[Home - Away]]&gt;0</f>
        <v>1</v>
      </c>
      <c r="H388" t="b">
        <f>Table1[[#This Row],[Away - Home]]&gt;0</f>
        <v>0</v>
      </c>
      <c r="I388" s="8" t="s">
        <v>31</v>
      </c>
    </row>
    <row r="389" spans="1:9" x14ac:dyDescent="0.3">
      <c r="A389" t="s">
        <v>78</v>
      </c>
      <c r="B389">
        <v>2</v>
      </c>
      <c r="C389" t="s">
        <v>82</v>
      </c>
      <c r="D389">
        <v>6</v>
      </c>
      <c r="E389">
        <f t="shared" si="21"/>
        <v>-4</v>
      </c>
      <c r="F389">
        <f t="shared" si="20"/>
        <v>4</v>
      </c>
      <c r="G389" t="b">
        <f>Table1[[#This Row],[Home - Away]]&gt;0</f>
        <v>0</v>
      </c>
      <c r="H389" t="b">
        <f>Table1[[#This Row],[Away - Home]]&gt;0</f>
        <v>1</v>
      </c>
      <c r="I389" s="8" t="s">
        <v>31</v>
      </c>
    </row>
    <row r="390" spans="1:9" x14ac:dyDescent="0.3">
      <c r="A390" t="s">
        <v>81</v>
      </c>
      <c r="B390">
        <v>12</v>
      </c>
      <c r="C390" t="s">
        <v>86</v>
      </c>
      <c r="D390">
        <v>3</v>
      </c>
      <c r="E390">
        <f t="shared" si="21"/>
        <v>9</v>
      </c>
      <c r="F390">
        <f t="shared" si="20"/>
        <v>-9</v>
      </c>
      <c r="G390" t="b">
        <f>Table1[[#This Row],[Home - Away]]&gt;0</f>
        <v>1</v>
      </c>
      <c r="H390" t="b">
        <f>Table1[[#This Row],[Away - Home]]&gt;0</f>
        <v>0</v>
      </c>
      <c r="I390" s="8" t="s">
        <v>31</v>
      </c>
    </row>
    <row r="391" spans="1:9" x14ac:dyDescent="0.3">
      <c r="A391" t="s">
        <v>93</v>
      </c>
      <c r="B391">
        <v>6</v>
      </c>
      <c r="C391" t="s">
        <v>88</v>
      </c>
      <c r="D391">
        <v>3</v>
      </c>
      <c r="E391">
        <f t="shared" si="21"/>
        <v>3</v>
      </c>
      <c r="F391">
        <f t="shared" si="20"/>
        <v>-3</v>
      </c>
      <c r="G391" t="b">
        <f>Table1[[#This Row],[Home - Away]]&gt;0</f>
        <v>1</v>
      </c>
      <c r="H391" t="b">
        <f>Table1[[#This Row],[Away - Home]]&gt;0</f>
        <v>0</v>
      </c>
      <c r="I391" s="8" t="s">
        <v>31</v>
      </c>
    </row>
    <row r="392" spans="1:9" x14ac:dyDescent="0.3">
      <c r="A392" t="s">
        <v>100</v>
      </c>
      <c r="B392">
        <v>7</v>
      </c>
      <c r="C392" t="s">
        <v>96</v>
      </c>
      <c r="D392">
        <v>8</v>
      </c>
      <c r="E392">
        <f t="shared" si="21"/>
        <v>-1</v>
      </c>
      <c r="F392">
        <f t="shared" si="20"/>
        <v>1</v>
      </c>
      <c r="G392" t="b">
        <f>Table1[[#This Row],[Home - Away]]&gt;0</f>
        <v>0</v>
      </c>
      <c r="H392" t="b">
        <f>Table1[[#This Row],[Away - Home]]&gt;0</f>
        <v>1</v>
      </c>
      <c r="I392" s="8" t="s">
        <v>31</v>
      </c>
    </row>
    <row r="393" spans="1:9" x14ac:dyDescent="0.3">
      <c r="A393" t="s">
        <v>75</v>
      </c>
      <c r="B393">
        <v>5</v>
      </c>
      <c r="C393" t="s">
        <v>73</v>
      </c>
      <c r="D393">
        <v>11</v>
      </c>
      <c r="E393">
        <f t="shared" si="21"/>
        <v>-6</v>
      </c>
      <c r="F393">
        <f t="shared" si="20"/>
        <v>6</v>
      </c>
      <c r="G393" t="b">
        <f>Table1[[#This Row],[Home - Away]]&gt;0</f>
        <v>0</v>
      </c>
      <c r="H393" t="b">
        <f>Table1[[#This Row],[Away - Home]]&gt;0</f>
        <v>1</v>
      </c>
      <c r="I393" s="8" t="s">
        <v>31</v>
      </c>
    </row>
    <row r="394" spans="1:9" x14ac:dyDescent="0.3">
      <c r="A394" t="s">
        <v>83</v>
      </c>
      <c r="B394">
        <v>2</v>
      </c>
      <c r="C394" t="s">
        <v>85</v>
      </c>
      <c r="D394">
        <v>5</v>
      </c>
      <c r="E394">
        <f t="shared" si="21"/>
        <v>-3</v>
      </c>
      <c r="F394">
        <f t="shared" si="20"/>
        <v>3</v>
      </c>
      <c r="G394" t="b">
        <f>Table1[[#This Row],[Home - Away]]&gt;0</f>
        <v>0</v>
      </c>
      <c r="H394" t="b">
        <f>Table1[[#This Row],[Away - Home]]&gt;0</f>
        <v>1</v>
      </c>
      <c r="I394" s="8" t="s">
        <v>31</v>
      </c>
    </row>
    <row r="395" spans="1:9" x14ac:dyDescent="0.3">
      <c r="A395" t="s">
        <v>71</v>
      </c>
      <c r="B395">
        <v>5</v>
      </c>
      <c r="C395" t="s">
        <v>91</v>
      </c>
      <c r="D395">
        <v>13</v>
      </c>
      <c r="E395">
        <f t="shared" si="21"/>
        <v>-8</v>
      </c>
      <c r="F395">
        <f t="shared" si="20"/>
        <v>8</v>
      </c>
      <c r="G395" t="b">
        <f>Table1[[#This Row],[Home - Away]]&gt;0</f>
        <v>0</v>
      </c>
      <c r="H395" t="b">
        <f>Table1[[#This Row],[Away - Home]]&gt;0</f>
        <v>1</v>
      </c>
      <c r="I395" s="8" t="s">
        <v>31</v>
      </c>
    </row>
    <row r="396" spans="1:9" x14ac:dyDescent="0.3">
      <c r="A396" t="s">
        <v>98</v>
      </c>
      <c r="B396">
        <v>1</v>
      </c>
      <c r="C396" t="s">
        <v>95</v>
      </c>
      <c r="D396">
        <v>2</v>
      </c>
      <c r="E396">
        <f t="shared" si="21"/>
        <v>-1</v>
      </c>
      <c r="F396">
        <f t="shared" si="20"/>
        <v>1</v>
      </c>
      <c r="G396" t="b">
        <f>Table1[[#This Row],[Home - Away]]&gt;0</f>
        <v>0</v>
      </c>
      <c r="H396" t="b">
        <f>Table1[[#This Row],[Away - Home]]&gt;0</f>
        <v>1</v>
      </c>
      <c r="I396" s="8" t="s">
        <v>31</v>
      </c>
    </row>
    <row r="397" spans="1:9" x14ac:dyDescent="0.3">
      <c r="A397" t="s">
        <v>99</v>
      </c>
      <c r="B397">
        <v>2</v>
      </c>
      <c r="C397" t="s">
        <v>90</v>
      </c>
      <c r="D397">
        <v>4</v>
      </c>
      <c r="E397">
        <f t="shared" si="21"/>
        <v>-2</v>
      </c>
      <c r="F397">
        <f t="shared" ref="F397:F423" si="22">-E397</f>
        <v>2</v>
      </c>
      <c r="G397" t="b">
        <f>Table1[[#This Row],[Home - Away]]&gt;0</f>
        <v>0</v>
      </c>
      <c r="H397" t="b">
        <f>Table1[[#This Row],[Away - Home]]&gt;0</f>
        <v>1</v>
      </c>
      <c r="I397" s="8" t="s">
        <v>32</v>
      </c>
    </row>
    <row r="398" spans="1:9" x14ac:dyDescent="0.3">
      <c r="A398" t="s">
        <v>97</v>
      </c>
      <c r="B398">
        <v>1</v>
      </c>
      <c r="C398" t="s">
        <v>74</v>
      </c>
      <c r="D398">
        <v>6</v>
      </c>
      <c r="E398">
        <f t="shared" si="21"/>
        <v>-5</v>
      </c>
      <c r="F398">
        <f t="shared" si="22"/>
        <v>5</v>
      </c>
      <c r="G398" t="b">
        <f>Table1[[#This Row],[Home - Away]]&gt;0</f>
        <v>0</v>
      </c>
      <c r="H398" t="b">
        <f>Table1[[#This Row],[Away - Home]]&gt;0</f>
        <v>1</v>
      </c>
      <c r="I398" s="8" t="s">
        <v>32</v>
      </c>
    </row>
    <row r="399" spans="1:9" x14ac:dyDescent="0.3">
      <c r="A399" t="s">
        <v>76</v>
      </c>
      <c r="B399">
        <v>7</v>
      </c>
      <c r="C399" t="s">
        <v>77</v>
      </c>
      <c r="D399">
        <v>8</v>
      </c>
      <c r="E399">
        <f t="shared" si="21"/>
        <v>-1</v>
      </c>
      <c r="F399">
        <f t="shared" si="22"/>
        <v>1</v>
      </c>
      <c r="G399" t="b">
        <f>Table1[[#This Row],[Home - Away]]&gt;0</f>
        <v>0</v>
      </c>
      <c r="H399" t="b">
        <f>Table1[[#This Row],[Away - Home]]&gt;0</f>
        <v>1</v>
      </c>
      <c r="I399" s="8" t="s">
        <v>32</v>
      </c>
    </row>
    <row r="400" spans="1:9" x14ac:dyDescent="0.3">
      <c r="A400" t="s">
        <v>80</v>
      </c>
      <c r="B400">
        <v>4</v>
      </c>
      <c r="C400" t="s">
        <v>72</v>
      </c>
      <c r="D400">
        <v>5</v>
      </c>
      <c r="E400">
        <f t="shared" si="21"/>
        <v>-1</v>
      </c>
      <c r="F400">
        <f t="shared" si="22"/>
        <v>1</v>
      </c>
      <c r="G400" t="b">
        <f>Table1[[#This Row],[Home - Away]]&gt;0</f>
        <v>0</v>
      </c>
      <c r="H400" t="b">
        <f>Table1[[#This Row],[Away - Home]]&gt;0</f>
        <v>1</v>
      </c>
      <c r="I400" s="8" t="s">
        <v>32</v>
      </c>
    </row>
    <row r="401" spans="1:9" x14ac:dyDescent="0.3">
      <c r="A401" t="s">
        <v>84</v>
      </c>
      <c r="B401">
        <v>10</v>
      </c>
      <c r="C401" t="s">
        <v>94</v>
      </c>
      <c r="D401">
        <v>6</v>
      </c>
      <c r="E401">
        <f t="shared" si="21"/>
        <v>4</v>
      </c>
      <c r="F401">
        <f t="shared" si="22"/>
        <v>-4</v>
      </c>
      <c r="G401" t="b">
        <f>Table1[[#This Row],[Home - Away]]&gt;0</f>
        <v>1</v>
      </c>
      <c r="H401" t="b">
        <f>Table1[[#This Row],[Away - Home]]&gt;0</f>
        <v>0</v>
      </c>
      <c r="I401" s="8" t="s">
        <v>32</v>
      </c>
    </row>
    <row r="402" spans="1:9" x14ac:dyDescent="0.3">
      <c r="A402" t="s">
        <v>93</v>
      </c>
      <c r="B402">
        <v>1</v>
      </c>
      <c r="C402" t="s">
        <v>88</v>
      </c>
      <c r="D402">
        <v>2</v>
      </c>
      <c r="E402">
        <f t="shared" si="21"/>
        <v>-1</v>
      </c>
      <c r="F402">
        <f t="shared" si="22"/>
        <v>1</v>
      </c>
      <c r="G402" t="b">
        <f>Table1[[#This Row],[Home - Away]]&gt;0</f>
        <v>0</v>
      </c>
      <c r="H402" t="b">
        <f>Table1[[#This Row],[Away - Home]]&gt;0</f>
        <v>1</v>
      </c>
      <c r="I402" s="8" t="s">
        <v>32</v>
      </c>
    </row>
    <row r="403" spans="1:9" x14ac:dyDescent="0.3">
      <c r="A403" t="s">
        <v>78</v>
      </c>
      <c r="B403">
        <v>11</v>
      </c>
      <c r="C403" t="s">
        <v>82</v>
      </c>
      <c r="D403">
        <v>3</v>
      </c>
      <c r="E403">
        <f t="shared" si="21"/>
        <v>8</v>
      </c>
      <c r="F403">
        <f t="shared" si="22"/>
        <v>-8</v>
      </c>
      <c r="G403" t="b">
        <f>Table1[[#This Row],[Home - Away]]&gt;0</f>
        <v>1</v>
      </c>
      <c r="H403" t="b">
        <f>Table1[[#This Row],[Away - Home]]&gt;0</f>
        <v>0</v>
      </c>
      <c r="I403" s="8" t="s">
        <v>32</v>
      </c>
    </row>
    <row r="404" spans="1:9" x14ac:dyDescent="0.3">
      <c r="A404" t="s">
        <v>100</v>
      </c>
      <c r="B404">
        <v>1</v>
      </c>
      <c r="C404" t="s">
        <v>96</v>
      </c>
      <c r="D404">
        <v>10</v>
      </c>
      <c r="E404">
        <f t="shared" si="21"/>
        <v>-9</v>
      </c>
      <c r="F404">
        <f t="shared" si="22"/>
        <v>9</v>
      </c>
      <c r="G404" t="b">
        <f>Table1[[#This Row],[Home - Away]]&gt;0</f>
        <v>0</v>
      </c>
      <c r="H404" t="b">
        <f>Table1[[#This Row],[Away - Home]]&gt;0</f>
        <v>1</v>
      </c>
      <c r="I404" s="8" t="s">
        <v>32</v>
      </c>
    </row>
    <row r="405" spans="1:9" x14ac:dyDescent="0.3">
      <c r="A405" t="s">
        <v>81</v>
      </c>
      <c r="B405">
        <v>2</v>
      </c>
      <c r="C405" t="s">
        <v>86</v>
      </c>
      <c r="D405">
        <v>7</v>
      </c>
      <c r="E405">
        <f t="shared" si="21"/>
        <v>-5</v>
      </c>
      <c r="F405">
        <f t="shared" si="22"/>
        <v>5</v>
      </c>
      <c r="G405" t="b">
        <f>Table1[[#This Row],[Home - Away]]&gt;0</f>
        <v>0</v>
      </c>
      <c r="H405" t="b">
        <f>Table1[[#This Row],[Away - Home]]&gt;0</f>
        <v>1</v>
      </c>
      <c r="I405" s="8" t="s">
        <v>32</v>
      </c>
    </row>
    <row r="406" spans="1:9" x14ac:dyDescent="0.3">
      <c r="A406" t="s">
        <v>92</v>
      </c>
      <c r="B406">
        <v>16</v>
      </c>
      <c r="C406" t="s">
        <v>79</v>
      </c>
      <c r="D406">
        <v>5</v>
      </c>
      <c r="E406">
        <f t="shared" si="21"/>
        <v>11</v>
      </c>
      <c r="F406">
        <f t="shared" si="22"/>
        <v>-11</v>
      </c>
      <c r="G406" t="b">
        <f>Table1[[#This Row],[Home - Away]]&gt;0</f>
        <v>1</v>
      </c>
      <c r="H406" t="b">
        <f>Table1[[#This Row],[Away - Home]]&gt;0</f>
        <v>0</v>
      </c>
      <c r="I406" s="8" t="s">
        <v>32</v>
      </c>
    </row>
    <row r="407" spans="1:9" x14ac:dyDescent="0.3">
      <c r="A407" t="s">
        <v>75</v>
      </c>
      <c r="B407">
        <v>6</v>
      </c>
      <c r="C407" t="s">
        <v>73</v>
      </c>
      <c r="D407">
        <v>8</v>
      </c>
      <c r="E407">
        <f t="shared" si="21"/>
        <v>-2</v>
      </c>
      <c r="F407">
        <f t="shared" si="22"/>
        <v>2</v>
      </c>
      <c r="G407" t="b">
        <f>Table1[[#This Row],[Home - Away]]&gt;0</f>
        <v>0</v>
      </c>
      <c r="H407" t="b">
        <f>Table1[[#This Row],[Away - Home]]&gt;0</f>
        <v>1</v>
      </c>
      <c r="I407" s="8" t="s">
        <v>32</v>
      </c>
    </row>
    <row r="408" spans="1:9" x14ac:dyDescent="0.3">
      <c r="A408" t="s">
        <v>83</v>
      </c>
      <c r="B408">
        <v>3</v>
      </c>
      <c r="C408" t="s">
        <v>85</v>
      </c>
      <c r="D408">
        <v>2</v>
      </c>
      <c r="E408">
        <f t="shared" si="21"/>
        <v>1</v>
      </c>
      <c r="F408">
        <f t="shared" si="22"/>
        <v>-1</v>
      </c>
      <c r="G408" t="b">
        <f>Table1[[#This Row],[Home - Away]]&gt;0</f>
        <v>1</v>
      </c>
      <c r="H408" t="b">
        <f>Table1[[#This Row],[Away - Home]]&gt;0</f>
        <v>0</v>
      </c>
      <c r="I408" s="8" t="s">
        <v>32</v>
      </c>
    </row>
    <row r="409" spans="1:9" x14ac:dyDescent="0.3">
      <c r="A409" t="s">
        <v>71</v>
      </c>
      <c r="B409">
        <v>4</v>
      </c>
      <c r="C409" t="s">
        <v>91</v>
      </c>
      <c r="D409">
        <v>1</v>
      </c>
      <c r="E409">
        <f t="shared" si="21"/>
        <v>3</v>
      </c>
      <c r="F409">
        <f t="shared" si="22"/>
        <v>-3</v>
      </c>
      <c r="G409" t="b">
        <f>Table1[[#This Row],[Home - Away]]&gt;0</f>
        <v>1</v>
      </c>
      <c r="H409" t="b">
        <f>Table1[[#This Row],[Away - Home]]&gt;0</f>
        <v>0</v>
      </c>
      <c r="I409" s="8" t="s">
        <v>32</v>
      </c>
    </row>
    <row r="410" spans="1:9" x14ac:dyDescent="0.3">
      <c r="A410" t="s">
        <v>89</v>
      </c>
      <c r="B410">
        <v>4</v>
      </c>
      <c r="C410" t="s">
        <v>87</v>
      </c>
      <c r="D410">
        <v>7</v>
      </c>
      <c r="E410">
        <f t="shared" si="21"/>
        <v>-3</v>
      </c>
      <c r="F410">
        <f t="shared" si="22"/>
        <v>3</v>
      </c>
      <c r="G410" t="b">
        <f>Table1[[#This Row],[Home - Away]]&gt;0</f>
        <v>0</v>
      </c>
      <c r="H410" t="b">
        <f>Table1[[#This Row],[Away - Home]]&gt;0</f>
        <v>1</v>
      </c>
      <c r="I410" s="8" t="s">
        <v>32</v>
      </c>
    </row>
    <row r="411" spans="1:9" x14ac:dyDescent="0.3">
      <c r="A411" t="s">
        <v>76</v>
      </c>
      <c r="B411">
        <v>3</v>
      </c>
      <c r="C411" t="s">
        <v>77</v>
      </c>
      <c r="D411">
        <v>11</v>
      </c>
      <c r="E411">
        <f t="shared" si="21"/>
        <v>-8</v>
      </c>
      <c r="F411">
        <f t="shared" si="22"/>
        <v>8</v>
      </c>
      <c r="G411" t="b">
        <f>Table1[[#This Row],[Home - Away]]&gt;0</f>
        <v>0</v>
      </c>
      <c r="H411" t="b">
        <f>Table1[[#This Row],[Away - Home]]&gt;0</f>
        <v>1</v>
      </c>
      <c r="I411" s="8" t="s">
        <v>33</v>
      </c>
    </row>
    <row r="412" spans="1:9" x14ac:dyDescent="0.3">
      <c r="A412" t="s">
        <v>97</v>
      </c>
      <c r="B412">
        <v>8</v>
      </c>
      <c r="C412" t="s">
        <v>74</v>
      </c>
      <c r="D412">
        <v>3</v>
      </c>
      <c r="E412">
        <f t="shared" si="21"/>
        <v>5</v>
      </c>
      <c r="F412">
        <f t="shared" si="22"/>
        <v>-5</v>
      </c>
      <c r="G412" t="b">
        <f>Table1[[#This Row],[Home - Away]]&gt;0</f>
        <v>1</v>
      </c>
      <c r="H412" t="b">
        <f>Table1[[#This Row],[Away - Home]]&gt;0</f>
        <v>0</v>
      </c>
      <c r="I412" s="8" t="s">
        <v>33</v>
      </c>
    </row>
    <row r="413" spans="1:9" x14ac:dyDescent="0.3">
      <c r="A413" t="s">
        <v>80</v>
      </c>
      <c r="B413">
        <v>4</v>
      </c>
      <c r="C413" t="s">
        <v>72</v>
      </c>
      <c r="D413">
        <v>5</v>
      </c>
      <c r="E413">
        <f t="shared" si="21"/>
        <v>-1</v>
      </c>
      <c r="F413">
        <f t="shared" si="22"/>
        <v>1</v>
      </c>
      <c r="G413" t="b">
        <f>Table1[[#This Row],[Home - Away]]&gt;0</f>
        <v>0</v>
      </c>
      <c r="H413" t="b">
        <f>Table1[[#This Row],[Away - Home]]&gt;0</f>
        <v>1</v>
      </c>
      <c r="I413" s="8" t="s">
        <v>33</v>
      </c>
    </row>
    <row r="414" spans="1:9" x14ac:dyDescent="0.3">
      <c r="A414" t="s">
        <v>99</v>
      </c>
      <c r="B414">
        <v>8</v>
      </c>
      <c r="C414" t="s">
        <v>90</v>
      </c>
      <c r="D414">
        <v>3</v>
      </c>
      <c r="E414">
        <f t="shared" si="21"/>
        <v>5</v>
      </c>
      <c r="F414">
        <f t="shared" si="22"/>
        <v>-5</v>
      </c>
      <c r="G414" t="b">
        <f>Table1[[#This Row],[Home - Away]]&gt;0</f>
        <v>1</v>
      </c>
      <c r="H414" t="b">
        <f>Table1[[#This Row],[Away - Home]]&gt;0</f>
        <v>0</v>
      </c>
      <c r="I414" s="8" t="s">
        <v>33</v>
      </c>
    </row>
    <row r="415" spans="1:9" x14ac:dyDescent="0.3">
      <c r="A415" t="s">
        <v>84</v>
      </c>
      <c r="B415">
        <v>1</v>
      </c>
      <c r="C415" t="s">
        <v>94</v>
      </c>
      <c r="D415">
        <v>5</v>
      </c>
      <c r="E415">
        <f t="shared" si="21"/>
        <v>-4</v>
      </c>
      <c r="F415">
        <f t="shared" si="22"/>
        <v>4</v>
      </c>
      <c r="G415" t="b">
        <f>Table1[[#This Row],[Home - Away]]&gt;0</f>
        <v>0</v>
      </c>
      <c r="H415" t="b">
        <f>Table1[[#This Row],[Away - Home]]&gt;0</f>
        <v>1</v>
      </c>
      <c r="I415" s="8" t="s">
        <v>33</v>
      </c>
    </row>
    <row r="416" spans="1:9" x14ac:dyDescent="0.3">
      <c r="A416" t="s">
        <v>78</v>
      </c>
      <c r="B416">
        <v>3</v>
      </c>
      <c r="C416" t="s">
        <v>82</v>
      </c>
      <c r="D416">
        <v>2</v>
      </c>
      <c r="E416">
        <f t="shared" si="21"/>
        <v>1</v>
      </c>
      <c r="F416">
        <f t="shared" si="22"/>
        <v>-1</v>
      </c>
      <c r="G416" t="b">
        <f>Table1[[#This Row],[Home - Away]]&gt;0</f>
        <v>1</v>
      </c>
      <c r="H416" t="b">
        <f>Table1[[#This Row],[Away - Home]]&gt;0</f>
        <v>0</v>
      </c>
      <c r="I416" s="8" t="s">
        <v>33</v>
      </c>
    </row>
    <row r="417" spans="1:9" x14ac:dyDescent="0.3">
      <c r="A417" t="s">
        <v>100</v>
      </c>
      <c r="B417">
        <v>10</v>
      </c>
      <c r="C417" t="s">
        <v>96</v>
      </c>
      <c r="D417">
        <v>4</v>
      </c>
      <c r="E417">
        <f t="shared" si="21"/>
        <v>6</v>
      </c>
      <c r="F417">
        <f t="shared" si="22"/>
        <v>-6</v>
      </c>
      <c r="G417" t="b">
        <f>Table1[[#This Row],[Home - Away]]&gt;0</f>
        <v>1</v>
      </c>
      <c r="H417" t="b">
        <f>Table1[[#This Row],[Away - Home]]&gt;0</f>
        <v>0</v>
      </c>
      <c r="I417" s="8" t="s">
        <v>33</v>
      </c>
    </row>
    <row r="418" spans="1:9" x14ac:dyDescent="0.3">
      <c r="A418" t="s">
        <v>81</v>
      </c>
      <c r="B418">
        <v>2</v>
      </c>
      <c r="C418" t="s">
        <v>86</v>
      </c>
      <c r="D418">
        <v>4</v>
      </c>
      <c r="E418">
        <f t="shared" si="21"/>
        <v>-2</v>
      </c>
      <c r="F418">
        <f t="shared" si="22"/>
        <v>2</v>
      </c>
      <c r="G418" t="b">
        <f>Table1[[#This Row],[Home - Away]]&gt;0</f>
        <v>0</v>
      </c>
      <c r="H418" t="b">
        <f>Table1[[#This Row],[Away - Home]]&gt;0</f>
        <v>1</v>
      </c>
      <c r="I418" s="8" t="s">
        <v>33</v>
      </c>
    </row>
    <row r="419" spans="1:9" x14ac:dyDescent="0.3">
      <c r="A419" t="s">
        <v>98</v>
      </c>
      <c r="B419">
        <v>5</v>
      </c>
      <c r="C419" t="s">
        <v>95</v>
      </c>
      <c r="D419">
        <v>4</v>
      </c>
      <c r="E419">
        <f t="shared" si="21"/>
        <v>1</v>
      </c>
      <c r="F419">
        <f t="shared" si="22"/>
        <v>-1</v>
      </c>
      <c r="G419" t="b">
        <f>Table1[[#This Row],[Home - Away]]&gt;0</f>
        <v>1</v>
      </c>
      <c r="H419" t="b">
        <f>Table1[[#This Row],[Away - Home]]&gt;0</f>
        <v>0</v>
      </c>
      <c r="I419" s="8" t="s">
        <v>33</v>
      </c>
    </row>
    <row r="420" spans="1:9" x14ac:dyDescent="0.3">
      <c r="A420" t="s">
        <v>89</v>
      </c>
      <c r="B420">
        <v>8</v>
      </c>
      <c r="C420" t="s">
        <v>87</v>
      </c>
      <c r="D420">
        <v>5</v>
      </c>
      <c r="E420">
        <f t="shared" si="21"/>
        <v>3</v>
      </c>
      <c r="F420">
        <f t="shared" si="22"/>
        <v>-3</v>
      </c>
      <c r="G420" t="b">
        <f>Table1[[#This Row],[Home - Away]]&gt;0</f>
        <v>1</v>
      </c>
      <c r="H420" t="b">
        <f>Table1[[#This Row],[Away - Home]]&gt;0</f>
        <v>0</v>
      </c>
      <c r="I420" s="8" t="s">
        <v>33</v>
      </c>
    </row>
    <row r="421" spans="1:9" x14ac:dyDescent="0.3">
      <c r="A421" t="s">
        <v>93</v>
      </c>
      <c r="B421">
        <v>2</v>
      </c>
      <c r="C421" t="s">
        <v>88</v>
      </c>
      <c r="D421">
        <v>4</v>
      </c>
      <c r="E421">
        <f t="shared" si="21"/>
        <v>-2</v>
      </c>
      <c r="F421">
        <f t="shared" si="22"/>
        <v>2</v>
      </c>
      <c r="G421" t="b">
        <f>Table1[[#This Row],[Home - Away]]&gt;0</f>
        <v>0</v>
      </c>
      <c r="H421" t="b">
        <f>Table1[[#This Row],[Away - Home]]&gt;0</f>
        <v>1</v>
      </c>
      <c r="I421" s="8" t="s">
        <v>33</v>
      </c>
    </row>
    <row r="422" spans="1:9" x14ac:dyDescent="0.3">
      <c r="A422" t="s">
        <v>100</v>
      </c>
      <c r="B422">
        <v>3</v>
      </c>
      <c r="C422" t="s">
        <v>77</v>
      </c>
      <c r="D422">
        <v>1</v>
      </c>
      <c r="E422">
        <f t="shared" si="21"/>
        <v>2</v>
      </c>
      <c r="F422">
        <f t="shared" si="22"/>
        <v>-2</v>
      </c>
      <c r="G422" t="b">
        <f>Table1[[#This Row],[Home - Away]]&gt;0</f>
        <v>1</v>
      </c>
      <c r="H422" t="b">
        <f>Table1[[#This Row],[Away - Home]]&gt;0</f>
        <v>0</v>
      </c>
      <c r="I422" s="8" t="s">
        <v>34</v>
      </c>
    </row>
    <row r="423" spans="1:9" x14ac:dyDescent="0.3">
      <c r="A423" t="s">
        <v>73</v>
      </c>
      <c r="B423">
        <v>3</v>
      </c>
      <c r="C423" t="s">
        <v>72</v>
      </c>
      <c r="D423">
        <v>2</v>
      </c>
      <c r="E423">
        <f t="shared" si="21"/>
        <v>1</v>
      </c>
      <c r="F423">
        <f t="shared" si="22"/>
        <v>-1</v>
      </c>
      <c r="G423" t="b">
        <f>Table1[[#This Row],[Home - Away]]&gt;0</f>
        <v>1</v>
      </c>
      <c r="H423" t="b">
        <f>Table1[[#This Row],[Away - Home]]&gt;0</f>
        <v>0</v>
      </c>
      <c r="I423" s="8" t="s">
        <v>34</v>
      </c>
    </row>
    <row r="424" spans="1:9" x14ac:dyDescent="0.3">
      <c r="A424" t="s">
        <v>83</v>
      </c>
      <c r="B424">
        <v>1</v>
      </c>
      <c r="C424" t="s">
        <v>74</v>
      </c>
      <c r="D424">
        <v>3</v>
      </c>
      <c r="E424">
        <f t="shared" si="21"/>
        <v>-2</v>
      </c>
      <c r="F424">
        <f t="shared" ref="F424:F451" si="23">-E424</f>
        <v>2</v>
      </c>
      <c r="G424" t="b">
        <f>Table1[[#This Row],[Home - Away]]&gt;0</f>
        <v>0</v>
      </c>
      <c r="H424" t="b">
        <f>Table1[[#This Row],[Away - Home]]&gt;0</f>
        <v>1</v>
      </c>
      <c r="I424" s="8" t="s">
        <v>34</v>
      </c>
    </row>
    <row r="425" spans="1:9" x14ac:dyDescent="0.3">
      <c r="A425" t="s">
        <v>96</v>
      </c>
      <c r="B425">
        <v>7</v>
      </c>
      <c r="C425" t="s">
        <v>76</v>
      </c>
      <c r="D425">
        <v>6</v>
      </c>
      <c r="E425">
        <f t="shared" si="21"/>
        <v>1</v>
      </c>
      <c r="F425">
        <f t="shared" si="23"/>
        <v>-1</v>
      </c>
      <c r="G425" t="b">
        <f>Table1[[#This Row],[Home - Away]]&gt;0</f>
        <v>1</v>
      </c>
      <c r="H425" t="b">
        <f>Table1[[#This Row],[Away - Home]]&gt;0</f>
        <v>0</v>
      </c>
      <c r="I425" s="8" t="s">
        <v>34</v>
      </c>
    </row>
    <row r="426" spans="1:9" x14ac:dyDescent="0.3">
      <c r="A426" t="s">
        <v>88</v>
      </c>
      <c r="B426">
        <v>4</v>
      </c>
      <c r="C426" t="s">
        <v>80</v>
      </c>
      <c r="D426">
        <v>2</v>
      </c>
      <c r="E426">
        <f t="shared" si="21"/>
        <v>2</v>
      </c>
      <c r="F426">
        <f t="shared" si="23"/>
        <v>-2</v>
      </c>
      <c r="G426" t="b">
        <f>Table1[[#This Row],[Home - Away]]&gt;0</f>
        <v>1</v>
      </c>
      <c r="H426" t="b">
        <f>Table1[[#This Row],[Away - Home]]&gt;0</f>
        <v>0</v>
      </c>
      <c r="I426" s="8" t="s">
        <v>34</v>
      </c>
    </row>
    <row r="427" spans="1:9" x14ac:dyDescent="0.3">
      <c r="A427" t="s">
        <v>75</v>
      </c>
      <c r="B427">
        <v>8</v>
      </c>
      <c r="C427" t="s">
        <v>94</v>
      </c>
      <c r="D427">
        <v>4</v>
      </c>
      <c r="E427">
        <f t="shared" si="21"/>
        <v>4</v>
      </c>
      <c r="F427">
        <f t="shared" si="23"/>
        <v>-4</v>
      </c>
      <c r="G427" t="b">
        <f>Table1[[#This Row],[Home - Away]]&gt;0</f>
        <v>1</v>
      </c>
      <c r="H427" t="b">
        <f>Table1[[#This Row],[Away - Home]]&gt;0</f>
        <v>0</v>
      </c>
      <c r="I427" s="8" t="s">
        <v>34</v>
      </c>
    </row>
    <row r="428" spans="1:9" x14ac:dyDescent="0.3">
      <c r="A428" t="s">
        <v>91</v>
      </c>
      <c r="B428">
        <v>8</v>
      </c>
      <c r="C428" t="s">
        <v>82</v>
      </c>
      <c r="D428">
        <v>2</v>
      </c>
      <c r="E428">
        <f t="shared" si="21"/>
        <v>6</v>
      </c>
      <c r="F428">
        <f t="shared" si="23"/>
        <v>-6</v>
      </c>
      <c r="G428" t="b">
        <f>Table1[[#This Row],[Home - Away]]&gt;0</f>
        <v>1</v>
      </c>
      <c r="H428" t="b">
        <f>Table1[[#This Row],[Away - Home]]&gt;0</f>
        <v>0</v>
      </c>
      <c r="I428" s="8" t="s">
        <v>34</v>
      </c>
    </row>
    <row r="429" spans="1:9" x14ac:dyDescent="0.3">
      <c r="A429" t="s">
        <v>71</v>
      </c>
      <c r="B429">
        <v>3</v>
      </c>
      <c r="C429" t="s">
        <v>86</v>
      </c>
      <c r="D429">
        <v>13</v>
      </c>
      <c r="E429">
        <f t="shared" si="21"/>
        <v>-10</v>
      </c>
      <c r="F429">
        <f t="shared" si="23"/>
        <v>10</v>
      </c>
      <c r="G429" t="b">
        <f>Table1[[#This Row],[Home - Away]]&gt;0</f>
        <v>0</v>
      </c>
      <c r="H429" t="b">
        <f>Table1[[#This Row],[Away - Home]]&gt;0</f>
        <v>1</v>
      </c>
      <c r="I429" s="8" t="s">
        <v>34</v>
      </c>
    </row>
    <row r="430" spans="1:9" x14ac:dyDescent="0.3">
      <c r="A430" t="s">
        <v>98</v>
      </c>
      <c r="B430">
        <v>0</v>
      </c>
      <c r="C430" t="s">
        <v>81</v>
      </c>
      <c r="D430">
        <v>4</v>
      </c>
      <c r="E430">
        <f t="shared" si="21"/>
        <v>-4</v>
      </c>
      <c r="F430">
        <f t="shared" si="23"/>
        <v>4</v>
      </c>
      <c r="G430" t="b">
        <f>Table1[[#This Row],[Home - Away]]&gt;0</f>
        <v>0</v>
      </c>
      <c r="H430" t="b">
        <f>Table1[[#This Row],[Away - Home]]&gt;0</f>
        <v>1</v>
      </c>
      <c r="I430" s="8" t="s">
        <v>34</v>
      </c>
    </row>
    <row r="431" spans="1:9" x14ac:dyDescent="0.3">
      <c r="A431" t="s">
        <v>97</v>
      </c>
      <c r="B431">
        <v>2</v>
      </c>
      <c r="C431" t="s">
        <v>99</v>
      </c>
      <c r="D431">
        <v>4</v>
      </c>
      <c r="E431">
        <f t="shared" si="21"/>
        <v>-2</v>
      </c>
      <c r="F431">
        <f t="shared" si="23"/>
        <v>2</v>
      </c>
      <c r="G431" t="b">
        <f>Table1[[#This Row],[Home - Away]]&gt;0</f>
        <v>0</v>
      </c>
      <c r="H431" t="b">
        <f>Table1[[#This Row],[Away - Home]]&gt;0</f>
        <v>1</v>
      </c>
      <c r="I431" s="8" t="s">
        <v>34</v>
      </c>
    </row>
    <row r="432" spans="1:9" x14ac:dyDescent="0.3">
      <c r="A432" t="s">
        <v>95</v>
      </c>
      <c r="B432">
        <v>10</v>
      </c>
      <c r="C432" t="s">
        <v>79</v>
      </c>
      <c r="D432">
        <v>0</v>
      </c>
      <c r="E432">
        <f t="shared" si="21"/>
        <v>10</v>
      </c>
      <c r="F432">
        <f t="shared" si="23"/>
        <v>-10</v>
      </c>
      <c r="G432" t="b">
        <f>Table1[[#This Row],[Home - Away]]&gt;0</f>
        <v>1</v>
      </c>
      <c r="H432" t="b">
        <f>Table1[[#This Row],[Away - Home]]&gt;0</f>
        <v>0</v>
      </c>
      <c r="I432" s="8" t="s">
        <v>34</v>
      </c>
    </row>
    <row r="433" spans="1:9" x14ac:dyDescent="0.3">
      <c r="A433" t="s">
        <v>84</v>
      </c>
      <c r="B433">
        <v>7</v>
      </c>
      <c r="C433" t="s">
        <v>92</v>
      </c>
      <c r="D433">
        <v>8</v>
      </c>
      <c r="E433">
        <f t="shared" si="21"/>
        <v>-1</v>
      </c>
      <c r="F433">
        <f t="shared" si="23"/>
        <v>1</v>
      </c>
      <c r="G433" t="b">
        <f>Table1[[#This Row],[Home - Away]]&gt;0</f>
        <v>0</v>
      </c>
      <c r="H433" t="b">
        <f>Table1[[#This Row],[Away - Home]]&gt;0</f>
        <v>1</v>
      </c>
      <c r="I433" s="8" t="s">
        <v>34</v>
      </c>
    </row>
    <row r="434" spans="1:9" x14ac:dyDescent="0.3">
      <c r="A434" t="s">
        <v>90</v>
      </c>
      <c r="B434">
        <v>3</v>
      </c>
      <c r="C434" t="s">
        <v>87</v>
      </c>
      <c r="D434">
        <v>4</v>
      </c>
      <c r="E434">
        <f t="shared" si="21"/>
        <v>-1</v>
      </c>
      <c r="F434">
        <f t="shared" si="23"/>
        <v>1</v>
      </c>
      <c r="G434" t="b">
        <f>Table1[[#This Row],[Home - Away]]&gt;0</f>
        <v>0</v>
      </c>
      <c r="H434" t="b">
        <f>Table1[[#This Row],[Away - Home]]&gt;0</f>
        <v>1</v>
      </c>
      <c r="I434" s="8" t="s">
        <v>34</v>
      </c>
    </row>
    <row r="435" spans="1:9" x14ac:dyDescent="0.3">
      <c r="A435" t="s">
        <v>85</v>
      </c>
      <c r="B435">
        <v>7</v>
      </c>
      <c r="C435" t="s">
        <v>89</v>
      </c>
      <c r="D435">
        <v>2</v>
      </c>
      <c r="E435">
        <f t="shared" si="21"/>
        <v>5</v>
      </c>
      <c r="F435">
        <f t="shared" si="23"/>
        <v>-5</v>
      </c>
      <c r="G435" t="b">
        <f>Table1[[#This Row],[Home - Away]]&gt;0</f>
        <v>1</v>
      </c>
      <c r="H435" t="b">
        <f>Table1[[#This Row],[Away - Home]]&gt;0</f>
        <v>0</v>
      </c>
      <c r="I435" s="8" t="s">
        <v>34</v>
      </c>
    </row>
    <row r="436" spans="1:9" x14ac:dyDescent="0.3">
      <c r="A436" t="s">
        <v>93</v>
      </c>
      <c r="B436">
        <v>6</v>
      </c>
      <c r="C436" t="s">
        <v>78</v>
      </c>
      <c r="D436">
        <v>3</v>
      </c>
      <c r="E436">
        <f t="shared" si="21"/>
        <v>3</v>
      </c>
      <c r="F436">
        <f t="shared" si="23"/>
        <v>-3</v>
      </c>
      <c r="G436" t="b">
        <f>Table1[[#This Row],[Home - Away]]&gt;0</f>
        <v>1</v>
      </c>
      <c r="H436" t="b">
        <f>Table1[[#This Row],[Away - Home]]&gt;0</f>
        <v>0</v>
      </c>
      <c r="I436" s="8" t="s">
        <v>34</v>
      </c>
    </row>
    <row r="437" spans="1:9" x14ac:dyDescent="0.3">
      <c r="A437" t="s">
        <v>83</v>
      </c>
      <c r="B437">
        <v>3</v>
      </c>
      <c r="C437" t="s">
        <v>74</v>
      </c>
      <c r="D437">
        <v>1</v>
      </c>
      <c r="E437">
        <f t="shared" si="21"/>
        <v>2</v>
      </c>
      <c r="F437">
        <f t="shared" si="23"/>
        <v>-2</v>
      </c>
      <c r="G437" t="b">
        <f>Table1[[#This Row],[Home - Away]]&gt;0</f>
        <v>1</v>
      </c>
      <c r="H437" t="b">
        <f>Table1[[#This Row],[Away - Home]]&gt;0</f>
        <v>0</v>
      </c>
      <c r="I437" s="8" t="s">
        <v>35</v>
      </c>
    </row>
    <row r="438" spans="1:9" x14ac:dyDescent="0.3">
      <c r="A438" t="s">
        <v>73</v>
      </c>
      <c r="B438">
        <v>11</v>
      </c>
      <c r="C438" t="s">
        <v>72</v>
      </c>
      <c r="D438">
        <v>6</v>
      </c>
      <c r="E438">
        <f t="shared" si="21"/>
        <v>5</v>
      </c>
      <c r="F438">
        <f t="shared" si="23"/>
        <v>-5</v>
      </c>
      <c r="G438" t="b">
        <f>Table1[[#This Row],[Home - Away]]&gt;0</f>
        <v>1</v>
      </c>
      <c r="H438" t="b">
        <f>Table1[[#This Row],[Away - Home]]&gt;0</f>
        <v>0</v>
      </c>
      <c r="I438" s="8" t="s">
        <v>35</v>
      </c>
    </row>
    <row r="439" spans="1:9" x14ac:dyDescent="0.3">
      <c r="A439" t="s">
        <v>96</v>
      </c>
      <c r="B439">
        <v>1</v>
      </c>
      <c r="C439" t="s">
        <v>76</v>
      </c>
      <c r="D439">
        <v>2</v>
      </c>
      <c r="E439">
        <f t="shared" si="21"/>
        <v>-1</v>
      </c>
      <c r="F439">
        <f t="shared" si="23"/>
        <v>1</v>
      </c>
      <c r="G439" t="b">
        <f>Table1[[#This Row],[Home - Away]]&gt;0</f>
        <v>0</v>
      </c>
      <c r="H439" t="b">
        <f>Table1[[#This Row],[Away - Home]]&gt;0</f>
        <v>1</v>
      </c>
      <c r="I439" s="8" t="s">
        <v>35</v>
      </c>
    </row>
    <row r="440" spans="1:9" x14ac:dyDescent="0.3">
      <c r="A440" t="s">
        <v>91</v>
      </c>
      <c r="B440">
        <v>10</v>
      </c>
      <c r="C440" t="s">
        <v>82</v>
      </c>
      <c r="D440">
        <v>2</v>
      </c>
      <c r="E440">
        <f t="shared" si="21"/>
        <v>8</v>
      </c>
      <c r="F440">
        <f t="shared" si="23"/>
        <v>-8</v>
      </c>
      <c r="G440" t="b">
        <f>Table1[[#This Row],[Home - Away]]&gt;0</f>
        <v>1</v>
      </c>
      <c r="H440" t="b">
        <f>Table1[[#This Row],[Away - Home]]&gt;0</f>
        <v>0</v>
      </c>
      <c r="I440" s="8" t="s">
        <v>35</v>
      </c>
    </row>
    <row r="441" spans="1:9" x14ac:dyDescent="0.3">
      <c r="A441" t="s">
        <v>88</v>
      </c>
      <c r="B441">
        <v>6</v>
      </c>
      <c r="C441" t="s">
        <v>80</v>
      </c>
      <c r="D441">
        <v>2</v>
      </c>
      <c r="E441">
        <f t="shared" si="21"/>
        <v>4</v>
      </c>
      <c r="F441">
        <f t="shared" si="23"/>
        <v>-4</v>
      </c>
      <c r="G441" t="b">
        <f>Table1[[#This Row],[Home - Away]]&gt;0</f>
        <v>1</v>
      </c>
      <c r="H441" t="b">
        <f>Table1[[#This Row],[Away - Home]]&gt;0</f>
        <v>0</v>
      </c>
      <c r="I441" s="8" t="s">
        <v>35</v>
      </c>
    </row>
    <row r="442" spans="1:9" x14ac:dyDescent="0.3">
      <c r="A442" t="s">
        <v>97</v>
      </c>
      <c r="B442">
        <v>5</v>
      </c>
      <c r="C442" t="s">
        <v>99</v>
      </c>
      <c r="D442">
        <v>6</v>
      </c>
      <c r="E442">
        <f t="shared" si="21"/>
        <v>-1</v>
      </c>
      <c r="F442">
        <f t="shared" si="23"/>
        <v>1</v>
      </c>
      <c r="G442" t="b">
        <f>Table1[[#This Row],[Home - Away]]&gt;0</f>
        <v>0</v>
      </c>
      <c r="H442" t="b">
        <f>Table1[[#This Row],[Away - Home]]&gt;0</f>
        <v>1</v>
      </c>
      <c r="I442" s="8" t="s">
        <v>35</v>
      </c>
    </row>
    <row r="443" spans="1:9" x14ac:dyDescent="0.3">
      <c r="A443" t="s">
        <v>71</v>
      </c>
      <c r="B443">
        <v>2</v>
      </c>
      <c r="C443" t="s">
        <v>86</v>
      </c>
      <c r="D443">
        <v>14</v>
      </c>
      <c r="E443">
        <f t="shared" si="21"/>
        <v>-12</v>
      </c>
      <c r="F443">
        <f t="shared" si="23"/>
        <v>12</v>
      </c>
      <c r="G443" t="b">
        <f>Table1[[#This Row],[Home - Away]]&gt;0</f>
        <v>0</v>
      </c>
      <c r="H443" t="b">
        <f>Table1[[#This Row],[Away - Home]]&gt;0</f>
        <v>1</v>
      </c>
      <c r="I443" s="8" t="s">
        <v>35</v>
      </c>
    </row>
    <row r="444" spans="1:9" x14ac:dyDescent="0.3">
      <c r="A444" t="s">
        <v>75</v>
      </c>
      <c r="B444">
        <v>1</v>
      </c>
      <c r="C444" t="s">
        <v>94</v>
      </c>
      <c r="D444">
        <v>6</v>
      </c>
      <c r="E444">
        <f t="shared" si="21"/>
        <v>-5</v>
      </c>
      <c r="F444">
        <f t="shared" si="23"/>
        <v>5</v>
      </c>
      <c r="G444" t="b">
        <f>Table1[[#This Row],[Home - Away]]&gt;0</f>
        <v>0</v>
      </c>
      <c r="H444" t="b">
        <f>Table1[[#This Row],[Away - Home]]&gt;0</f>
        <v>1</v>
      </c>
      <c r="I444" s="8" t="s">
        <v>35</v>
      </c>
    </row>
    <row r="445" spans="1:9" x14ac:dyDescent="0.3">
      <c r="A445" t="s">
        <v>98</v>
      </c>
      <c r="B445">
        <v>1</v>
      </c>
      <c r="C445" t="s">
        <v>81</v>
      </c>
      <c r="D445">
        <v>2</v>
      </c>
      <c r="E445">
        <f t="shared" si="21"/>
        <v>-1</v>
      </c>
      <c r="F445">
        <f t="shared" si="23"/>
        <v>1</v>
      </c>
      <c r="G445" t="b">
        <f>Table1[[#This Row],[Home - Away]]&gt;0</f>
        <v>0</v>
      </c>
      <c r="H445" t="b">
        <f>Table1[[#This Row],[Away - Home]]&gt;0</f>
        <v>1</v>
      </c>
      <c r="I445" s="8" t="s">
        <v>35</v>
      </c>
    </row>
    <row r="446" spans="1:9" x14ac:dyDescent="0.3">
      <c r="A446" t="s">
        <v>95</v>
      </c>
      <c r="B446">
        <v>5</v>
      </c>
      <c r="C446" t="s">
        <v>79</v>
      </c>
      <c r="D446">
        <v>3</v>
      </c>
      <c r="E446">
        <f t="shared" si="21"/>
        <v>2</v>
      </c>
      <c r="F446">
        <f t="shared" si="23"/>
        <v>-2</v>
      </c>
      <c r="G446" t="b">
        <f>Table1[[#This Row],[Home - Away]]&gt;0</f>
        <v>1</v>
      </c>
      <c r="H446" t="b">
        <f>Table1[[#This Row],[Away - Home]]&gt;0</f>
        <v>0</v>
      </c>
      <c r="I446" s="8" t="s">
        <v>35</v>
      </c>
    </row>
    <row r="447" spans="1:9" x14ac:dyDescent="0.3">
      <c r="A447" t="s">
        <v>84</v>
      </c>
      <c r="B447">
        <v>3</v>
      </c>
      <c r="C447" t="s">
        <v>92</v>
      </c>
      <c r="D447">
        <v>11</v>
      </c>
      <c r="E447">
        <f t="shared" si="21"/>
        <v>-8</v>
      </c>
      <c r="F447">
        <f t="shared" si="23"/>
        <v>8</v>
      </c>
      <c r="G447" t="b">
        <f>Table1[[#This Row],[Home - Away]]&gt;0</f>
        <v>0</v>
      </c>
      <c r="H447" t="b">
        <f>Table1[[#This Row],[Away - Home]]&gt;0</f>
        <v>1</v>
      </c>
      <c r="I447" s="8" t="s">
        <v>35</v>
      </c>
    </row>
    <row r="448" spans="1:9" x14ac:dyDescent="0.3">
      <c r="A448" t="s">
        <v>90</v>
      </c>
      <c r="B448">
        <v>11</v>
      </c>
      <c r="C448" t="s">
        <v>87</v>
      </c>
      <c r="D448">
        <v>1</v>
      </c>
      <c r="E448">
        <f t="shared" si="21"/>
        <v>10</v>
      </c>
      <c r="F448">
        <f t="shared" si="23"/>
        <v>-10</v>
      </c>
      <c r="G448" t="b">
        <f>Table1[[#This Row],[Home - Away]]&gt;0</f>
        <v>1</v>
      </c>
      <c r="H448" t="b">
        <f>Table1[[#This Row],[Away - Home]]&gt;0</f>
        <v>0</v>
      </c>
      <c r="I448" s="8" t="s">
        <v>35</v>
      </c>
    </row>
    <row r="449" spans="1:9" x14ac:dyDescent="0.3">
      <c r="A449" t="s">
        <v>85</v>
      </c>
      <c r="B449">
        <v>5</v>
      </c>
      <c r="C449" t="s">
        <v>89</v>
      </c>
      <c r="D449">
        <v>6</v>
      </c>
      <c r="E449">
        <f t="shared" si="21"/>
        <v>-1</v>
      </c>
      <c r="F449">
        <f t="shared" si="23"/>
        <v>1</v>
      </c>
      <c r="G449" t="b">
        <f>Table1[[#This Row],[Home - Away]]&gt;0</f>
        <v>0</v>
      </c>
      <c r="H449" t="b">
        <f>Table1[[#This Row],[Away - Home]]&gt;0</f>
        <v>1</v>
      </c>
      <c r="I449" s="8" t="s">
        <v>35</v>
      </c>
    </row>
    <row r="450" spans="1:9" x14ac:dyDescent="0.3">
      <c r="A450" t="s">
        <v>100</v>
      </c>
      <c r="B450">
        <v>2</v>
      </c>
      <c r="C450" t="s">
        <v>77</v>
      </c>
      <c r="D450">
        <v>8</v>
      </c>
      <c r="E450">
        <f t="shared" ref="E450:E513" si="24">B450-D450</f>
        <v>-6</v>
      </c>
      <c r="F450">
        <f t="shared" si="23"/>
        <v>6</v>
      </c>
      <c r="G450" t="b">
        <f>Table1[[#This Row],[Home - Away]]&gt;0</f>
        <v>0</v>
      </c>
      <c r="H450" t="b">
        <f>Table1[[#This Row],[Away - Home]]&gt;0</f>
        <v>1</v>
      </c>
      <c r="I450" s="8" t="s">
        <v>35</v>
      </c>
    </row>
    <row r="451" spans="1:9" x14ac:dyDescent="0.3">
      <c r="A451" t="s">
        <v>93</v>
      </c>
      <c r="B451">
        <v>1</v>
      </c>
      <c r="C451" t="s">
        <v>78</v>
      </c>
      <c r="D451">
        <v>9</v>
      </c>
      <c r="E451">
        <f t="shared" si="24"/>
        <v>-8</v>
      </c>
      <c r="F451">
        <f t="shared" si="23"/>
        <v>8</v>
      </c>
      <c r="G451" t="b">
        <f>Table1[[#This Row],[Home - Away]]&gt;0</f>
        <v>0</v>
      </c>
      <c r="H451" t="b">
        <f>Table1[[#This Row],[Away - Home]]&gt;0</f>
        <v>1</v>
      </c>
      <c r="I451" s="8" t="s">
        <v>35</v>
      </c>
    </row>
    <row r="452" spans="1:9" x14ac:dyDescent="0.3">
      <c r="A452" t="s">
        <v>96</v>
      </c>
      <c r="B452">
        <v>5</v>
      </c>
      <c r="C452" t="s">
        <v>76</v>
      </c>
      <c r="D452">
        <v>3</v>
      </c>
      <c r="E452">
        <f t="shared" si="24"/>
        <v>2</v>
      </c>
      <c r="F452">
        <f t="shared" ref="F452:F479" si="25">-E452</f>
        <v>-2</v>
      </c>
      <c r="G452" t="b">
        <f>Table1[[#This Row],[Home - Away]]&gt;0</f>
        <v>1</v>
      </c>
      <c r="H452" t="b">
        <f>Table1[[#This Row],[Away - Home]]&gt;0</f>
        <v>0</v>
      </c>
      <c r="I452" s="8" t="s">
        <v>36</v>
      </c>
    </row>
    <row r="453" spans="1:9" x14ac:dyDescent="0.3">
      <c r="A453" t="s">
        <v>97</v>
      </c>
      <c r="B453">
        <v>0</v>
      </c>
      <c r="C453" t="s">
        <v>99</v>
      </c>
      <c r="D453">
        <v>4</v>
      </c>
      <c r="E453">
        <f t="shared" si="24"/>
        <v>-4</v>
      </c>
      <c r="F453">
        <f t="shared" si="25"/>
        <v>4</v>
      </c>
      <c r="G453" t="b">
        <f>Table1[[#This Row],[Home - Away]]&gt;0</f>
        <v>0</v>
      </c>
      <c r="H453" t="b">
        <f>Table1[[#This Row],[Away - Home]]&gt;0</f>
        <v>1</v>
      </c>
      <c r="I453" s="8" t="s">
        <v>36</v>
      </c>
    </row>
    <row r="454" spans="1:9" x14ac:dyDescent="0.3">
      <c r="A454" t="s">
        <v>71</v>
      </c>
      <c r="B454">
        <v>0</v>
      </c>
      <c r="C454" t="s">
        <v>86</v>
      </c>
      <c r="D454">
        <v>4</v>
      </c>
      <c r="E454">
        <f t="shared" si="24"/>
        <v>-4</v>
      </c>
      <c r="F454">
        <f t="shared" si="25"/>
        <v>4</v>
      </c>
      <c r="G454" t="b">
        <f>Table1[[#This Row],[Home - Away]]&gt;0</f>
        <v>0</v>
      </c>
      <c r="H454" t="b">
        <f>Table1[[#This Row],[Away - Home]]&gt;0</f>
        <v>1</v>
      </c>
      <c r="I454" s="8" t="s">
        <v>36</v>
      </c>
    </row>
    <row r="455" spans="1:9" x14ac:dyDescent="0.3">
      <c r="A455" t="s">
        <v>88</v>
      </c>
      <c r="B455">
        <v>5</v>
      </c>
      <c r="C455" t="s">
        <v>80</v>
      </c>
      <c r="D455">
        <v>6</v>
      </c>
      <c r="E455">
        <f t="shared" si="24"/>
        <v>-1</v>
      </c>
      <c r="F455">
        <f t="shared" si="25"/>
        <v>1</v>
      </c>
      <c r="G455" t="b">
        <f>Table1[[#This Row],[Home - Away]]&gt;0</f>
        <v>0</v>
      </c>
      <c r="H455" t="b">
        <f>Table1[[#This Row],[Away - Home]]&gt;0</f>
        <v>1</v>
      </c>
      <c r="I455" s="8" t="s">
        <v>36</v>
      </c>
    </row>
    <row r="456" spans="1:9" x14ac:dyDescent="0.3">
      <c r="A456" t="s">
        <v>75</v>
      </c>
      <c r="B456">
        <v>2</v>
      </c>
      <c r="C456" t="s">
        <v>94</v>
      </c>
      <c r="D456">
        <v>1</v>
      </c>
      <c r="E456">
        <f t="shared" si="24"/>
        <v>1</v>
      </c>
      <c r="F456">
        <f t="shared" si="25"/>
        <v>-1</v>
      </c>
      <c r="G456" t="b">
        <f>Table1[[#This Row],[Home - Away]]&gt;0</f>
        <v>1</v>
      </c>
      <c r="H456" t="b">
        <f>Table1[[#This Row],[Away - Home]]&gt;0</f>
        <v>0</v>
      </c>
      <c r="I456" s="8" t="s">
        <v>36</v>
      </c>
    </row>
    <row r="457" spans="1:9" x14ac:dyDescent="0.3">
      <c r="A457" t="s">
        <v>98</v>
      </c>
      <c r="B457">
        <v>6</v>
      </c>
      <c r="C457" t="s">
        <v>81</v>
      </c>
      <c r="D457">
        <v>2</v>
      </c>
      <c r="E457">
        <f t="shared" si="24"/>
        <v>4</v>
      </c>
      <c r="F457">
        <f t="shared" si="25"/>
        <v>-4</v>
      </c>
      <c r="G457" t="b">
        <f>Table1[[#This Row],[Home - Away]]&gt;0</f>
        <v>1</v>
      </c>
      <c r="H457" t="b">
        <f>Table1[[#This Row],[Away - Home]]&gt;0</f>
        <v>0</v>
      </c>
      <c r="I457" s="8" t="s">
        <v>36</v>
      </c>
    </row>
    <row r="458" spans="1:9" x14ac:dyDescent="0.3">
      <c r="A458" t="s">
        <v>95</v>
      </c>
      <c r="B458">
        <v>6</v>
      </c>
      <c r="C458" t="s">
        <v>79</v>
      </c>
      <c r="D458">
        <v>4</v>
      </c>
      <c r="E458">
        <f t="shared" si="24"/>
        <v>2</v>
      </c>
      <c r="F458">
        <f t="shared" si="25"/>
        <v>-2</v>
      </c>
      <c r="G458" t="b">
        <f>Table1[[#This Row],[Home - Away]]&gt;0</f>
        <v>1</v>
      </c>
      <c r="H458" t="b">
        <f>Table1[[#This Row],[Away - Home]]&gt;0</f>
        <v>0</v>
      </c>
      <c r="I458" s="8" t="s">
        <v>36</v>
      </c>
    </row>
    <row r="459" spans="1:9" x14ac:dyDescent="0.3">
      <c r="A459" t="s">
        <v>84</v>
      </c>
      <c r="B459">
        <v>7</v>
      </c>
      <c r="C459" t="s">
        <v>92</v>
      </c>
      <c r="D459">
        <v>0</v>
      </c>
      <c r="E459">
        <f t="shared" si="24"/>
        <v>7</v>
      </c>
      <c r="F459">
        <f t="shared" si="25"/>
        <v>-7</v>
      </c>
      <c r="G459" t="b">
        <f>Table1[[#This Row],[Home - Away]]&gt;0</f>
        <v>1</v>
      </c>
      <c r="H459" t="b">
        <f>Table1[[#This Row],[Away - Home]]&gt;0</f>
        <v>0</v>
      </c>
      <c r="I459" s="8" t="s">
        <v>36</v>
      </c>
    </row>
    <row r="460" spans="1:9" x14ac:dyDescent="0.3">
      <c r="A460" t="s">
        <v>90</v>
      </c>
      <c r="B460">
        <v>17</v>
      </c>
      <c r="C460" t="s">
        <v>87</v>
      </c>
      <c r="D460">
        <v>6</v>
      </c>
      <c r="E460">
        <f t="shared" si="24"/>
        <v>11</v>
      </c>
      <c r="F460">
        <f t="shared" si="25"/>
        <v>-11</v>
      </c>
      <c r="G460" t="b">
        <f>Table1[[#This Row],[Home - Away]]&gt;0</f>
        <v>1</v>
      </c>
      <c r="H460" t="b">
        <f>Table1[[#This Row],[Away - Home]]&gt;0</f>
        <v>0</v>
      </c>
      <c r="I460" s="8" t="s">
        <v>36</v>
      </c>
    </row>
    <row r="461" spans="1:9" x14ac:dyDescent="0.3">
      <c r="A461" t="s">
        <v>100</v>
      </c>
      <c r="B461">
        <v>3</v>
      </c>
      <c r="C461" t="s">
        <v>77</v>
      </c>
      <c r="D461">
        <v>4</v>
      </c>
      <c r="E461">
        <f t="shared" si="24"/>
        <v>-1</v>
      </c>
      <c r="F461">
        <f t="shared" si="25"/>
        <v>1</v>
      </c>
      <c r="G461" t="b">
        <f>Table1[[#This Row],[Home - Away]]&gt;0</f>
        <v>0</v>
      </c>
      <c r="H461" t="b">
        <f>Table1[[#This Row],[Away - Home]]&gt;0</f>
        <v>1</v>
      </c>
      <c r="I461" s="8" t="s">
        <v>36</v>
      </c>
    </row>
    <row r="462" spans="1:9" x14ac:dyDescent="0.3">
      <c r="A462" t="s">
        <v>93</v>
      </c>
      <c r="B462">
        <v>2</v>
      </c>
      <c r="C462" t="s">
        <v>78</v>
      </c>
      <c r="D462">
        <v>5</v>
      </c>
      <c r="E462">
        <f t="shared" si="24"/>
        <v>-3</v>
      </c>
      <c r="F462">
        <f t="shared" si="25"/>
        <v>3</v>
      </c>
      <c r="G462" t="b">
        <f>Table1[[#This Row],[Home - Away]]&gt;0</f>
        <v>0</v>
      </c>
      <c r="H462" t="b">
        <f>Table1[[#This Row],[Away - Home]]&gt;0</f>
        <v>1</v>
      </c>
      <c r="I462" s="8" t="s">
        <v>36</v>
      </c>
    </row>
    <row r="463" spans="1:9" x14ac:dyDescent="0.3">
      <c r="A463" t="s">
        <v>85</v>
      </c>
      <c r="B463">
        <v>6</v>
      </c>
      <c r="C463" t="s">
        <v>89</v>
      </c>
      <c r="D463">
        <v>8</v>
      </c>
      <c r="E463">
        <f t="shared" si="24"/>
        <v>-2</v>
      </c>
      <c r="F463">
        <f t="shared" si="25"/>
        <v>2</v>
      </c>
      <c r="G463" t="b">
        <f>Table1[[#This Row],[Home - Away]]&gt;0</f>
        <v>0</v>
      </c>
      <c r="H463" t="b">
        <f>Table1[[#This Row],[Away - Home]]&gt;0</f>
        <v>1</v>
      </c>
      <c r="I463" s="8" t="s">
        <v>36</v>
      </c>
    </row>
    <row r="464" spans="1:9" x14ac:dyDescent="0.3">
      <c r="A464" t="s">
        <v>83</v>
      </c>
      <c r="B464">
        <v>1</v>
      </c>
      <c r="C464" t="s">
        <v>74</v>
      </c>
      <c r="D464">
        <v>0</v>
      </c>
      <c r="E464">
        <f t="shared" si="24"/>
        <v>1</v>
      </c>
      <c r="F464">
        <f t="shared" si="25"/>
        <v>-1</v>
      </c>
      <c r="G464" t="b">
        <f>Table1[[#This Row],[Home - Away]]&gt;0</f>
        <v>1</v>
      </c>
      <c r="H464" t="b">
        <f>Table1[[#This Row],[Away - Home]]&gt;0</f>
        <v>0</v>
      </c>
      <c r="I464" s="8" t="s">
        <v>36</v>
      </c>
    </row>
    <row r="465" spans="1:9" x14ac:dyDescent="0.3">
      <c r="A465" t="s">
        <v>73</v>
      </c>
      <c r="B465">
        <v>5</v>
      </c>
      <c r="C465" t="s">
        <v>72</v>
      </c>
      <c r="D465">
        <v>4</v>
      </c>
      <c r="E465">
        <f t="shared" si="24"/>
        <v>1</v>
      </c>
      <c r="F465">
        <f t="shared" si="25"/>
        <v>-1</v>
      </c>
      <c r="G465" t="b">
        <f>Table1[[#This Row],[Home - Away]]&gt;0</f>
        <v>1</v>
      </c>
      <c r="H465" t="b">
        <f>Table1[[#This Row],[Away - Home]]&gt;0</f>
        <v>0</v>
      </c>
      <c r="I465" s="8" t="s">
        <v>36</v>
      </c>
    </row>
    <row r="466" spans="1:9" x14ac:dyDescent="0.3">
      <c r="A466" t="s">
        <v>88</v>
      </c>
      <c r="B466">
        <v>4</v>
      </c>
      <c r="C466" t="s">
        <v>99</v>
      </c>
      <c r="D466">
        <v>6</v>
      </c>
      <c r="E466">
        <f t="shared" si="24"/>
        <v>-2</v>
      </c>
      <c r="F466">
        <f t="shared" si="25"/>
        <v>2</v>
      </c>
      <c r="G466" t="b">
        <f>Table1[[#This Row],[Home - Away]]&gt;0</f>
        <v>0</v>
      </c>
      <c r="H466" t="b">
        <f>Table1[[#This Row],[Away - Home]]&gt;0</f>
        <v>1</v>
      </c>
      <c r="I466" s="8" t="s">
        <v>37</v>
      </c>
    </row>
    <row r="467" spans="1:9" x14ac:dyDescent="0.3">
      <c r="A467" t="s">
        <v>73</v>
      </c>
      <c r="B467">
        <v>10</v>
      </c>
      <c r="C467" t="s">
        <v>86</v>
      </c>
      <c r="D467">
        <v>4</v>
      </c>
      <c r="E467">
        <f t="shared" si="24"/>
        <v>6</v>
      </c>
      <c r="F467">
        <f t="shared" si="25"/>
        <v>-6</v>
      </c>
      <c r="G467" t="b">
        <f>Table1[[#This Row],[Home - Away]]&gt;0</f>
        <v>1</v>
      </c>
      <c r="H467" t="b">
        <f>Table1[[#This Row],[Away - Home]]&gt;0</f>
        <v>0</v>
      </c>
      <c r="I467" s="8" t="s">
        <v>37</v>
      </c>
    </row>
    <row r="468" spans="1:9" x14ac:dyDescent="0.3">
      <c r="A468" t="s">
        <v>100</v>
      </c>
      <c r="B468">
        <v>1</v>
      </c>
      <c r="C468" t="s">
        <v>82</v>
      </c>
      <c r="D468">
        <v>5</v>
      </c>
      <c r="E468">
        <f t="shared" si="24"/>
        <v>-4</v>
      </c>
      <c r="F468">
        <f t="shared" si="25"/>
        <v>4</v>
      </c>
      <c r="G468" t="b">
        <f>Table1[[#This Row],[Home - Away]]&gt;0</f>
        <v>0</v>
      </c>
      <c r="H468" t="b">
        <f>Table1[[#This Row],[Away - Home]]&gt;0</f>
        <v>1</v>
      </c>
      <c r="I468" s="8" t="s">
        <v>37</v>
      </c>
    </row>
    <row r="469" spans="1:9" x14ac:dyDescent="0.3">
      <c r="A469" t="s">
        <v>95</v>
      </c>
      <c r="B469">
        <v>9</v>
      </c>
      <c r="C469" t="s">
        <v>84</v>
      </c>
      <c r="D469">
        <v>4</v>
      </c>
      <c r="E469">
        <f t="shared" si="24"/>
        <v>5</v>
      </c>
      <c r="F469">
        <f t="shared" si="25"/>
        <v>-5</v>
      </c>
      <c r="G469" t="b">
        <f>Table1[[#This Row],[Home - Away]]&gt;0</f>
        <v>1</v>
      </c>
      <c r="H469" t="b">
        <f>Table1[[#This Row],[Away - Home]]&gt;0</f>
        <v>0</v>
      </c>
      <c r="I469" s="8" t="s">
        <v>37</v>
      </c>
    </row>
    <row r="470" spans="1:9" x14ac:dyDescent="0.3">
      <c r="A470" t="s">
        <v>74</v>
      </c>
      <c r="B470">
        <v>7</v>
      </c>
      <c r="C470" t="s">
        <v>94</v>
      </c>
      <c r="D470">
        <v>3</v>
      </c>
      <c r="E470">
        <f t="shared" si="24"/>
        <v>4</v>
      </c>
      <c r="F470">
        <f t="shared" si="25"/>
        <v>-4</v>
      </c>
      <c r="G470" t="b">
        <f>Table1[[#This Row],[Home - Away]]&gt;0</f>
        <v>1</v>
      </c>
      <c r="H470" t="b">
        <f>Table1[[#This Row],[Away - Home]]&gt;0</f>
        <v>0</v>
      </c>
      <c r="I470" s="8" t="s">
        <v>37</v>
      </c>
    </row>
    <row r="471" spans="1:9" x14ac:dyDescent="0.3">
      <c r="A471" t="s">
        <v>71</v>
      </c>
      <c r="B471">
        <v>3</v>
      </c>
      <c r="C471" t="s">
        <v>92</v>
      </c>
      <c r="D471">
        <v>4</v>
      </c>
      <c r="E471">
        <f t="shared" si="24"/>
        <v>-1</v>
      </c>
      <c r="F471">
        <f t="shared" si="25"/>
        <v>1</v>
      </c>
      <c r="G471" t="b">
        <f>Table1[[#This Row],[Home - Away]]&gt;0</f>
        <v>0</v>
      </c>
      <c r="H471" t="b">
        <f>Table1[[#This Row],[Away - Home]]&gt;0</f>
        <v>1</v>
      </c>
      <c r="I471" s="8" t="s">
        <v>37</v>
      </c>
    </row>
    <row r="472" spans="1:9" x14ac:dyDescent="0.3">
      <c r="A472" t="s">
        <v>81</v>
      </c>
      <c r="B472">
        <v>1</v>
      </c>
      <c r="C472" t="s">
        <v>91</v>
      </c>
      <c r="D472">
        <v>12</v>
      </c>
      <c r="E472">
        <f t="shared" si="24"/>
        <v>-11</v>
      </c>
      <c r="F472">
        <f t="shared" si="25"/>
        <v>11</v>
      </c>
      <c r="G472" t="b">
        <f>Table1[[#This Row],[Home - Away]]&gt;0</f>
        <v>0</v>
      </c>
      <c r="H472" t="b">
        <f>Table1[[#This Row],[Away - Home]]&gt;0</f>
        <v>1</v>
      </c>
      <c r="I472" s="8" t="s">
        <v>37</v>
      </c>
    </row>
    <row r="473" spans="1:9" x14ac:dyDescent="0.3">
      <c r="A473" t="s">
        <v>83</v>
      </c>
      <c r="B473">
        <v>2</v>
      </c>
      <c r="C473" t="s">
        <v>75</v>
      </c>
      <c r="D473">
        <v>4</v>
      </c>
      <c r="E473">
        <f t="shared" si="24"/>
        <v>-2</v>
      </c>
      <c r="F473">
        <f t="shared" si="25"/>
        <v>2</v>
      </c>
      <c r="G473" t="b">
        <f>Table1[[#This Row],[Home - Away]]&gt;0</f>
        <v>0</v>
      </c>
      <c r="H473" t="b">
        <f>Table1[[#This Row],[Away - Home]]&gt;0</f>
        <v>1</v>
      </c>
      <c r="I473" s="8" t="s">
        <v>37</v>
      </c>
    </row>
    <row r="474" spans="1:9" x14ac:dyDescent="0.3">
      <c r="A474" t="s">
        <v>76</v>
      </c>
      <c r="B474">
        <v>2</v>
      </c>
      <c r="C474" t="s">
        <v>89</v>
      </c>
      <c r="D474">
        <v>3</v>
      </c>
      <c r="E474">
        <f t="shared" si="24"/>
        <v>-1</v>
      </c>
      <c r="F474">
        <f t="shared" si="25"/>
        <v>1</v>
      </c>
      <c r="G474" t="b">
        <f>Table1[[#This Row],[Home - Away]]&gt;0</f>
        <v>0</v>
      </c>
      <c r="H474" t="b">
        <f>Table1[[#This Row],[Away - Home]]&gt;0</f>
        <v>1</v>
      </c>
      <c r="I474" s="8" t="s">
        <v>37</v>
      </c>
    </row>
    <row r="475" spans="1:9" x14ac:dyDescent="0.3">
      <c r="A475" t="s">
        <v>88</v>
      </c>
      <c r="B475">
        <v>4</v>
      </c>
      <c r="C475" t="s">
        <v>99</v>
      </c>
      <c r="D475">
        <v>5</v>
      </c>
      <c r="E475">
        <f t="shared" si="24"/>
        <v>-1</v>
      </c>
      <c r="F475">
        <f t="shared" si="25"/>
        <v>1</v>
      </c>
      <c r="G475" t="b">
        <f>Table1[[#This Row],[Home - Away]]&gt;0</f>
        <v>0</v>
      </c>
      <c r="H475" t="b">
        <f>Table1[[#This Row],[Away - Home]]&gt;0</f>
        <v>1</v>
      </c>
      <c r="I475" s="8" t="s">
        <v>38</v>
      </c>
    </row>
    <row r="476" spans="1:9" x14ac:dyDescent="0.3">
      <c r="A476" t="s">
        <v>74</v>
      </c>
      <c r="B476">
        <v>7</v>
      </c>
      <c r="C476" t="s">
        <v>94</v>
      </c>
      <c r="D476">
        <v>6</v>
      </c>
      <c r="E476">
        <f t="shared" si="24"/>
        <v>1</v>
      </c>
      <c r="F476">
        <f t="shared" si="25"/>
        <v>-1</v>
      </c>
      <c r="G476" t="b">
        <f>Table1[[#This Row],[Home - Away]]&gt;0</f>
        <v>1</v>
      </c>
      <c r="H476" t="b">
        <f>Table1[[#This Row],[Away - Home]]&gt;0</f>
        <v>0</v>
      </c>
      <c r="I476" s="8" t="s">
        <v>38</v>
      </c>
    </row>
    <row r="477" spans="1:9" x14ac:dyDescent="0.3">
      <c r="A477" t="s">
        <v>100</v>
      </c>
      <c r="B477">
        <v>11</v>
      </c>
      <c r="C477" t="s">
        <v>82</v>
      </c>
      <c r="D477">
        <v>0</v>
      </c>
      <c r="E477">
        <f t="shared" si="24"/>
        <v>11</v>
      </c>
      <c r="F477">
        <f t="shared" si="25"/>
        <v>-11</v>
      </c>
      <c r="G477" t="b">
        <f>Table1[[#This Row],[Home - Away]]&gt;0</f>
        <v>1</v>
      </c>
      <c r="H477" t="b">
        <f>Table1[[#This Row],[Away - Home]]&gt;0</f>
        <v>0</v>
      </c>
      <c r="I477" s="8" t="s">
        <v>38</v>
      </c>
    </row>
    <row r="478" spans="1:9" x14ac:dyDescent="0.3">
      <c r="A478" t="s">
        <v>77</v>
      </c>
      <c r="B478">
        <v>10</v>
      </c>
      <c r="C478" t="s">
        <v>80</v>
      </c>
      <c r="D478">
        <v>9</v>
      </c>
      <c r="E478">
        <f t="shared" si="24"/>
        <v>1</v>
      </c>
      <c r="F478">
        <f t="shared" si="25"/>
        <v>-1</v>
      </c>
      <c r="G478" t="b">
        <f>Table1[[#This Row],[Home - Away]]&gt;0</f>
        <v>1</v>
      </c>
      <c r="H478" t="b">
        <f>Table1[[#This Row],[Away - Home]]&gt;0</f>
        <v>0</v>
      </c>
      <c r="I478" s="8" t="s">
        <v>38</v>
      </c>
    </row>
    <row r="479" spans="1:9" x14ac:dyDescent="0.3">
      <c r="A479" t="s">
        <v>95</v>
      </c>
      <c r="B479">
        <v>6</v>
      </c>
      <c r="C479" t="s">
        <v>84</v>
      </c>
      <c r="D479">
        <v>5</v>
      </c>
      <c r="E479">
        <f t="shared" si="24"/>
        <v>1</v>
      </c>
      <c r="F479">
        <f t="shared" si="25"/>
        <v>-1</v>
      </c>
      <c r="G479" t="b">
        <f>Table1[[#This Row],[Home - Away]]&gt;0</f>
        <v>1</v>
      </c>
      <c r="H479" t="b">
        <f>Table1[[#This Row],[Away - Home]]&gt;0</f>
        <v>0</v>
      </c>
      <c r="I479" s="8" t="s">
        <v>38</v>
      </c>
    </row>
    <row r="480" spans="1:9" x14ac:dyDescent="0.3">
      <c r="A480" t="s">
        <v>71</v>
      </c>
      <c r="B480">
        <v>1</v>
      </c>
      <c r="C480" t="s">
        <v>92</v>
      </c>
      <c r="D480">
        <v>6</v>
      </c>
      <c r="E480">
        <f t="shared" si="24"/>
        <v>-5</v>
      </c>
      <c r="F480">
        <f t="shared" ref="F480:F507" si="26">-E480</f>
        <v>5</v>
      </c>
      <c r="G480" t="b">
        <f>Table1[[#This Row],[Home - Away]]&gt;0</f>
        <v>0</v>
      </c>
      <c r="H480" t="b">
        <f>Table1[[#This Row],[Away - Home]]&gt;0</f>
        <v>1</v>
      </c>
      <c r="I480" s="8" t="s">
        <v>38</v>
      </c>
    </row>
    <row r="481" spans="1:9" x14ac:dyDescent="0.3">
      <c r="A481" t="s">
        <v>90</v>
      </c>
      <c r="B481">
        <v>7</v>
      </c>
      <c r="C481" t="s">
        <v>98</v>
      </c>
      <c r="D481">
        <v>11</v>
      </c>
      <c r="E481">
        <f t="shared" si="24"/>
        <v>-4</v>
      </c>
      <c r="F481">
        <f t="shared" si="26"/>
        <v>4</v>
      </c>
      <c r="G481" t="b">
        <f>Table1[[#This Row],[Home - Away]]&gt;0</f>
        <v>0</v>
      </c>
      <c r="H481" t="b">
        <f>Table1[[#This Row],[Away - Home]]&gt;0</f>
        <v>1</v>
      </c>
      <c r="I481" s="8" t="s">
        <v>38</v>
      </c>
    </row>
    <row r="482" spans="1:9" x14ac:dyDescent="0.3">
      <c r="A482" t="s">
        <v>79</v>
      </c>
      <c r="B482">
        <v>3</v>
      </c>
      <c r="C482" t="s">
        <v>96</v>
      </c>
      <c r="D482">
        <v>8</v>
      </c>
      <c r="E482">
        <f t="shared" si="24"/>
        <v>-5</v>
      </c>
      <c r="F482">
        <f t="shared" si="26"/>
        <v>5</v>
      </c>
      <c r="G482" t="b">
        <f>Table1[[#This Row],[Home - Away]]&gt;0</f>
        <v>0</v>
      </c>
      <c r="H482" t="b">
        <f>Table1[[#This Row],[Away - Home]]&gt;0</f>
        <v>1</v>
      </c>
      <c r="I482" s="8" t="s">
        <v>38</v>
      </c>
    </row>
    <row r="483" spans="1:9" x14ac:dyDescent="0.3">
      <c r="A483" t="s">
        <v>85</v>
      </c>
      <c r="B483">
        <v>7</v>
      </c>
      <c r="C483" t="s">
        <v>93</v>
      </c>
      <c r="D483">
        <v>3</v>
      </c>
      <c r="E483">
        <f t="shared" si="24"/>
        <v>4</v>
      </c>
      <c r="F483">
        <f t="shared" si="26"/>
        <v>-4</v>
      </c>
      <c r="G483" t="b">
        <f>Table1[[#This Row],[Home - Away]]&gt;0</f>
        <v>1</v>
      </c>
      <c r="H483" t="b">
        <f>Table1[[#This Row],[Away - Home]]&gt;0</f>
        <v>0</v>
      </c>
      <c r="I483" s="8" t="s">
        <v>38</v>
      </c>
    </row>
    <row r="484" spans="1:9" x14ac:dyDescent="0.3">
      <c r="A484" t="s">
        <v>72</v>
      </c>
      <c r="B484">
        <v>8</v>
      </c>
      <c r="C484" t="s">
        <v>78</v>
      </c>
      <c r="D484">
        <v>1</v>
      </c>
      <c r="E484">
        <f t="shared" si="24"/>
        <v>7</v>
      </c>
      <c r="F484">
        <f t="shared" si="26"/>
        <v>-7</v>
      </c>
      <c r="G484" t="b">
        <f>Table1[[#This Row],[Home - Away]]&gt;0</f>
        <v>1</v>
      </c>
      <c r="H484" t="b">
        <f>Table1[[#This Row],[Away - Home]]&gt;0</f>
        <v>0</v>
      </c>
      <c r="I484" s="8" t="s">
        <v>38</v>
      </c>
    </row>
    <row r="485" spans="1:9" x14ac:dyDescent="0.3">
      <c r="A485" t="s">
        <v>72</v>
      </c>
      <c r="B485">
        <v>4</v>
      </c>
      <c r="C485" t="s">
        <v>78</v>
      </c>
      <c r="D485">
        <v>10</v>
      </c>
      <c r="E485">
        <f t="shared" si="24"/>
        <v>-6</v>
      </c>
      <c r="F485">
        <f t="shared" si="26"/>
        <v>6</v>
      </c>
      <c r="G485" t="b">
        <f>Table1[[#This Row],[Home - Away]]&gt;0</f>
        <v>0</v>
      </c>
      <c r="H485" t="b">
        <f>Table1[[#This Row],[Away - Home]]&gt;0</f>
        <v>1</v>
      </c>
      <c r="I485" s="8" t="s">
        <v>38</v>
      </c>
    </row>
    <row r="486" spans="1:9" x14ac:dyDescent="0.3">
      <c r="A486" t="s">
        <v>81</v>
      </c>
      <c r="B486">
        <v>3</v>
      </c>
      <c r="C486" t="s">
        <v>91</v>
      </c>
      <c r="D486">
        <v>4</v>
      </c>
      <c r="E486">
        <f t="shared" si="24"/>
        <v>-1</v>
      </c>
      <c r="F486">
        <f t="shared" si="26"/>
        <v>1</v>
      </c>
      <c r="G486" t="b">
        <f>Table1[[#This Row],[Home - Away]]&gt;0</f>
        <v>0</v>
      </c>
      <c r="H486" t="b">
        <f>Table1[[#This Row],[Away - Home]]&gt;0</f>
        <v>1</v>
      </c>
      <c r="I486" s="8" t="s">
        <v>38</v>
      </c>
    </row>
    <row r="487" spans="1:9" x14ac:dyDescent="0.3">
      <c r="A487" t="s">
        <v>83</v>
      </c>
      <c r="B487">
        <v>6</v>
      </c>
      <c r="C487" t="s">
        <v>75</v>
      </c>
      <c r="D487">
        <v>0</v>
      </c>
      <c r="E487">
        <f t="shared" si="24"/>
        <v>6</v>
      </c>
      <c r="F487">
        <f t="shared" si="26"/>
        <v>-6</v>
      </c>
      <c r="G487" t="b">
        <f>Table1[[#This Row],[Home - Away]]&gt;0</f>
        <v>1</v>
      </c>
      <c r="H487" t="b">
        <f>Table1[[#This Row],[Away - Home]]&gt;0</f>
        <v>0</v>
      </c>
      <c r="I487" s="8" t="s">
        <v>38</v>
      </c>
    </row>
    <row r="488" spans="1:9" x14ac:dyDescent="0.3">
      <c r="A488" t="s">
        <v>87</v>
      </c>
      <c r="B488">
        <v>7</v>
      </c>
      <c r="C488" t="s">
        <v>97</v>
      </c>
      <c r="D488">
        <v>2</v>
      </c>
      <c r="E488">
        <f t="shared" si="24"/>
        <v>5</v>
      </c>
      <c r="F488">
        <f t="shared" si="26"/>
        <v>-5</v>
      </c>
      <c r="G488" t="b">
        <f>Table1[[#This Row],[Home - Away]]&gt;0</f>
        <v>1</v>
      </c>
      <c r="H488" t="b">
        <f>Table1[[#This Row],[Away - Home]]&gt;0</f>
        <v>0</v>
      </c>
      <c r="I488" s="8" t="s">
        <v>38</v>
      </c>
    </row>
    <row r="489" spans="1:9" x14ac:dyDescent="0.3">
      <c r="A489" t="s">
        <v>76</v>
      </c>
      <c r="B489">
        <v>7</v>
      </c>
      <c r="C489" t="s">
        <v>89</v>
      </c>
      <c r="D489">
        <v>3</v>
      </c>
      <c r="E489">
        <f t="shared" si="24"/>
        <v>4</v>
      </c>
      <c r="F489">
        <f t="shared" si="26"/>
        <v>-4</v>
      </c>
      <c r="G489" t="b">
        <f>Table1[[#This Row],[Home - Away]]&gt;0</f>
        <v>1</v>
      </c>
      <c r="H489" t="b">
        <f>Table1[[#This Row],[Away - Home]]&gt;0</f>
        <v>0</v>
      </c>
      <c r="I489" s="8" t="s">
        <v>38</v>
      </c>
    </row>
    <row r="490" spans="1:9" x14ac:dyDescent="0.3">
      <c r="A490" t="s">
        <v>73</v>
      </c>
      <c r="B490">
        <v>3</v>
      </c>
      <c r="C490" t="s">
        <v>86</v>
      </c>
      <c r="D490">
        <v>5</v>
      </c>
      <c r="E490">
        <f t="shared" si="24"/>
        <v>-2</v>
      </c>
      <c r="F490">
        <f t="shared" si="26"/>
        <v>2</v>
      </c>
      <c r="G490" t="b">
        <f>Table1[[#This Row],[Home - Away]]&gt;0</f>
        <v>0</v>
      </c>
      <c r="H490" t="b">
        <f>Table1[[#This Row],[Away - Home]]&gt;0</f>
        <v>1</v>
      </c>
      <c r="I490" s="8" t="s">
        <v>38</v>
      </c>
    </row>
    <row r="491" spans="1:9" x14ac:dyDescent="0.3">
      <c r="A491" t="s">
        <v>71</v>
      </c>
      <c r="B491">
        <v>6</v>
      </c>
      <c r="C491" t="s">
        <v>92</v>
      </c>
      <c r="D491">
        <v>5</v>
      </c>
      <c r="E491">
        <f t="shared" si="24"/>
        <v>1</v>
      </c>
      <c r="F491">
        <f t="shared" si="26"/>
        <v>-1</v>
      </c>
      <c r="G491" t="b">
        <f>Table1[[#This Row],[Home - Away]]&gt;0</f>
        <v>1</v>
      </c>
      <c r="H491" t="b">
        <f>Table1[[#This Row],[Away - Home]]&gt;0</f>
        <v>0</v>
      </c>
      <c r="I491" s="8" t="s">
        <v>39</v>
      </c>
    </row>
    <row r="492" spans="1:9" x14ac:dyDescent="0.3">
      <c r="A492" t="s">
        <v>95</v>
      </c>
      <c r="B492">
        <v>7</v>
      </c>
      <c r="C492" t="s">
        <v>84</v>
      </c>
      <c r="D492">
        <v>5</v>
      </c>
      <c r="E492">
        <f t="shared" si="24"/>
        <v>2</v>
      </c>
      <c r="F492">
        <f t="shared" si="26"/>
        <v>-2</v>
      </c>
      <c r="G492" t="b">
        <f>Table1[[#This Row],[Home - Away]]&gt;0</f>
        <v>1</v>
      </c>
      <c r="H492" t="b">
        <f>Table1[[#This Row],[Away - Home]]&gt;0</f>
        <v>0</v>
      </c>
      <c r="I492" s="8" t="s">
        <v>39</v>
      </c>
    </row>
    <row r="493" spans="1:9" x14ac:dyDescent="0.3">
      <c r="A493" t="s">
        <v>77</v>
      </c>
      <c r="B493">
        <v>11</v>
      </c>
      <c r="C493" t="s">
        <v>80</v>
      </c>
      <c r="D493">
        <v>6</v>
      </c>
      <c r="E493">
        <f t="shared" si="24"/>
        <v>5</v>
      </c>
      <c r="F493">
        <f t="shared" si="26"/>
        <v>-5</v>
      </c>
      <c r="G493" t="b">
        <f>Table1[[#This Row],[Home - Away]]&gt;0</f>
        <v>1</v>
      </c>
      <c r="H493" t="b">
        <f>Table1[[#This Row],[Away - Home]]&gt;0</f>
        <v>0</v>
      </c>
      <c r="I493" s="8" t="s">
        <v>39</v>
      </c>
    </row>
    <row r="494" spans="1:9" x14ac:dyDescent="0.3">
      <c r="A494" t="s">
        <v>90</v>
      </c>
      <c r="B494">
        <v>4</v>
      </c>
      <c r="C494" t="s">
        <v>98</v>
      </c>
      <c r="D494">
        <v>7</v>
      </c>
      <c r="E494">
        <f t="shared" si="24"/>
        <v>-3</v>
      </c>
      <c r="F494">
        <f t="shared" si="26"/>
        <v>3</v>
      </c>
      <c r="G494" t="b">
        <f>Table1[[#This Row],[Home - Away]]&gt;0</f>
        <v>0</v>
      </c>
      <c r="H494" t="b">
        <f>Table1[[#This Row],[Away - Home]]&gt;0</f>
        <v>1</v>
      </c>
      <c r="I494" s="8" t="s">
        <v>39</v>
      </c>
    </row>
    <row r="495" spans="1:9" x14ac:dyDescent="0.3">
      <c r="A495" t="s">
        <v>79</v>
      </c>
      <c r="B495">
        <v>2</v>
      </c>
      <c r="C495" t="s">
        <v>96</v>
      </c>
      <c r="D495">
        <v>4</v>
      </c>
      <c r="E495">
        <f t="shared" si="24"/>
        <v>-2</v>
      </c>
      <c r="F495">
        <f t="shared" si="26"/>
        <v>2</v>
      </c>
      <c r="G495" t="b">
        <f>Table1[[#This Row],[Home - Away]]&gt;0</f>
        <v>0</v>
      </c>
      <c r="H495" t="b">
        <f>Table1[[#This Row],[Away - Home]]&gt;0</f>
        <v>1</v>
      </c>
      <c r="I495" s="8" t="s">
        <v>39</v>
      </c>
    </row>
    <row r="496" spans="1:9" x14ac:dyDescent="0.3">
      <c r="A496" t="s">
        <v>81</v>
      </c>
      <c r="B496">
        <v>2</v>
      </c>
      <c r="C496" t="s">
        <v>91</v>
      </c>
      <c r="D496">
        <v>5</v>
      </c>
      <c r="E496">
        <f t="shared" si="24"/>
        <v>-3</v>
      </c>
      <c r="F496">
        <f t="shared" si="26"/>
        <v>3</v>
      </c>
      <c r="G496" t="b">
        <f>Table1[[#This Row],[Home - Away]]&gt;0</f>
        <v>0</v>
      </c>
      <c r="H496" t="b">
        <f>Table1[[#This Row],[Away - Home]]&gt;0</f>
        <v>1</v>
      </c>
      <c r="I496" s="8" t="s">
        <v>39</v>
      </c>
    </row>
    <row r="497" spans="1:9" x14ac:dyDescent="0.3">
      <c r="A497" t="s">
        <v>85</v>
      </c>
      <c r="B497">
        <v>1</v>
      </c>
      <c r="C497" t="s">
        <v>93</v>
      </c>
      <c r="D497">
        <v>7</v>
      </c>
      <c r="E497">
        <f t="shared" si="24"/>
        <v>-6</v>
      </c>
      <c r="F497">
        <f t="shared" si="26"/>
        <v>6</v>
      </c>
      <c r="G497" t="b">
        <f>Table1[[#This Row],[Home - Away]]&gt;0</f>
        <v>0</v>
      </c>
      <c r="H497" t="b">
        <f>Table1[[#This Row],[Away - Home]]&gt;0</f>
        <v>1</v>
      </c>
      <c r="I497" s="8" t="s">
        <v>39</v>
      </c>
    </row>
    <row r="498" spans="1:9" x14ac:dyDescent="0.3">
      <c r="A498" t="s">
        <v>72</v>
      </c>
      <c r="B498">
        <v>0</v>
      </c>
      <c r="C498" t="s">
        <v>78</v>
      </c>
      <c r="D498">
        <v>3</v>
      </c>
      <c r="E498">
        <f t="shared" si="24"/>
        <v>-3</v>
      </c>
      <c r="F498">
        <f t="shared" si="26"/>
        <v>3</v>
      </c>
      <c r="G498" t="b">
        <f>Table1[[#This Row],[Home - Away]]&gt;0</f>
        <v>0</v>
      </c>
      <c r="H498" t="b">
        <f>Table1[[#This Row],[Away - Home]]&gt;0</f>
        <v>1</v>
      </c>
      <c r="I498" s="8" t="s">
        <v>39</v>
      </c>
    </row>
    <row r="499" spans="1:9" x14ac:dyDescent="0.3">
      <c r="A499" t="s">
        <v>83</v>
      </c>
      <c r="B499">
        <v>7</v>
      </c>
      <c r="C499" t="s">
        <v>75</v>
      </c>
      <c r="D499">
        <v>8</v>
      </c>
      <c r="E499">
        <f t="shared" si="24"/>
        <v>-1</v>
      </c>
      <c r="F499">
        <f t="shared" si="26"/>
        <v>1</v>
      </c>
      <c r="G499" t="b">
        <f>Table1[[#This Row],[Home - Away]]&gt;0</f>
        <v>0</v>
      </c>
      <c r="H499" t="b">
        <f>Table1[[#This Row],[Away - Home]]&gt;0</f>
        <v>1</v>
      </c>
      <c r="I499" s="8" t="s">
        <v>39</v>
      </c>
    </row>
    <row r="500" spans="1:9" x14ac:dyDescent="0.3">
      <c r="A500" t="s">
        <v>82</v>
      </c>
      <c r="B500">
        <v>3</v>
      </c>
      <c r="C500" t="s">
        <v>100</v>
      </c>
      <c r="D500">
        <v>4</v>
      </c>
      <c r="E500">
        <f t="shared" si="24"/>
        <v>-1</v>
      </c>
      <c r="F500">
        <f t="shared" si="26"/>
        <v>1</v>
      </c>
      <c r="G500" t="b">
        <f>Table1[[#This Row],[Home - Away]]&gt;0</f>
        <v>0</v>
      </c>
      <c r="H500" t="b">
        <f>Table1[[#This Row],[Away - Home]]&gt;0</f>
        <v>1</v>
      </c>
      <c r="I500" s="8" t="s">
        <v>39</v>
      </c>
    </row>
    <row r="501" spans="1:9" x14ac:dyDescent="0.3">
      <c r="A501" t="s">
        <v>76</v>
      </c>
      <c r="B501">
        <v>1</v>
      </c>
      <c r="C501" t="s">
        <v>89</v>
      </c>
      <c r="D501">
        <v>3</v>
      </c>
      <c r="E501">
        <f t="shared" si="24"/>
        <v>-2</v>
      </c>
      <c r="F501">
        <f t="shared" si="26"/>
        <v>2</v>
      </c>
      <c r="G501" t="b">
        <f>Table1[[#This Row],[Home - Away]]&gt;0</f>
        <v>0</v>
      </c>
      <c r="H501" t="b">
        <f>Table1[[#This Row],[Away - Home]]&gt;0</f>
        <v>1</v>
      </c>
      <c r="I501" s="8" t="s">
        <v>39</v>
      </c>
    </row>
    <row r="502" spans="1:9" x14ac:dyDescent="0.3">
      <c r="A502" t="s">
        <v>74</v>
      </c>
      <c r="B502">
        <v>1</v>
      </c>
      <c r="C502" t="s">
        <v>94</v>
      </c>
      <c r="D502">
        <v>12</v>
      </c>
      <c r="E502">
        <f t="shared" si="24"/>
        <v>-11</v>
      </c>
      <c r="F502">
        <f t="shared" si="26"/>
        <v>11</v>
      </c>
      <c r="G502" t="b">
        <f>Table1[[#This Row],[Home - Away]]&gt;0</f>
        <v>0</v>
      </c>
      <c r="H502" t="b">
        <f>Table1[[#This Row],[Away - Home]]&gt;0</f>
        <v>1</v>
      </c>
      <c r="I502" s="8" t="s">
        <v>39</v>
      </c>
    </row>
    <row r="503" spans="1:9" x14ac:dyDescent="0.3">
      <c r="A503" t="s">
        <v>99</v>
      </c>
      <c r="B503">
        <v>6</v>
      </c>
      <c r="C503" t="s">
        <v>88</v>
      </c>
      <c r="D503">
        <v>7</v>
      </c>
      <c r="E503">
        <f t="shared" si="24"/>
        <v>-1</v>
      </c>
      <c r="F503">
        <f t="shared" si="26"/>
        <v>1</v>
      </c>
      <c r="G503" t="b">
        <f>Table1[[#This Row],[Home - Away]]&gt;0</f>
        <v>0</v>
      </c>
      <c r="H503" t="b">
        <f>Table1[[#This Row],[Away - Home]]&gt;0</f>
        <v>1</v>
      </c>
      <c r="I503" s="8" t="s">
        <v>39</v>
      </c>
    </row>
    <row r="504" spans="1:9" x14ac:dyDescent="0.3">
      <c r="A504" t="s">
        <v>85</v>
      </c>
      <c r="B504">
        <v>7</v>
      </c>
      <c r="C504" t="s">
        <v>76</v>
      </c>
      <c r="D504">
        <v>1</v>
      </c>
      <c r="E504">
        <f t="shared" si="24"/>
        <v>6</v>
      </c>
      <c r="F504">
        <f t="shared" si="26"/>
        <v>-6</v>
      </c>
      <c r="G504" t="b">
        <f>Table1[[#This Row],[Home - Away]]&gt;0</f>
        <v>1</v>
      </c>
      <c r="H504" t="b">
        <f>Table1[[#This Row],[Away - Home]]&gt;0</f>
        <v>0</v>
      </c>
      <c r="I504" s="8" t="s">
        <v>40</v>
      </c>
    </row>
    <row r="505" spans="1:9" x14ac:dyDescent="0.3">
      <c r="A505" t="s">
        <v>90</v>
      </c>
      <c r="B505">
        <v>4</v>
      </c>
      <c r="C505" t="s">
        <v>98</v>
      </c>
      <c r="D505">
        <v>1</v>
      </c>
      <c r="E505">
        <f t="shared" si="24"/>
        <v>3</v>
      </c>
      <c r="F505">
        <f t="shared" si="26"/>
        <v>-3</v>
      </c>
      <c r="G505" t="b">
        <f>Table1[[#This Row],[Home - Away]]&gt;0</f>
        <v>1</v>
      </c>
      <c r="H505" t="b">
        <f>Table1[[#This Row],[Away - Home]]&gt;0</f>
        <v>0</v>
      </c>
      <c r="I505" s="8" t="s">
        <v>40</v>
      </c>
    </row>
    <row r="506" spans="1:9" x14ac:dyDescent="0.3">
      <c r="A506" t="s">
        <v>86</v>
      </c>
      <c r="B506">
        <v>3</v>
      </c>
      <c r="C506" t="s">
        <v>71</v>
      </c>
      <c r="D506">
        <v>2</v>
      </c>
      <c r="E506">
        <f t="shared" si="24"/>
        <v>1</v>
      </c>
      <c r="F506">
        <f t="shared" si="26"/>
        <v>-1</v>
      </c>
      <c r="G506" t="b">
        <f>Table1[[#This Row],[Home - Away]]&gt;0</f>
        <v>1</v>
      </c>
      <c r="H506" t="b">
        <f>Table1[[#This Row],[Away - Home]]&gt;0</f>
        <v>0</v>
      </c>
      <c r="I506" s="8" t="s">
        <v>40</v>
      </c>
    </row>
    <row r="507" spans="1:9" x14ac:dyDescent="0.3">
      <c r="A507" t="s">
        <v>81</v>
      </c>
      <c r="B507">
        <v>1</v>
      </c>
      <c r="C507" t="s">
        <v>93</v>
      </c>
      <c r="D507">
        <v>2</v>
      </c>
      <c r="E507">
        <f t="shared" si="24"/>
        <v>-1</v>
      </c>
      <c r="F507">
        <f t="shared" si="26"/>
        <v>1</v>
      </c>
      <c r="G507" t="b">
        <f>Table1[[#This Row],[Home - Away]]&gt;0</f>
        <v>0</v>
      </c>
      <c r="H507" t="b">
        <f>Table1[[#This Row],[Away - Home]]&gt;0</f>
        <v>1</v>
      </c>
      <c r="I507" s="8" t="s">
        <v>40</v>
      </c>
    </row>
    <row r="508" spans="1:9" x14ac:dyDescent="0.3">
      <c r="A508" t="s">
        <v>91</v>
      </c>
      <c r="B508">
        <v>7</v>
      </c>
      <c r="C508" t="s">
        <v>78</v>
      </c>
      <c r="D508">
        <v>10</v>
      </c>
      <c r="E508">
        <f t="shared" si="24"/>
        <v>-3</v>
      </c>
      <c r="F508">
        <f t="shared" ref="F508:F535" si="27">-E508</f>
        <v>3</v>
      </c>
      <c r="G508" t="b">
        <f>Table1[[#This Row],[Home - Away]]&gt;0</f>
        <v>0</v>
      </c>
      <c r="H508" t="b">
        <f>Table1[[#This Row],[Away - Home]]&gt;0</f>
        <v>1</v>
      </c>
      <c r="I508" s="8" t="s">
        <v>40</v>
      </c>
    </row>
    <row r="509" spans="1:9" x14ac:dyDescent="0.3">
      <c r="A509" t="s">
        <v>77</v>
      </c>
      <c r="B509">
        <v>2</v>
      </c>
      <c r="C509" t="s">
        <v>75</v>
      </c>
      <c r="D509">
        <v>7</v>
      </c>
      <c r="E509">
        <f t="shared" si="24"/>
        <v>-5</v>
      </c>
      <c r="F509">
        <f t="shared" si="27"/>
        <v>5</v>
      </c>
      <c r="G509" t="b">
        <f>Table1[[#This Row],[Home - Away]]&gt;0</f>
        <v>0</v>
      </c>
      <c r="H509" t="b">
        <f>Table1[[#This Row],[Away - Home]]&gt;0</f>
        <v>1</v>
      </c>
      <c r="I509" s="8" t="s">
        <v>40</v>
      </c>
    </row>
    <row r="510" spans="1:9" x14ac:dyDescent="0.3">
      <c r="A510" t="s">
        <v>87</v>
      </c>
      <c r="B510">
        <v>7</v>
      </c>
      <c r="C510" t="s">
        <v>97</v>
      </c>
      <c r="D510">
        <v>6</v>
      </c>
      <c r="E510">
        <f t="shared" si="24"/>
        <v>1</v>
      </c>
      <c r="F510">
        <f t="shared" si="27"/>
        <v>-1</v>
      </c>
      <c r="G510" t="b">
        <f>Table1[[#This Row],[Home - Away]]&gt;0</f>
        <v>1</v>
      </c>
      <c r="H510" t="b">
        <f>Table1[[#This Row],[Away - Home]]&gt;0</f>
        <v>0</v>
      </c>
      <c r="I510" s="8" t="s">
        <v>40</v>
      </c>
    </row>
    <row r="511" spans="1:9" x14ac:dyDescent="0.3">
      <c r="A511" t="s">
        <v>96</v>
      </c>
      <c r="B511">
        <v>3</v>
      </c>
      <c r="C511" t="s">
        <v>73</v>
      </c>
      <c r="D511">
        <v>2</v>
      </c>
      <c r="E511">
        <f t="shared" si="24"/>
        <v>1</v>
      </c>
      <c r="F511">
        <f t="shared" si="27"/>
        <v>-1</v>
      </c>
      <c r="G511" t="b">
        <f>Table1[[#This Row],[Home - Away]]&gt;0</f>
        <v>1</v>
      </c>
      <c r="H511" t="b">
        <f>Table1[[#This Row],[Away - Home]]&gt;0</f>
        <v>0</v>
      </c>
      <c r="I511" s="8" t="s">
        <v>40</v>
      </c>
    </row>
    <row r="512" spans="1:9" x14ac:dyDescent="0.3">
      <c r="A512" t="s">
        <v>82</v>
      </c>
      <c r="B512">
        <v>2</v>
      </c>
      <c r="C512" t="s">
        <v>100</v>
      </c>
      <c r="D512">
        <v>5</v>
      </c>
      <c r="E512">
        <f t="shared" si="24"/>
        <v>-3</v>
      </c>
      <c r="F512">
        <f t="shared" si="27"/>
        <v>3</v>
      </c>
      <c r="G512" t="b">
        <f>Table1[[#This Row],[Home - Away]]&gt;0</f>
        <v>0</v>
      </c>
      <c r="H512" t="b">
        <f>Table1[[#This Row],[Away - Home]]&gt;0</f>
        <v>1</v>
      </c>
      <c r="I512" s="8" t="s">
        <v>40</v>
      </c>
    </row>
    <row r="513" spans="1:9" x14ac:dyDescent="0.3">
      <c r="A513" t="s">
        <v>74</v>
      </c>
      <c r="B513">
        <v>6</v>
      </c>
      <c r="C513" t="s">
        <v>94</v>
      </c>
      <c r="D513">
        <v>0</v>
      </c>
      <c r="E513">
        <f t="shared" si="24"/>
        <v>6</v>
      </c>
      <c r="F513">
        <f t="shared" si="27"/>
        <v>-6</v>
      </c>
      <c r="G513" t="b">
        <f>Table1[[#This Row],[Home - Away]]&gt;0</f>
        <v>1</v>
      </c>
      <c r="H513" t="b">
        <f>Table1[[#This Row],[Away - Home]]&gt;0</f>
        <v>0</v>
      </c>
      <c r="I513" s="8" t="s">
        <v>40</v>
      </c>
    </row>
    <row r="514" spans="1:9" x14ac:dyDescent="0.3">
      <c r="A514" t="s">
        <v>79</v>
      </c>
      <c r="B514">
        <v>8</v>
      </c>
      <c r="C514" t="s">
        <v>84</v>
      </c>
      <c r="D514">
        <v>4</v>
      </c>
      <c r="E514">
        <f t="shared" ref="E514:E577" si="28">B514-D514</f>
        <v>4</v>
      </c>
      <c r="F514">
        <f t="shared" si="27"/>
        <v>-4</v>
      </c>
      <c r="G514" t="b">
        <f>Table1[[#This Row],[Home - Away]]&gt;0</f>
        <v>1</v>
      </c>
      <c r="H514" t="b">
        <f>Table1[[#This Row],[Away - Home]]&gt;0</f>
        <v>0</v>
      </c>
      <c r="I514" s="8" t="s">
        <v>41</v>
      </c>
    </row>
    <row r="515" spans="1:9" x14ac:dyDescent="0.3">
      <c r="A515" t="s">
        <v>86</v>
      </c>
      <c r="B515">
        <v>2</v>
      </c>
      <c r="C515" t="s">
        <v>71</v>
      </c>
      <c r="D515">
        <v>3</v>
      </c>
      <c r="E515">
        <f t="shared" si="28"/>
        <v>-1</v>
      </c>
      <c r="F515">
        <f t="shared" si="27"/>
        <v>1</v>
      </c>
      <c r="G515" t="b">
        <f>Table1[[#This Row],[Home - Away]]&gt;0</f>
        <v>0</v>
      </c>
      <c r="H515" t="b">
        <f>Table1[[#This Row],[Away - Home]]&gt;0</f>
        <v>1</v>
      </c>
      <c r="I515" s="8" t="s">
        <v>41</v>
      </c>
    </row>
    <row r="516" spans="1:9" x14ac:dyDescent="0.3">
      <c r="A516" t="s">
        <v>92</v>
      </c>
      <c r="B516">
        <v>4</v>
      </c>
      <c r="C516" t="s">
        <v>98</v>
      </c>
      <c r="D516">
        <v>7</v>
      </c>
      <c r="E516">
        <f t="shared" si="28"/>
        <v>-3</v>
      </c>
      <c r="F516">
        <f t="shared" si="27"/>
        <v>3</v>
      </c>
      <c r="G516" t="b">
        <f>Table1[[#This Row],[Home - Away]]&gt;0</f>
        <v>0</v>
      </c>
      <c r="H516" t="b">
        <f>Table1[[#This Row],[Away - Home]]&gt;0</f>
        <v>1</v>
      </c>
      <c r="I516" s="8" t="s">
        <v>41</v>
      </c>
    </row>
    <row r="517" spans="1:9" x14ac:dyDescent="0.3">
      <c r="A517" t="s">
        <v>94</v>
      </c>
      <c r="B517">
        <v>5</v>
      </c>
      <c r="C517" t="s">
        <v>90</v>
      </c>
      <c r="D517">
        <v>4</v>
      </c>
      <c r="E517">
        <f t="shared" si="28"/>
        <v>1</v>
      </c>
      <c r="F517">
        <f t="shared" si="27"/>
        <v>-1</v>
      </c>
      <c r="G517" t="b">
        <f>Table1[[#This Row],[Home - Away]]&gt;0</f>
        <v>1</v>
      </c>
      <c r="H517" t="b">
        <f>Table1[[#This Row],[Away - Home]]&gt;0</f>
        <v>0</v>
      </c>
      <c r="I517" s="8" t="s">
        <v>41</v>
      </c>
    </row>
    <row r="518" spans="1:9" x14ac:dyDescent="0.3">
      <c r="A518" t="s">
        <v>82</v>
      </c>
      <c r="B518">
        <v>6</v>
      </c>
      <c r="C518" t="s">
        <v>97</v>
      </c>
      <c r="D518">
        <v>3</v>
      </c>
      <c r="E518">
        <f t="shared" si="28"/>
        <v>3</v>
      </c>
      <c r="F518">
        <f t="shared" si="27"/>
        <v>-3</v>
      </c>
      <c r="G518" t="b">
        <f>Table1[[#This Row],[Home - Away]]&gt;0</f>
        <v>1</v>
      </c>
      <c r="H518" t="b">
        <f>Table1[[#This Row],[Away - Home]]&gt;0</f>
        <v>0</v>
      </c>
      <c r="I518" s="8" t="s">
        <v>41</v>
      </c>
    </row>
    <row r="519" spans="1:9" x14ac:dyDescent="0.3">
      <c r="A519" t="s">
        <v>87</v>
      </c>
      <c r="B519">
        <v>1</v>
      </c>
      <c r="C519" t="s">
        <v>83</v>
      </c>
      <c r="D519">
        <v>0</v>
      </c>
      <c r="E519">
        <f t="shared" si="28"/>
        <v>1</v>
      </c>
      <c r="F519">
        <f t="shared" si="27"/>
        <v>-1</v>
      </c>
      <c r="G519" t="b">
        <f>Table1[[#This Row],[Home - Away]]&gt;0</f>
        <v>1</v>
      </c>
      <c r="H519" t="b">
        <f>Table1[[#This Row],[Away - Home]]&gt;0</f>
        <v>0</v>
      </c>
      <c r="I519" s="8" t="s">
        <v>41</v>
      </c>
    </row>
    <row r="520" spans="1:9" x14ac:dyDescent="0.3">
      <c r="A520" t="s">
        <v>81</v>
      </c>
      <c r="B520">
        <v>4</v>
      </c>
      <c r="C520" t="s">
        <v>93</v>
      </c>
      <c r="D520">
        <v>11</v>
      </c>
      <c r="E520">
        <f t="shared" si="28"/>
        <v>-7</v>
      </c>
      <c r="F520">
        <f t="shared" si="27"/>
        <v>7</v>
      </c>
      <c r="G520" t="b">
        <f>Table1[[#This Row],[Home - Away]]&gt;0</f>
        <v>0</v>
      </c>
      <c r="H520" t="b">
        <f>Table1[[#This Row],[Away - Home]]&gt;0</f>
        <v>1</v>
      </c>
      <c r="I520" s="8" t="s">
        <v>41</v>
      </c>
    </row>
    <row r="521" spans="1:9" x14ac:dyDescent="0.3">
      <c r="A521" t="s">
        <v>77</v>
      </c>
      <c r="B521">
        <v>0</v>
      </c>
      <c r="C521" t="s">
        <v>75</v>
      </c>
      <c r="D521">
        <v>4</v>
      </c>
      <c r="E521">
        <f t="shared" si="28"/>
        <v>-4</v>
      </c>
      <c r="F521">
        <f t="shared" si="27"/>
        <v>4</v>
      </c>
      <c r="G521" t="b">
        <f>Table1[[#This Row],[Home - Away]]&gt;0</f>
        <v>0</v>
      </c>
      <c r="H521" t="b">
        <f>Table1[[#This Row],[Away - Home]]&gt;0</f>
        <v>1</v>
      </c>
      <c r="I521" s="8" t="s">
        <v>41</v>
      </c>
    </row>
    <row r="522" spans="1:9" x14ac:dyDescent="0.3">
      <c r="A522" t="s">
        <v>91</v>
      </c>
      <c r="B522">
        <v>6</v>
      </c>
      <c r="C522" t="s">
        <v>78</v>
      </c>
      <c r="D522">
        <v>2</v>
      </c>
      <c r="E522">
        <f t="shared" si="28"/>
        <v>4</v>
      </c>
      <c r="F522">
        <f t="shared" si="27"/>
        <v>-4</v>
      </c>
      <c r="G522" t="b">
        <f>Table1[[#This Row],[Home - Away]]&gt;0</f>
        <v>1</v>
      </c>
      <c r="H522" t="b">
        <f>Table1[[#This Row],[Away - Home]]&gt;0</f>
        <v>0</v>
      </c>
      <c r="I522" s="8" t="s">
        <v>41</v>
      </c>
    </row>
    <row r="523" spans="1:9" x14ac:dyDescent="0.3">
      <c r="A523" t="s">
        <v>96</v>
      </c>
      <c r="B523">
        <v>5</v>
      </c>
      <c r="C523" t="s">
        <v>73</v>
      </c>
      <c r="D523">
        <v>1</v>
      </c>
      <c r="E523">
        <f t="shared" si="28"/>
        <v>4</v>
      </c>
      <c r="F523">
        <f t="shared" si="27"/>
        <v>-4</v>
      </c>
      <c r="G523" t="b">
        <f>Table1[[#This Row],[Home - Away]]&gt;0</f>
        <v>1</v>
      </c>
      <c r="H523" t="b">
        <f>Table1[[#This Row],[Away - Home]]&gt;0</f>
        <v>0</v>
      </c>
      <c r="I523" s="8" t="s">
        <v>41</v>
      </c>
    </row>
    <row r="524" spans="1:9" x14ac:dyDescent="0.3">
      <c r="A524" t="s">
        <v>72</v>
      </c>
      <c r="B524">
        <v>3</v>
      </c>
      <c r="C524" t="s">
        <v>95</v>
      </c>
      <c r="D524">
        <v>2</v>
      </c>
      <c r="E524">
        <f t="shared" si="28"/>
        <v>1</v>
      </c>
      <c r="F524">
        <f t="shared" si="27"/>
        <v>-1</v>
      </c>
      <c r="G524" t="b">
        <f>Table1[[#This Row],[Home - Away]]&gt;0</f>
        <v>1</v>
      </c>
      <c r="H524" t="b">
        <f>Table1[[#This Row],[Away - Home]]&gt;0</f>
        <v>0</v>
      </c>
      <c r="I524" s="8" t="s">
        <v>41</v>
      </c>
    </row>
    <row r="525" spans="1:9" x14ac:dyDescent="0.3">
      <c r="A525" t="s">
        <v>89</v>
      </c>
      <c r="B525">
        <v>2</v>
      </c>
      <c r="C525" t="s">
        <v>100</v>
      </c>
      <c r="D525">
        <v>5</v>
      </c>
      <c r="E525">
        <f t="shared" si="28"/>
        <v>-3</v>
      </c>
      <c r="F525">
        <f t="shared" si="27"/>
        <v>3</v>
      </c>
      <c r="G525" t="b">
        <f>Table1[[#This Row],[Home - Away]]&gt;0</f>
        <v>0</v>
      </c>
      <c r="H525" t="b">
        <f>Table1[[#This Row],[Away - Home]]&gt;0</f>
        <v>1</v>
      </c>
      <c r="I525" s="8" t="s">
        <v>41</v>
      </c>
    </row>
    <row r="526" spans="1:9" x14ac:dyDescent="0.3">
      <c r="A526" t="s">
        <v>99</v>
      </c>
      <c r="B526">
        <v>2</v>
      </c>
      <c r="C526" t="s">
        <v>74</v>
      </c>
      <c r="D526">
        <v>3</v>
      </c>
      <c r="E526">
        <f t="shared" si="28"/>
        <v>-1</v>
      </c>
      <c r="F526">
        <f t="shared" si="27"/>
        <v>1</v>
      </c>
      <c r="G526" t="b">
        <f>Table1[[#This Row],[Home - Away]]&gt;0</f>
        <v>0</v>
      </c>
      <c r="H526" t="b">
        <f>Table1[[#This Row],[Away - Home]]&gt;0</f>
        <v>1</v>
      </c>
      <c r="I526" s="8" t="s">
        <v>41</v>
      </c>
    </row>
    <row r="527" spans="1:9" x14ac:dyDescent="0.3">
      <c r="A527" t="s">
        <v>85</v>
      </c>
      <c r="B527">
        <v>0</v>
      </c>
      <c r="C527" t="s">
        <v>76</v>
      </c>
      <c r="D527">
        <v>7</v>
      </c>
      <c r="E527">
        <f t="shared" si="28"/>
        <v>-7</v>
      </c>
      <c r="F527">
        <f t="shared" si="27"/>
        <v>7</v>
      </c>
      <c r="G527" t="b">
        <f>Table1[[#This Row],[Home - Away]]&gt;0</f>
        <v>0</v>
      </c>
      <c r="H527" t="b">
        <f>Table1[[#This Row],[Away - Home]]&gt;0</f>
        <v>1</v>
      </c>
      <c r="I527" s="8" t="s">
        <v>41</v>
      </c>
    </row>
    <row r="528" spans="1:9" x14ac:dyDescent="0.3">
      <c r="A528" t="s">
        <v>92</v>
      </c>
      <c r="B528">
        <v>4</v>
      </c>
      <c r="C528" t="s">
        <v>98</v>
      </c>
      <c r="D528">
        <v>11</v>
      </c>
      <c r="E528">
        <f t="shared" si="28"/>
        <v>-7</v>
      </c>
      <c r="F528">
        <f t="shared" si="27"/>
        <v>7</v>
      </c>
      <c r="G528" t="b">
        <f>Table1[[#This Row],[Home - Away]]&gt;0</f>
        <v>0</v>
      </c>
      <c r="H528" t="b">
        <f>Table1[[#This Row],[Away - Home]]&gt;0</f>
        <v>1</v>
      </c>
      <c r="I528" s="8" t="s">
        <v>42</v>
      </c>
    </row>
    <row r="529" spans="1:9" x14ac:dyDescent="0.3">
      <c r="A529" t="s">
        <v>86</v>
      </c>
      <c r="B529">
        <v>1</v>
      </c>
      <c r="C529" t="s">
        <v>71</v>
      </c>
      <c r="D529">
        <v>3</v>
      </c>
      <c r="E529">
        <f t="shared" si="28"/>
        <v>-2</v>
      </c>
      <c r="F529">
        <f t="shared" si="27"/>
        <v>2</v>
      </c>
      <c r="G529" t="b">
        <f>Table1[[#This Row],[Home - Away]]&gt;0</f>
        <v>0</v>
      </c>
      <c r="H529" t="b">
        <f>Table1[[#This Row],[Away - Home]]&gt;0</f>
        <v>1</v>
      </c>
      <c r="I529" s="8" t="s">
        <v>42</v>
      </c>
    </row>
    <row r="530" spans="1:9" x14ac:dyDescent="0.3">
      <c r="A530" t="s">
        <v>94</v>
      </c>
      <c r="B530">
        <v>3</v>
      </c>
      <c r="C530" t="s">
        <v>90</v>
      </c>
      <c r="D530">
        <v>6</v>
      </c>
      <c r="E530">
        <f t="shared" si="28"/>
        <v>-3</v>
      </c>
      <c r="F530">
        <f t="shared" si="27"/>
        <v>3</v>
      </c>
      <c r="G530" t="b">
        <f>Table1[[#This Row],[Home - Away]]&gt;0</f>
        <v>0</v>
      </c>
      <c r="H530" t="b">
        <f>Table1[[#This Row],[Away - Home]]&gt;0</f>
        <v>1</v>
      </c>
      <c r="I530" s="8" t="s">
        <v>42</v>
      </c>
    </row>
    <row r="531" spans="1:9" x14ac:dyDescent="0.3">
      <c r="A531" t="s">
        <v>87</v>
      </c>
      <c r="B531">
        <v>4</v>
      </c>
      <c r="C531" t="s">
        <v>83</v>
      </c>
      <c r="D531">
        <v>1</v>
      </c>
      <c r="E531">
        <f t="shared" si="28"/>
        <v>3</v>
      </c>
      <c r="F531">
        <f t="shared" si="27"/>
        <v>-3</v>
      </c>
      <c r="G531" t="b">
        <f>Table1[[#This Row],[Home - Away]]&gt;0</f>
        <v>1</v>
      </c>
      <c r="H531" t="b">
        <f>Table1[[#This Row],[Away - Home]]&gt;0</f>
        <v>0</v>
      </c>
      <c r="I531" s="8" t="s">
        <v>42</v>
      </c>
    </row>
    <row r="532" spans="1:9" x14ac:dyDescent="0.3">
      <c r="A532" t="s">
        <v>82</v>
      </c>
      <c r="B532">
        <v>4</v>
      </c>
      <c r="C532" t="s">
        <v>97</v>
      </c>
      <c r="D532">
        <v>5</v>
      </c>
      <c r="E532">
        <f t="shared" si="28"/>
        <v>-1</v>
      </c>
      <c r="F532">
        <f t="shared" si="27"/>
        <v>1</v>
      </c>
      <c r="G532" t="b">
        <f>Table1[[#This Row],[Home - Away]]&gt;0</f>
        <v>0</v>
      </c>
      <c r="H532" t="b">
        <f>Table1[[#This Row],[Away - Home]]&gt;0</f>
        <v>1</v>
      </c>
      <c r="I532" s="8" t="s">
        <v>42</v>
      </c>
    </row>
    <row r="533" spans="1:9" x14ac:dyDescent="0.3">
      <c r="A533" t="s">
        <v>91</v>
      </c>
      <c r="B533">
        <v>4</v>
      </c>
      <c r="C533" t="s">
        <v>78</v>
      </c>
      <c r="D533">
        <v>0</v>
      </c>
      <c r="E533">
        <f t="shared" si="28"/>
        <v>4</v>
      </c>
      <c r="F533">
        <f t="shared" si="27"/>
        <v>-4</v>
      </c>
      <c r="G533" t="b">
        <f>Table1[[#This Row],[Home - Away]]&gt;0</f>
        <v>1</v>
      </c>
      <c r="H533" t="b">
        <f>Table1[[#This Row],[Away - Home]]&gt;0</f>
        <v>0</v>
      </c>
      <c r="I533" s="8" t="s">
        <v>42</v>
      </c>
    </row>
    <row r="534" spans="1:9" x14ac:dyDescent="0.3">
      <c r="A534" t="s">
        <v>81</v>
      </c>
      <c r="B534">
        <v>4</v>
      </c>
      <c r="C534" t="s">
        <v>93</v>
      </c>
      <c r="D534">
        <v>3</v>
      </c>
      <c r="E534">
        <f t="shared" si="28"/>
        <v>1</v>
      </c>
      <c r="F534">
        <f t="shared" si="27"/>
        <v>-1</v>
      </c>
      <c r="G534" t="b">
        <f>Table1[[#This Row],[Home - Away]]&gt;0</f>
        <v>1</v>
      </c>
      <c r="H534" t="b">
        <f>Table1[[#This Row],[Away - Home]]&gt;0</f>
        <v>0</v>
      </c>
      <c r="I534" s="8" t="s">
        <v>42</v>
      </c>
    </row>
    <row r="535" spans="1:9" x14ac:dyDescent="0.3">
      <c r="A535" t="s">
        <v>77</v>
      </c>
      <c r="B535">
        <v>2</v>
      </c>
      <c r="C535" t="s">
        <v>75</v>
      </c>
      <c r="D535">
        <v>7</v>
      </c>
      <c r="E535">
        <f t="shared" si="28"/>
        <v>-5</v>
      </c>
      <c r="F535">
        <f t="shared" si="27"/>
        <v>5</v>
      </c>
      <c r="G535" t="b">
        <f>Table1[[#This Row],[Home - Away]]&gt;0</f>
        <v>0</v>
      </c>
      <c r="H535" t="b">
        <f>Table1[[#This Row],[Away - Home]]&gt;0</f>
        <v>1</v>
      </c>
      <c r="I535" s="8" t="s">
        <v>42</v>
      </c>
    </row>
    <row r="536" spans="1:9" x14ac:dyDescent="0.3">
      <c r="A536" t="s">
        <v>72</v>
      </c>
      <c r="B536">
        <v>3</v>
      </c>
      <c r="C536" t="s">
        <v>95</v>
      </c>
      <c r="D536">
        <v>5</v>
      </c>
      <c r="E536">
        <f t="shared" si="28"/>
        <v>-2</v>
      </c>
      <c r="F536">
        <f t="shared" ref="F536:F563" si="29">-E536</f>
        <v>2</v>
      </c>
      <c r="G536" t="b">
        <f>Table1[[#This Row],[Home - Away]]&gt;0</f>
        <v>0</v>
      </c>
      <c r="H536" t="b">
        <f>Table1[[#This Row],[Away - Home]]&gt;0</f>
        <v>1</v>
      </c>
      <c r="I536" s="8" t="s">
        <v>42</v>
      </c>
    </row>
    <row r="537" spans="1:9" x14ac:dyDescent="0.3">
      <c r="A537" t="s">
        <v>89</v>
      </c>
      <c r="B537">
        <v>5</v>
      </c>
      <c r="C537" t="s">
        <v>100</v>
      </c>
      <c r="D537">
        <v>6</v>
      </c>
      <c r="E537">
        <f t="shared" si="28"/>
        <v>-1</v>
      </c>
      <c r="F537">
        <f t="shared" si="29"/>
        <v>1</v>
      </c>
      <c r="G537" t="b">
        <f>Table1[[#This Row],[Home - Away]]&gt;0</f>
        <v>0</v>
      </c>
      <c r="H537" t="b">
        <f>Table1[[#This Row],[Away - Home]]&gt;0</f>
        <v>1</v>
      </c>
      <c r="I537" s="8" t="s">
        <v>42</v>
      </c>
    </row>
    <row r="538" spans="1:9" x14ac:dyDescent="0.3">
      <c r="A538" t="s">
        <v>99</v>
      </c>
      <c r="B538">
        <v>3</v>
      </c>
      <c r="C538" t="s">
        <v>74</v>
      </c>
      <c r="D538">
        <v>4</v>
      </c>
      <c r="E538">
        <f t="shared" si="28"/>
        <v>-1</v>
      </c>
      <c r="F538">
        <f t="shared" si="29"/>
        <v>1</v>
      </c>
      <c r="G538" t="b">
        <f>Table1[[#This Row],[Home - Away]]&gt;0</f>
        <v>0</v>
      </c>
      <c r="H538" t="b">
        <f>Table1[[#This Row],[Away - Home]]&gt;0</f>
        <v>1</v>
      </c>
      <c r="I538" s="8" t="s">
        <v>42</v>
      </c>
    </row>
    <row r="539" spans="1:9" x14ac:dyDescent="0.3">
      <c r="A539" t="s">
        <v>79</v>
      </c>
      <c r="B539">
        <v>3</v>
      </c>
      <c r="C539" t="s">
        <v>84</v>
      </c>
      <c r="D539">
        <v>1</v>
      </c>
      <c r="E539">
        <f t="shared" si="28"/>
        <v>2</v>
      </c>
      <c r="F539">
        <f t="shared" si="29"/>
        <v>-2</v>
      </c>
      <c r="G539" t="b">
        <f>Table1[[#This Row],[Home - Away]]&gt;0</f>
        <v>1</v>
      </c>
      <c r="H539" t="b">
        <f>Table1[[#This Row],[Away - Home]]&gt;0</f>
        <v>0</v>
      </c>
      <c r="I539" s="8" t="s">
        <v>42</v>
      </c>
    </row>
    <row r="540" spans="1:9" x14ac:dyDescent="0.3">
      <c r="A540" t="s">
        <v>85</v>
      </c>
      <c r="B540">
        <v>4</v>
      </c>
      <c r="C540" t="s">
        <v>76</v>
      </c>
      <c r="D540">
        <v>3</v>
      </c>
      <c r="E540">
        <f t="shared" si="28"/>
        <v>1</v>
      </c>
      <c r="F540">
        <f t="shared" si="29"/>
        <v>-1</v>
      </c>
      <c r="G540" t="b">
        <f>Table1[[#This Row],[Home - Away]]&gt;0</f>
        <v>1</v>
      </c>
      <c r="H540" t="b">
        <f>Table1[[#This Row],[Away - Home]]&gt;0</f>
        <v>0</v>
      </c>
      <c r="I540" s="8" t="s">
        <v>42</v>
      </c>
    </row>
    <row r="541" spans="1:9" x14ac:dyDescent="0.3">
      <c r="A541" t="s">
        <v>80</v>
      </c>
      <c r="B541">
        <v>4</v>
      </c>
      <c r="C541" t="s">
        <v>88</v>
      </c>
      <c r="D541">
        <v>6</v>
      </c>
      <c r="E541">
        <f t="shared" si="28"/>
        <v>-2</v>
      </c>
      <c r="F541">
        <f t="shared" si="29"/>
        <v>2</v>
      </c>
      <c r="G541" t="b">
        <f>Table1[[#This Row],[Home - Away]]&gt;0</f>
        <v>0</v>
      </c>
      <c r="H541" t="b">
        <f>Table1[[#This Row],[Away - Home]]&gt;0</f>
        <v>1</v>
      </c>
      <c r="I541" s="8" t="s">
        <v>42</v>
      </c>
    </row>
    <row r="542" spans="1:9" x14ac:dyDescent="0.3">
      <c r="A542" t="s">
        <v>92</v>
      </c>
      <c r="B542">
        <v>9</v>
      </c>
      <c r="C542" t="s">
        <v>98</v>
      </c>
      <c r="D542">
        <v>11</v>
      </c>
      <c r="E542">
        <f t="shared" si="28"/>
        <v>-2</v>
      </c>
      <c r="F542">
        <f t="shared" si="29"/>
        <v>2</v>
      </c>
      <c r="G542" t="b">
        <f>Table1[[#This Row],[Home - Away]]&gt;0</f>
        <v>0</v>
      </c>
      <c r="H542" t="b">
        <f>Table1[[#This Row],[Away - Home]]&gt;0</f>
        <v>1</v>
      </c>
      <c r="I542" s="8" t="s">
        <v>43</v>
      </c>
    </row>
    <row r="543" spans="1:9" x14ac:dyDescent="0.3">
      <c r="A543" t="s">
        <v>86</v>
      </c>
      <c r="B543">
        <v>3</v>
      </c>
      <c r="C543" t="s">
        <v>71</v>
      </c>
      <c r="D543">
        <v>8</v>
      </c>
      <c r="E543">
        <f t="shared" si="28"/>
        <v>-5</v>
      </c>
      <c r="F543">
        <f t="shared" si="29"/>
        <v>5</v>
      </c>
      <c r="G543" t="b">
        <f>Table1[[#This Row],[Home - Away]]&gt;0</f>
        <v>0</v>
      </c>
      <c r="H543" t="b">
        <f>Table1[[#This Row],[Away - Home]]&gt;0</f>
        <v>1</v>
      </c>
      <c r="I543" s="8" t="s">
        <v>43</v>
      </c>
    </row>
    <row r="544" spans="1:9" x14ac:dyDescent="0.3">
      <c r="A544" t="s">
        <v>94</v>
      </c>
      <c r="B544">
        <v>11</v>
      </c>
      <c r="C544" t="s">
        <v>90</v>
      </c>
      <c r="D544">
        <v>2</v>
      </c>
      <c r="E544">
        <f t="shared" si="28"/>
        <v>9</v>
      </c>
      <c r="F544">
        <f t="shared" si="29"/>
        <v>-9</v>
      </c>
      <c r="G544" t="b">
        <f>Table1[[#This Row],[Home - Away]]&gt;0</f>
        <v>1</v>
      </c>
      <c r="H544" t="b">
        <f>Table1[[#This Row],[Away - Home]]&gt;0</f>
        <v>0</v>
      </c>
      <c r="I544" s="8" t="s">
        <v>43</v>
      </c>
    </row>
    <row r="545" spans="1:9" x14ac:dyDescent="0.3">
      <c r="A545" t="s">
        <v>91</v>
      </c>
      <c r="B545">
        <v>6</v>
      </c>
      <c r="C545" t="s">
        <v>78</v>
      </c>
      <c r="D545">
        <v>9</v>
      </c>
      <c r="E545">
        <f t="shared" si="28"/>
        <v>-3</v>
      </c>
      <c r="F545">
        <f t="shared" si="29"/>
        <v>3</v>
      </c>
      <c r="G545" t="b">
        <f>Table1[[#This Row],[Home - Away]]&gt;0</f>
        <v>0</v>
      </c>
      <c r="H545" t="b">
        <f>Table1[[#This Row],[Away - Home]]&gt;0</f>
        <v>1</v>
      </c>
      <c r="I545" s="8" t="s">
        <v>43</v>
      </c>
    </row>
    <row r="546" spans="1:9" x14ac:dyDescent="0.3">
      <c r="A546" t="s">
        <v>87</v>
      </c>
      <c r="B546">
        <v>3</v>
      </c>
      <c r="C546" t="s">
        <v>83</v>
      </c>
      <c r="D546">
        <v>8</v>
      </c>
      <c r="E546">
        <f t="shared" si="28"/>
        <v>-5</v>
      </c>
      <c r="F546">
        <f t="shared" si="29"/>
        <v>5</v>
      </c>
      <c r="G546" t="b">
        <f>Table1[[#This Row],[Home - Away]]&gt;0</f>
        <v>0</v>
      </c>
      <c r="H546" t="b">
        <f>Table1[[#This Row],[Away - Home]]&gt;0</f>
        <v>1</v>
      </c>
      <c r="I546" s="8" t="s">
        <v>43</v>
      </c>
    </row>
    <row r="547" spans="1:9" x14ac:dyDescent="0.3">
      <c r="A547" t="s">
        <v>82</v>
      </c>
      <c r="B547">
        <v>3</v>
      </c>
      <c r="C547" t="s">
        <v>97</v>
      </c>
      <c r="D547">
        <v>9</v>
      </c>
      <c r="E547">
        <f t="shared" si="28"/>
        <v>-6</v>
      </c>
      <c r="F547">
        <f t="shared" si="29"/>
        <v>6</v>
      </c>
      <c r="G547" t="b">
        <f>Table1[[#This Row],[Home - Away]]&gt;0</f>
        <v>0</v>
      </c>
      <c r="H547" t="b">
        <f>Table1[[#This Row],[Away - Home]]&gt;0</f>
        <v>1</v>
      </c>
      <c r="I547" s="8" t="s">
        <v>43</v>
      </c>
    </row>
    <row r="548" spans="1:9" x14ac:dyDescent="0.3">
      <c r="A548" t="s">
        <v>81</v>
      </c>
      <c r="B548">
        <v>6</v>
      </c>
      <c r="C548" t="s">
        <v>93</v>
      </c>
      <c r="D548">
        <v>4</v>
      </c>
      <c r="E548">
        <f t="shared" si="28"/>
        <v>2</v>
      </c>
      <c r="F548">
        <f t="shared" si="29"/>
        <v>-2</v>
      </c>
      <c r="G548" t="b">
        <f>Table1[[#This Row],[Home - Away]]&gt;0</f>
        <v>1</v>
      </c>
      <c r="H548" t="b">
        <f>Table1[[#This Row],[Away - Home]]&gt;0</f>
        <v>0</v>
      </c>
      <c r="I548" s="8" t="s">
        <v>43</v>
      </c>
    </row>
    <row r="549" spans="1:9" x14ac:dyDescent="0.3">
      <c r="A549" t="s">
        <v>77</v>
      </c>
      <c r="B549">
        <v>2</v>
      </c>
      <c r="C549" t="s">
        <v>75</v>
      </c>
      <c r="D549">
        <v>3</v>
      </c>
      <c r="E549">
        <f t="shared" si="28"/>
        <v>-1</v>
      </c>
      <c r="F549">
        <f t="shared" si="29"/>
        <v>1</v>
      </c>
      <c r="G549" t="b">
        <f>Table1[[#This Row],[Home - Away]]&gt;0</f>
        <v>0</v>
      </c>
      <c r="H549" t="b">
        <f>Table1[[#This Row],[Away - Home]]&gt;0</f>
        <v>1</v>
      </c>
      <c r="I549" s="8" t="s">
        <v>43</v>
      </c>
    </row>
    <row r="550" spans="1:9" x14ac:dyDescent="0.3">
      <c r="A550" t="s">
        <v>72</v>
      </c>
      <c r="B550">
        <v>0</v>
      </c>
      <c r="C550" t="s">
        <v>95</v>
      </c>
      <c r="D550">
        <v>5</v>
      </c>
      <c r="E550">
        <f t="shared" si="28"/>
        <v>-5</v>
      </c>
      <c r="F550">
        <f t="shared" si="29"/>
        <v>5</v>
      </c>
      <c r="G550" t="b">
        <f>Table1[[#This Row],[Home - Away]]&gt;0</f>
        <v>0</v>
      </c>
      <c r="H550" t="b">
        <f>Table1[[#This Row],[Away - Home]]&gt;0</f>
        <v>1</v>
      </c>
      <c r="I550" s="8" t="s">
        <v>43</v>
      </c>
    </row>
    <row r="551" spans="1:9" x14ac:dyDescent="0.3">
      <c r="A551" t="s">
        <v>89</v>
      </c>
      <c r="B551">
        <v>4</v>
      </c>
      <c r="C551" t="s">
        <v>100</v>
      </c>
      <c r="D551">
        <v>6</v>
      </c>
      <c r="E551">
        <f t="shared" si="28"/>
        <v>-2</v>
      </c>
      <c r="F551">
        <f t="shared" si="29"/>
        <v>2</v>
      </c>
      <c r="G551" t="b">
        <f>Table1[[#This Row],[Home - Away]]&gt;0</f>
        <v>0</v>
      </c>
      <c r="H551" t="b">
        <f>Table1[[#This Row],[Away - Home]]&gt;0</f>
        <v>1</v>
      </c>
      <c r="I551" s="8" t="s">
        <v>43</v>
      </c>
    </row>
    <row r="552" spans="1:9" x14ac:dyDescent="0.3">
      <c r="A552" t="s">
        <v>96</v>
      </c>
      <c r="B552">
        <v>10</v>
      </c>
      <c r="C552" t="s">
        <v>73</v>
      </c>
      <c r="D552">
        <v>7</v>
      </c>
      <c r="E552">
        <f t="shared" si="28"/>
        <v>3</v>
      </c>
      <c r="F552">
        <f t="shared" si="29"/>
        <v>-3</v>
      </c>
      <c r="G552" t="b">
        <f>Table1[[#This Row],[Home - Away]]&gt;0</f>
        <v>1</v>
      </c>
      <c r="H552" t="b">
        <f>Table1[[#This Row],[Away - Home]]&gt;0</f>
        <v>0</v>
      </c>
      <c r="I552" s="8" t="s">
        <v>43</v>
      </c>
    </row>
    <row r="553" spans="1:9" x14ac:dyDescent="0.3">
      <c r="A553" t="s">
        <v>96</v>
      </c>
      <c r="B553">
        <v>6</v>
      </c>
      <c r="C553" t="s">
        <v>73</v>
      </c>
      <c r="D553">
        <v>11</v>
      </c>
      <c r="E553">
        <f t="shared" si="28"/>
        <v>-5</v>
      </c>
      <c r="F553">
        <f t="shared" si="29"/>
        <v>5</v>
      </c>
      <c r="G553" t="b">
        <f>Table1[[#This Row],[Home - Away]]&gt;0</f>
        <v>0</v>
      </c>
      <c r="H553" t="b">
        <f>Table1[[#This Row],[Away - Home]]&gt;0</f>
        <v>1</v>
      </c>
      <c r="I553" s="8" t="s">
        <v>43</v>
      </c>
    </row>
    <row r="554" spans="1:9" x14ac:dyDescent="0.3">
      <c r="A554" t="s">
        <v>79</v>
      </c>
      <c r="B554">
        <v>1</v>
      </c>
      <c r="C554" t="s">
        <v>84</v>
      </c>
      <c r="D554">
        <v>3</v>
      </c>
      <c r="E554">
        <f t="shared" si="28"/>
        <v>-2</v>
      </c>
      <c r="F554">
        <f t="shared" si="29"/>
        <v>2</v>
      </c>
      <c r="G554" t="b">
        <f>Table1[[#This Row],[Home - Away]]&gt;0</f>
        <v>0</v>
      </c>
      <c r="H554" t="b">
        <f>Table1[[#This Row],[Away - Home]]&gt;0</f>
        <v>1</v>
      </c>
      <c r="I554" s="8" t="s">
        <v>43</v>
      </c>
    </row>
    <row r="555" spans="1:9" x14ac:dyDescent="0.3">
      <c r="A555" t="s">
        <v>99</v>
      </c>
      <c r="B555">
        <v>8</v>
      </c>
      <c r="C555" t="s">
        <v>74</v>
      </c>
      <c r="D555">
        <v>9</v>
      </c>
      <c r="E555">
        <f t="shared" si="28"/>
        <v>-1</v>
      </c>
      <c r="F555">
        <f t="shared" si="29"/>
        <v>1</v>
      </c>
      <c r="G555" t="b">
        <f>Table1[[#This Row],[Home - Away]]&gt;0</f>
        <v>0</v>
      </c>
      <c r="H555" t="b">
        <f>Table1[[#This Row],[Away - Home]]&gt;0</f>
        <v>1</v>
      </c>
      <c r="I555" s="8" t="s">
        <v>43</v>
      </c>
    </row>
    <row r="556" spans="1:9" x14ac:dyDescent="0.3">
      <c r="A556" t="s">
        <v>85</v>
      </c>
      <c r="B556">
        <v>1</v>
      </c>
      <c r="C556" t="s">
        <v>76</v>
      </c>
      <c r="D556">
        <v>4</v>
      </c>
      <c r="E556">
        <f t="shared" si="28"/>
        <v>-3</v>
      </c>
      <c r="F556">
        <f t="shared" si="29"/>
        <v>3</v>
      </c>
      <c r="G556" t="b">
        <f>Table1[[#This Row],[Home - Away]]&gt;0</f>
        <v>0</v>
      </c>
      <c r="H556" t="b">
        <f>Table1[[#This Row],[Away - Home]]&gt;0</f>
        <v>1</v>
      </c>
      <c r="I556" s="8" t="s">
        <v>43</v>
      </c>
    </row>
    <row r="557" spans="1:9" x14ac:dyDescent="0.3">
      <c r="A557" t="s">
        <v>80</v>
      </c>
      <c r="B557">
        <v>4</v>
      </c>
      <c r="C557" t="s">
        <v>88</v>
      </c>
      <c r="D557">
        <v>3</v>
      </c>
      <c r="E557">
        <f t="shared" si="28"/>
        <v>1</v>
      </c>
      <c r="F557">
        <f t="shared" si="29"/>
        <v>-1</v>
      </c>
      <c r="G557" t="b">
        <f>Table1[[#This Row],[Home - Away]]&gt;0</f>
        <v>1</v>
      </c>
      <c r="H557" t="b">
        <f>Table1[[#This Row],[Away - Home]]&gt;0</f>
        <v>0</v>
      </c>
      <c r="I557" s="8" t="s">
        <v>43</v>
      </c>
    </row>
    <row r="558" spans="1:9" x14ac:dyDescent="0.3">
      <c r="A558" t="s">
        <v>80</v>
      </c>
      <c r="B558">
        <v>5</v>
      </c>
      <c r="C558" t="s">
        <v>88</v>
      </c>
      <c r="D558">
        <v>6</v>
      </c>
      <c r="E558">
        <f t="shared" si="28"/>
        <v>-1</v>
      </c>
      <c r="F558">
        <f t="shared" si="29"/>
        <v>1</v>
      </c>
      <c r="G558" t="b">
        <f>Table1[[#This Row],[Home - Away]]&gt;0</f>
        <v>0</v>
      </c>
      <c r="H558" t="b">
        <f>Table1[[#This Row],[Away - Home]]&gt;0</f>
        <v>1</v>
      </c>
      <c r="I558" s="8" t="s">
        <v>43</v>
      </c>
    </row>
    <row r="559" spans="1:9" x14ac:dyDescent="0.3">
      <c r="A559" t="s">
        <v>91</v>
      </c>
      <c r="B559">
        <v>4</v>
      </c>
      <c r="C559" t="s">
        <v>71</v>
      </c>
      <c r="D559">
        <v>8</v>
      </c>
      <c r="E559">
        <f t="shared" si="28"/>
        <v>-4</v>
      </c>
      <c r="F559">
        <f t="shared" si="29"/>
        <v>4</v>
      </c>
      <c r="G559" t="b">
        <f>Table1[[#This Row],[Home - Away]]&gt;0</f>
        <v>0</v>
      </c>
      <c r="H559" t="b">
        <f>Table1[[#This Row],[Away - Home]]&gt;0</f>
        <v>1</v>
      </c>
      <c r="I559" s="8" t="s">
        <v>44</v>
      </c>
    </row>
    <row r="560" spans="1:9" x14ac:dyDescent="0.3">
      <c r="A560" t="s">
        <v>94</v>
      </c>
      <c r="B560">
        <v>7</v>
      </c>
      <c r="C560" t="s">
        <v>83</v>
      </c>
      <c r="D560">
        <v>8</v>
      </c>
      <c r="E560">
        <f t="shared" si="28"/>
        <v>-1</v>
      </c>
      <c r="F560">
        <f t="shared" si="29"/>
        <v>1</v>
      </c>
      <c r="G560" t="b">
        <f>Table1[[#This Row],[Home - Away]]&gt;0</f>
        <v>0</v>
      </c>
      <c r="H560" t="b">
        <f>Table1[[#This Row],[Away - Home]]&gt;0</f>
        <v>1</v>
      </c>
      <c r="I560" s="8" t="s">
        <v>44</v>
      </c>
    </row>
    <row r="561" spans="1:9" x14ac:dyDescent="0.3">
      <c r="A561" t="s">
        <v>79</v>
      </c>
      <c r="B561">
        <v>10</v>
      </c>
      <c r="C561" t="s">
        <v>75</v>
      </c>
      <c r="D561">
        <v>6</v>
      </c>
      <c r="E561">
        <f t="shared" si="28"/>
        <v>4</v>
      </c>
      <c r="F561">
        <f t="shared" si="29"/>
        <v>-4</v>
      </c>
      <c r="G561" t="b">
        <f>Table1[[#This Row],[Home - Away]]&gt;0</f>
        <v>1</v>
      </c>
      <c r="H561" t="b">
        <f>Table1[[#This Row],[Away - Home]]&gt;0</f>
        <v>0</v>
      </c>
      <c r="I561" s="8" t="s">
        <v>44</v>
      </c>
    </row>
    <row r="562" spans="1:9" x14ac:dyDescent="0.3">
      <c r="A562" t="s">
        <v>92</v>
      </c>
      <c r="B562">
        <v>3</v>
      </c>
      <c r="C562" t="s">
        <v>93</v>
      </c>
      <c r="D562">
        <v>7</v>
      </c>
      <c r="E562">
        <f t="shared" si="28"/>
        <v>-4</v>
      </c>
      <c r="F562">
        <f t="shared" si="29"/>
        <v>4</v>
      </c>
      <c r="G562" t="b">
        <f>Table1[[#This Row],[Home - Away]]&gt;0</f>
        <v>0</v>
      </c>
      <c r="H562" t="b">
        <f>Table1[[#This Row],[Away - Home]]&gt;0</f>
        <v>1</v>
      </c>
      <c r="I562" s="8" t="s">
        <v>44</v>
      </c>
    </row>
    <row r="563" spans="1:9" x14ac:dyDescent="0.3">
      <c r="A563" t="s">
        <v>96</v>
      </c>
      <c r="B563">
        <v>7</v>
      </c>
      <c r="C563" t="s">
        <v>84</v>
      </c>
      <c r="D563">
        <v>2</v>
      </c>
      <c r="E563">
        <f t="shared" si="28"/>
        <v>5</v>
      </c>
      <c r="F563">
        <f t="shared" si="29"/>
        <v>-5</v>
      </c>
      <c r="G563" t="b">
        <f>Table1[[#This Row],[Home - Away]]&gt;0</f>
        <v>1</v>
      </c>
      <c r="H563" t="b">
        <f>Table1[[#This Row],[Away - Home]]&gt;0</f>
        <v>0</v>
      </c>
      <c r="I563" s="8" t="s">
        <v>44</v>
      </c>
    </row>
    <row r="564" spans="1:9" x14ac:dyDescent="0.3">
      <c r="A564" t="s">
        <v>89</v>
      </c>
      <c r="B564">
        <v>5</v>
      </c>
      <c r="C564" t="s">
        <v>77</v>
      </c>
      <c r="D564">
        <v>6</v>
      </c>
      <c r="E564">
        <f t="shared" si="28"/>
        <v>-1</v>
      </c>
      <c r="F564">
        <f t="shared" ref="F564:F591" si="30">-E564</f>
        <v>1</v>
      </c>
      <c r="G564" t="b">
        <f>Table1[[#This Row],[Home - Away]]&gt;0</f>
        <v>0</v>
      </c>
      <c r="H564" t="b">
        <f>Table1[[#This Row],[Away - Home]]&gt;0</f>
        <v>1</v>
      </c>
      <c r="I564" s="8" t="s">
        <v>44</v>
      </c>
    </row>
    <row r="565" spans="1:9" x14ac:dyDescent="0.3">
      <c r="A565" t="s">
        <v>97</v>
      </c>
      <c r="B565">
        <v>3</v>
      </c>
      <c r="C565" t="s">
        <v>76</v>
      </c>
      <c r="D565">
        <v>5</v>
      </c>
      <c r="E565">
        <f t="shared" si="28"/>
        <v>-2</v>
      </c>
      <c r="F565">
        <f t="shared" si="30"/>
        <v>2</v>
      </c>
      <c r="G565" t="b">
        <f>Table1[[#This Row],[Home - Away]]&gt;0</f>
        <v>0</v>
      </c>
      <c r="H565" t="b">
        <f>Table1[[#This Row],[Away - Home]]&gt;0</f>
        <v>1</v>
      </c>
      <c r="I565" s="8" t="s">
        <v>44</v>
      </c>
    </row>
    <row r="566" spans="1:9" x14ac:dyDescent="0.3">
      <c r="A566" t="s">
        <v>98</v>
      </c>
      <c r="B566">
        <v>5</v>
      </c>
      <c r="C566" t="s">
        <v>82</v>
      </c>
      <c r="D566">
        <v>6</v>
      </c>
      <c r="E566">
        <f t="shared" si="28"/>
        <v>-1</v>
      </c>
      <c r="F566">
        <f t="shared" si="30"/>
        <v>1</v>
      </c>
      <c r="G566" t="b">
        <f>Table1[[#This Row],[Home - Away]]&gt;0</f>
        <v>0</v>
      </c>
      <c r="H566" t="b">
        <f>Table1[[#This Row],[Away - Home]]&gt;0</f>
        <v>1</v>
      </c>
      <c r="I566" s="8" t="s">
        <v>44</v>
      </c>
    </row>
    <row r="567" spans="1:9" x14ac:dyDescent="0.3">
      <c r="A567" t="s">
        <v>94</v>
      </c>
      <c r="B567">
        <v>6</v>
      </c>
      <c r="C567" t="s">
        <v>83</v>
      </c>
      <c r="D567">
        <v>4</v>
      </c>
      <c r="E567">
        <f t="shared" si="28"/>
        <v>2</v>
      </c>
      <c r="F567">
        <f t="shared" si="30"/>
        <v>-2</v>
      </c>
      <c r="G567" t="b">
        <f>Table1[[#This Row],[Home - Away]]&gt;0</f>
        <v>1</v>
      </c>
      <c r="H567" t="b">
        <f>Table1[[#This Row],[Away - Home]]&gt;0</f>
        <v>0</v>
      </c>
      <c r="I567" s="8" t="s">
        <v>45</v>
      </c>
    </row>
    <row r="568" spans="1:9" x14ac:dyDescent="0.3">
      <c r="A568" t="s">
        <v>88</v>
      </c>
      <c r="B568">
        <v>8</v>
      </c>
      <c r="C568" t="s">
        <v>81</v>
      </c>
      <c r="D568">
        <v>4</v>
      </c>
      <c r="E568">
        <f t="shared" si="28"/>
        <v>4</v>
      </c>
      <c r="F568">
        <f t="shared" si="30"/>
        <v>-4</v>
      </c>
      <c r="G568" t="b">
        <f>Table1[[#This Row],[Home - Away]]&gt;0</f>
        <v>1</v>
      </c>
      <c r="H568" t="b">
        <f>Table1[[#This Row],[Away - Home]]&gt;0</f>
        <v>0</v>
      </c>
      <c r="I568" s="8" t="s">
        <v>45</v>
      </c>
    </row>
    <row r="569" spans="1:9" x14ac:dyDescent="0.3">
      <c r="A569" t="s">
        <v>79</v>
      </c>
      <c r="B569">
        <v>9</v>
      </c>
      <c r="C569" t="s">
        <v>75</v>
      </c>
      <c r="D569">
        <v>5</v>
      </c>
      <c r="E569">
        <f t="shared" si="28"/>
        <v>4</v>
      </c>
      <c r="F569">
        <f t="shared" si="30"/>
        <v>-4</v>
      </c>
      <c r="G569" t="b">
        <f>Table1[[#This Row],[Home - Away]]&gt;0</f>
        <v>1</v>
      </c>
      <c r="H569" t="b">
        <f>Table1[[#This Row],[Away - Home]]&gt;0</f>
        <v>0</v>
      </c>
      <c r="I569" s="8" t="s">
        <v>45</v>
      </c>
    </row>
    <row r="570" spans="1:9" x14ac:dyDescent="0.3">
      <c r="A570" t="s">
        <v>92</v>
      </c>
      <c r="B570">
        <v>4</v>
      </c>
      <c r="C570" t="s">
        <v>93</v>
      </c>
      <c r="D570">
        <v>5</v>
      </c>
      <c r="E570">
        <f t="shared" si="28"/>
        <v>-1</v>
      </c>
      <c r="F570">
        <f t="shared" si="30"/>
        <v>1</v>
      </c>
      <c r="G570" t="b">
        <f>Table1[[#This Row],[Home - Away]]&gt;0</f>
        <v>0</v>
      </c>
      <c r="H570" t="b">
        <f>Table1[[#This Row],[Away - Home]]&gt;0</f>
        <v>1</v>
      </c>
      <c r="I570" s="8" t="s">
        <v>45</v>
      </c>
    </row>
    <row r="571" spans="1:9" x14ac:dyDescent="0.3">
      <c r="A571" t="s">
        <v>90</v>
      </c>
      <c r="B571">
        <v>6</v>
      </c>
      <c r="C571" t="s">
        <v>95</v>
      </c>
      <c r="D571">
        <v>3</v>
      </c>
      <c r="E571">
        <f t="shared" si="28"/>
        <v>3</v>
      </c>
      <c r="F571">
        <f t="shared" si="30"/>
        <v>-3</v>
      </c>
      <c r="G571" t="b">
        <f>Table1[[#This Row],[Home - Away]]&gt;0</f>
        <v>1</v>
      </c>
      <c r="H571" t="b">
        <f>Table1[[#This Row],[Away - Home]]&gt;0</f>
        <v>0</v>
      </c>
      <c r="I571" s="8" t="s">
        <v>45</v>
      </c>
    </row>
    <row r="572" spans="1:9" x14ac:dyDescent="0.3">
      <c r="A572" t="s">
        <v>96</v>
      </c>
      <c r="B572">
        <v>12</v>
      </c>
      <c r="C572" t="s">
        <v>84</v>
      </c>
      <c r="D572">
        <v>2</v>
      </c>
      <c r="E572">
        <f t="shared" si="28"/>
        <v>10</v>
      </c>
      <c r="F572">
        <f t="shared" si="30"/>
        <v>-10</v>
      </c>
      <c r="G572" t="b">
        <f>Table1[[#This Row],[Home - Away]]&gt;0</f>
        <v>1</v>
      </c>
      <c r="H572" t="b">
        <f>Table1[[#This Row],[Away - Home]]&gt;0</f>
        <v>0</v>
      </c>
      <c r="I572" s="8" t="s">
        <v>45</v>
      </c>
    </row>
    <row r="573" spans="1:9" x14ac:dyDescent="0.3">
      <c r="A573" t="s">
        <v>78</v>
      </c>
      <c r="B573">
        <v>7</v>
      </c>
      <c r="C573" t="s">
        <v>87</v>
      </c>
      <c r="D573">
        <v>3</v>
      </c>
      <c r="E573">
        <f t="shared" si="28"/>
        <v>4</v>
      </c>
      <c r="F573">
        <f t="shared" si="30"/>
        <v>-4</v>
      </c>
      <c r="G573" t="b">
        <f>Table1[[#This Row],[Home - Away]]&gt;0</f>
        <v>1</v>
      </c>
      <c r="H573" t="b">
        <f>Table1[[#This Row],[Away - Home]]&gt;0</f>
        <v>0</v>
      </c>
      <c r="I573" s="8" t="s">
        <v>45</v>
      </c>
    </row>
    <row r="574" spans="1:9" x14ac:dyDescent="0.3">
      <c r="A574" t="s">
        <v>80</v>
      </c>
      <c r="B574">
        <v>1</v>
      </c>
      <c r="C574" t="s">
        <v>100</v>
      </c>
      <c r="D574">
        <v>5</v>
      </c>
      <c r="E574">
        <f t="shared" si="28"/>
        <v>-4</v>
      </c>
      <c r="F574">
        <f t="shared" si="30"/>
        <v>4</v>
      </c>
      <c r="G574" t="b">
        <f>Table1[[#This Row],[Home - Away]]&gt;0</f>
        <v>0</v>
      </c>
      <c r="H574" t="b">
        <f>Table1[[#This Row],[Away - Home]]&gt;0</f>
        <v>1</v>
      </c>
      <c r="I574" s="8" t="s">
        <v>45</v>
      </c>
    </row>
    <row r="575" spans="1:9" x14ac:dyDescent="0.3">
      <c r="A575" t="s">
        <v>99</v>
      </c>
      <c r="B575">
        <v>13</v>
      </c>
      <c r="C575" t="s">
        <v>85</v>
      </c>
      <c r="D575">
        <v>11</v>
      </c>
      <c r="E575">
        <f t="shared" si="28"/>
        <v>2</v>
      </c>
      <c r="F575">
        <f t="shared" si="30"/>
        <v>-2</v>
      </c>
      <c r="G575" t="b">
        <f>Table1[[#This Row],[Home - Away]]&gt;0</f>
        <v>1</v>
      </c>
      <c r="H575" t="b">
        <f>Table1[[#This Row],[Away - Home]]&gt;0</f>
        <v>0</v>
      </c>
      <c r="I575" s="8" t="s">
        <v>45</v>
      </c>
    </row>
    <row r="576" spans="1:9" x14ac:dyDescent="0.3">
      <c r="A576" t="s">
        <v>73</v>
      </c>
      <c r="B576">
        <v>7</v>
      </c>
      <c r="C576" t="s">
        <v>74</v>
      </c>
      <c r="D576">
        <v>1</v>
      </c>
      <c r="E576">
        <f t="shared" si="28"/>
        <v>6</v>
      </c>
      <c r="F576">
        <f t="shared" si="30"/>
        <v>-6</v>
      </c>
      <c r="G576" t="b">
        <f>Table1[[#This Row],[Home - Away]]&gt;0</f>
        <v>1</v>
      </c>
      <c r="H576" t="b">
        <f>Table1[[#This Row],[Away - Home]]&gt;0</f>
        <v>0</v>
      </c>
      <c r="I576" s="8" t="s">
        <v>45</v>
      </c>
    </row>
    <row r="577" spans="1:9" x14ac:dyDescent="0.3">
      <c r="A577" t="s">
        <v>89</v>
      </c>
      <c r="B577">
        <v>9</v>
      </c>
      <c r="C577" t="s">
        <v>77</v>
      </c>
      <c r="D577">
        <v>6</v>
      </c>
      <c r="E577">
        <f t="shared" si="28"/>
        <v>3</v>
      </c>
      <c r="F577">
        <f t="shared" si="30"/>
        <v>-3</v>
      </c>
      <c r="G577" t="b">
        <f>Table1[[#This Row],[Home - Away]]&gt;0</f>
        <v>1</v>
      </c>
      <c r="H577" t="b">
        <f>Table1[[#This Row],[Away - Home]]&gt;0</f>
        <v>0</v>
      </c>
      <c r="I577" s="8" t="s">
        <v>45</v>
      </c>
    </row>
    <row r="578" spans="1:9" x14ac:dyDescent="0.3">
      <c r="A578" t="s">
        <v>86</v>
      </c>
      <c r="B578">
        <v>5</v>
      </c>
      <c r="C578" t="s">
        <v>72</v>
      </c>
      <c r="D578">
        <v>9</v>
      </c>
      <c r="E578">
        <f t="shared" ref="E578:E641" si="31">B578-D578</f>
        <v>-4</v>
      </c>
      <c r="F578">
        <f t="shared" si="30"/>
        <v>4</v>
      </c>
      <c r="G578" t="b">
        <f>Table1[[#This Row],[Home - Away]]&gt;0</f>
        <v>0</v>
      </c>
      <c r="H578" t="b">
        <f>Table1[[#This Row],[Away - Home]]&gt;0</f>
        <v>1</v>
      </c>
      <c r="I578" s="8" t="s">
        <v>45</v>
      </c>
    </row>
    <row r="579" spans="1:9" x14ac:dyDescent="0.3">
      <c r="A579" t="s">
        <v>97</v>
      </c>
      <c r="B579">
        <v>6</v>
      </c>
      <c r="C579" t="s">
        <v>76</v>
      </c>
      <c r="D579">
        <v>7</v>
      </c>
      <c r="E579">
        <f t="shared" si="31"/>
        <v>-1</v>
      </c>
      <c r="F579">
        <f t="shared" si="30"/>
        <v>1</v>
      </c>
      <c r="G579" t="b">
        <f>Table1[[#This Row],[Home - Away]]&gt;0</f>
        <v>0</v>
      </c>
      <c r="H579" t="b">
        <f>Table1[[#This Row],[Away - Home]]&gt;0</f>
        <v>1</v>
      </c>
      <c r="I579" s="8" t="s">
        <v>45</v>
      </c>
    </row>
    <row r="580" spans="1:9" x14ac:dyDescent="0.3">
      <c r="A580" t="s">
        <v>98</v>
      </c>
      <c r="B580">
        <v>6</v>
      </c>
      <c r="C580" t="s">
        <v>82</v>
      </c>
      <c r="D580">
        <v>2</v>
      </c>
      <c r="E580">
        <f t="shared" si="31"/>
        <v>4</v>
      </c>
      <c r="F580">
        <f t="shared" si="30"/>
        <v>-4</v>
      </c>
      <c r="G580" t="b">
        <f>Table1[[#This Row],[Home - Away]]&gt;0</f>
        <v>1</v>
      </c>
      <c r="H580" t="b">
        <f>Table1[[#This Row],[Away - Home]]&gt;0</f>
        <v>0</v>
      </c>
      <c r="I580" s="8" t="s">
        <v>45</v>
      </c>
    </row>
    <row r="581" spans="1:9" x14ac:dyDescent="0.3">
      <c r="A581" t="s">
        <v>91</v>
      </c>
      <c r="B581">
        <v>1</v>
      </c>
      <c r="C581" t="s">
        <v>71</v>
      </c>
      <c r="D581">
        <v>2</v>
      </c>
      <c r="E581">
        <f t="shared" si="31"/>
        <v>-1</v>
      </c>
      <c r="F581">
        <f t="shared" si="30"/>
        <v>1</v>
      </c>
      <c r="G581" t="b">
        <f>Table1[[#This Row],[Home - Away]]&gt;0</f>
        <v>0</v>
      </c>
      <c r="H581" t="b">
        <f>Table1[[#This Row],[Away - Home]]&gt;0</f>
        <v>1</v>
      </c>
      <c r="I581" s="8" t="s">
        <v>45</v>
      </c>
    </row>
    <row r="582" spans="1:9" x14ac:dyDescent="0.3">
      <c r="A582" t="s">
        <v>92</v>
      </c>
      <c r="B582">
        <v>4</v>
      </c>
      <c r="C582" t="s">
        <v>93</v>
      </c>
      <c r="D582">
        <v>5</v>
      </c>
      <c r="E582">
        <f t="shared" si="31"/>
        <v>-1</v>
      </c>
      <c r="F582">
        <f t="shared" si="30"/>
        <v>1</v>
      </c>
      <c r="G582" t="b">
        <f>Table1[[#This Row],[Home - Away]]&gt;0</f>
        <v>0</v>
      </c>
      <c r="H582" t="b">
        <f>Table1[[#This Row],[Away - Home]]&gt;0</f>
        <v>1</v>
      </c>
      <c r="I582" s="8" t="s">
        <v>46</v>
      </c>
    </row>
    <row r="583" spans="1:9" x14ac:dyDescent="0.3">
      <c r="A583" t="s">
        <v>88</v>
      </c>
      <c r="B583">
        <v>1</v>
      </c>
      <c r="C583" t="s">
        <v>81</v>
      </c>
      <c r="D583">
        <v>6</v>
      </c>
      <c r="E583">
        <f t="shared" si="31"/>
        <v>-5</v>
      </c>
      <c r="F583">
        <f t="shared" si="30"/>
        <v>5</v>
      </c>
      <c r="G583" t="b">
        <f>Table1[[#This Row],[Home - Away]]&gt;0</f>
        <v>0</v>
      </c>
      <c r="H583" t="b">
        <f>Table1[[#This Row],[Away - Home]]&gt;0</f>
        <v>1</v>
      </c>
      <c r="I583" s="8" t="s">
        <v>46</v>
      </c>
    </row>
    <row r="584" spans="1:9" x14ac:dyDescent="0.3">
      <c r="A584" t="s">
        <v>90</v>
      </c>
      <c r="B584">
        <v>5</v>
      </c>
      <c r="C584" t="s">
        <v>95</v>
      </c>
      <c r="D584">
        <v>4</v>
      </c>
      <c r="E584">
        <f t="shared" si="31"/>
        <v>1</v>
      </c>
      <c r="F584">
        <f t="shared" si="30"/>
        <v>-1</v>
      </c>
      <c r="G584" t="b">
        <f>Table1[[#This Row],[Home - Away]]&gt;0</f>
        <v>1</v>
      </c>
      <c r="H584" t="b">
        <f>Table1[[#This Row],[Away - Home]]&gt;0</f>
        <v>0</v>
      </c>
      <c r="I584" s="8" t="s">
        <v>46</v>
      </c>
    </row>
    <row r="585" spans="1:9" x14ac:dyDescent="0.3">
      <c r="A585" t="s">
        <v>75</v>
      </c>
      <c r="B585">
        <v>4</v>
      </c>
      <c r="C585" t="s">
        <v>79</v>
      </c>
      <c r="D585">
        <v>8</v>
      </c>
      <c r="E585">
        <f t="shared" si="31"/>
        <v>-4</v>
      </c>
      <c r="F585">
        <f t="shared" si="30"/>
        <v>4</v>
      </c>
      <c r="G585" t="b">
        <f>Table1[[#This Row],[Home - Away]]&gt;0</f>
        <v>0</v>
      </c>
      <c r="H585" t="b">
        <f>Table1[[#This Row],[Away - Home]]&gt;0</f>
        <v>1</v>
      </c>
      <c r="I585" s="8" t="s">
        <v>46</v>
      </c>
    </row>
    <row r="586" spans="1:9" x14ac:dyDescent="0.3">
      <c r="A586" t="s">
        <v>96</v>
      </c>
      <c r="B586">
        <v>3</v>
      </c>
      <c r="C586" t="s">
        <v>84</v>
      </c>
      <c r="D586">
        <v>0</v>
      </c>
      <c r="E586">
        <f t="shared" si="31"/>
        <v>3</v>
      </c>
      <c r="F586">
        <f t="shared" si="30"/>
        <v>-3</v>
      </c>
      <c r="G586" t="b">
        <f>Table1[[#This Row],[Home - Away]]&gt;0</f>
        <v>1</v>
      </c>
      <c r="H586" t="b">
        <f>Table1[[#This Row],[Away - Home]]&gt;0</f>
        <v>0</v>
      </c>
      <c r="I586" s="8" t="s">
        <v>46</v>
      </c>
    </row>
    <row r="587" spans="1:9" x14ac:dyDescent="0.3">
      <c r="A587" t="s">
        <v>80</v>
      </c>
      <c r="B587">
        <v>3</v>
      </c>
      <c r="C587" t="s">
        <v>100</v>
      </c>
      <c r="D587">
        <v>9</v>
      </c>
      <c r="E587">
        <f t="shared" si="31"/>
        <v>-6</v>
      </c>
      <c r="F587">
        <f t="shared" si="30"/>
        <v>6</v>
      </c>
      <c r="G587" t="b">
        <f>Table1[[#This Row],[Home - Away]]&gt;0</f>
        <v>0</v>
      </c>
      <c r="H587" t="b">
        <f>Table1[[#This Row],[Away - Home]]&gt;0</f>
        <v>1</v>
      </c>
      <c r="I587" s="8" t="s">
        <v>46</v>
      </c>
    </row>
    <row r="588" spans="1:9" x14ac:dyDescent="0.3">
      <c r="A588" t="s">
        <v>73</v>
      </c>
      <c r="B588">
        <v>11</v>
      </c>
      <c r="C588" t="s">
        <v>74</v>
      </c>
      <c r="D588">
        <v>7</v>
      </c>
      <c r="E588">
        <f t="shared" si="31"/>
        <v>4</v>
      </c>
      <c r="F588">
        <f t="shared" si="30"/>
        <v>-4</v>
      </c>
      <c r="G588" t="b">
        <f>Table1[[#This Row],[Home - Away]]&gt;0</f>
        <v>1</v>
      </c>
      <c r="H588" t="b">
        <f>Table1[[#This Row],[Away - Home]]&gt;0</f>
        <v>0</v>
      </c>
      <c r="I588" s="8" t="s">
        <v>46</v>
      </c>
    </row>
    <row r="589" spans="1:9" x14ac:dyDescent="0.3">
      <c r="A589" t="s">
        <v>86</v>
      </c>
      <c r="B589">
        <v>5</v>
      </c>
      <c r="C589" t="s">
        <v>72</v>
      </c>
      <c r="D589">
        <v>7</v>
      </c>
      <c r="E589">
        <f t="shared" si="31"/>
        <v>-2</v>
      </c>
      <c r="F589">
        <f t="shared" si="30"/>
        <v>2</v>
      </c>
      <c r="G589" t="b">
        <f>Table1[[#This Row],[Home - Away]]&gt;0</f>
        <v>0</v>
      </c>
      <c r="H589" t="b">
        <f>Table1[[#This Row],[Away - Home]]&gt;0</f>
        <v>1</v>
      </c>
      <c r="I589" s="8" t="s">
        <v>46</v>
      </c>
    </row>
    <row r="590" spans="1:9" x14ac:dyDescent="0.3">
      <c r="A590" t="s">
        <v>99</v>
      </c>
      <c r="B590">
        <v>4</v>
      </c>
      <c r="C590" t="s">
        <v>85</v>
      </c>
      <c r="D590">
        <v>5</v>
      </c>
      <c r="E590">
        <f t="shared" si="31"/>
        <v>-1</v>
      </c>
      <c r="F590">
        <f t="shared" si="30"/>
        <v>1</v>
      </c>
      <c r="G590" t="b">
        <f>Table1[[#This Row],[Home - Away]]&gt;0</f>
        <v>0</v>
      </c>
      <c r="H590" t="b">
        <f>Table1[[#This Row],[Away - Home]]&gt;0</f>
        <v>1</v>
      </c>
      <c r="I590" s="8" t="s">
        <v>46</v>
      </c>
    </row>
    <row r="591" spans="1:9" x14ac:dyDescent="0.3">
      <c r="A591" t="s">
        <v>98</v>
      </c>
      <c r="B591">
        <v>3</v>
      </c>
      <c r="C591" t="s">
        <v>82</v>
      </c>
      <c r="D591">
        <v>1</v>
      </c>
      <c r="E591">
        <f t="shared" si="31"/>
        <v>2</v>
      </c>
      <c r="F591">
        <f t="shared" si="30"/>
        <v>-2</v>
      </c>
      <c r="G591" t="b">
        <f>Table1[[#This Row],[Home - Away]]&gt;0</f>
        <v>1</v>
      </c>
      <c r="H591" t="b">
        <f>Table1[[#This Row],[Away - Home]]&gt;0</f>
        <v>0</v>
      </c>
      <c r="I591" s="8" t="s">
        <v>46</v>
      </c>
    </row>
    <row r="592" spans="1:9" x14ac:dyDescent="0.3">
      <c r="A592" t="s">
        <v>89</v>
      </c>
      <c r="B592">
        <v>0</v>
      </c>
      <c r="C592" t="s">
        <v>77</v>
      </c>
      <c r="D592">
        <v>4</v>
      </c>
      <c r="E592">
        <f t="shared" si="31"/>
        <v>-4</v>
      </c>
      <c r="F592">
        <f t="shared" ref="F592:F619" si="32">-E592</f>
        <v>4</v>
      </c>
      <c r="G592" t="b">
        <f>Table1[[#This Row],[Home - Away]]&gt;0</f>
        <v>0</v>
      </c>
      <c r="H592" t="b">
        <f>Table1[[#This Row],[Away - Home]]&gt;0</f>
        <v>1</v>
      </c>
      <c r="I592" s="8" t="s">
        <v>46</v>
      </c>
    </row>
    <row r="593" spans="1:9" x14ac:dyDescent="0.3">
      <c r="A593" t="s">
        <v>97</v>
      </c>
      <c r="B593">
        <v>8</v>
      </c>
      <c r="C593" t="s">
        <v>76</v>
      </c>
      <c r="D593">
        <v>12</v>
      </c>
      <c r="E593">
        <f t="shared" si="31"/>
        <v>-4</v>
      </c>
      <c r="F593">
        <f t="shared" si="32"/>
        <v>4</v>
      </c>
      <c r="G593" t="b">
        <f>Table1[[#This Row],[Home - Away]]&gt;0</f>
        <v>0</v>
      </c>
      <c r="H593" t="b">
        <f>Table1[[#This Row],[Away - Home]]&gt;0</f>
        <v>1</v>
      </c>
      <c r="I593" s="8" t="s">
        <v>46</v>
      </c>
    </row>
    <row r="594" spans="1:9" x14ac:dyDescent="0.3">
      <c r="A594" t="s">
        <v>94</v>
      </c>
      <c r="B594">
        <v>7</v>
      </c>
      <c r="C594" t="s">
        <v>83</v>
      </c>
      <c r="D594">
        <v>4</v>
      </c>
      <c r="E594">
        <f t="shared" si="31"/>
        <v>3</v>
      </c>
      <c r="F594">
        <f t="shared" si="32"/>
        <v>-3</v>
      </c>
      <c r="G594" t="b">
        <f>Table1[[#This Row],[Home - Away]]&gt;0</f>
        <v>1</v>
      </c>
      <c r="H594" t="b">
        <f>Table1[[#This Row],[Away - Home]]&gt;0</f>
        <v>0</v>
      </c>
      <c r="I594" s="8" t="s">
        <v>46</v>
      </c>
    </row>
    <row r="595" spans="1:9" x14ac:dyDescent="0.3">
      <c r="A595" t="s">
        <v>91</v>
      </c>
      <c r="B595">
        <v>6</v>
      </c>
      <c r="C595" t="s">
        <v>71</v>
      </c>
      <c r="D595">
        <v>1</v>
      </c>
      <c r="E595">
        <f t="shared" si="31"/>
        <v>5</v>
      </c>
      <c r="F595">
        <f t="shared" si="32"/>
        <v>-5</v>
      </c>
      <c r="G595" t="b">
        <f>Table1[[#This Row],[Home - Away]]&gt;0</f>
        <v>1</v>
      </c>
      <c r="H595" t="b">
        <f>Table1[[#This Row],[Away - Home]]&gt;0</f>
        <v>0</v>
      </c>
      <c r="I595" s="8" t="s">
        <v>46</v>
      </c>
    </row>
    <row r="596" spans="1:9" x14ac:dyDescent="0.3">
      <c r="A596" t="s">
        <v>75</v>
      </c>
      <c r="B596">
        <v>9</v>
      </c>
      <c r="C596" t="s">
        <v>79</v>
      </c>
      <c r="D596">
        <v>0</v>
      </c>
      <c r="E596">
        <f t="shared" si="31"/>
        <v>9</v>
      </c>
      <c r="F596">
        <f t="shared" si="32"/>
        <v>-9</v>
      </c>
      <c r="G596" t="b">
        <f>Table1[[#This Row],[Home - Away]]&gt;0</f>
        <v>1</v>
      </c>
      <c r="H596" t="b">
        <f>Table1[[#This Row],[Away - Home]]&gt;0</f>
        <v>0</v>
      </c>
      <c r="I596" s="8" t="s">
        <v>47</v>
      </c>
    </row>
    <row r="597" spans="1:9" x14ac:dyDescent="0.3">
      <c r="A597" t="s">
        <v>88</v>
      </c>
      <c r="B597">
        <v>4</v>
      </c>
      <c r="C597" t="s">
        <v>81</v>
      </c>
      <c r="D597">
        <v>10</v>
      </c>
      <c r="E597">
        <f t="shared" si="31"/>
        <v>-6</v>
      </c>
      <c r="F597">
        <f t="shared" si="32"/>
        <v>6</v>
      </c>
      <c r="G597" t="b">
        <f>Table1[[#This Row],[Home - Away]]&gt;0</f>
        <v>0</v>
      </c>
      <c r="H597" t="b">
        <f>Table1[[#This Row],[Away - Home]]&gt;0</f>
        <v>1</v>
      </c>
      <c r="I597" s="8" t="s">
        <v>47</v>
      </c>
    </row>
    <row r="598" spans="1:9" x14ac:dyDescent="0.3">
      <c r="A598" t="s">
        <v>99</v>
      </c>
      <c r="B598">
        <v>5</v>
      </c>
      <c r="C598" t="s">
        <v>85</v>
      </c>
      <c r="D598">
        <v>6</v>
      </c>
      <c r="E598">
        <f t="shared" si="31"/>
        <v>-1</v>
      </c>
      <c r="F598">
        <f t="shared" si="32"/>
        <v>1</v>
      </c>
      <c r="G598" t="b">
        <f>Table1[[#This Row],[Home - Away]]&gt;0</f>
        <v>0</v>
      </c>
      <c r="H598" t="b">
        <f>Table1[[#This Row],[Away - Home]]&gt;0</f>
        <v>1</v>
      </c>
      <c r="I598" s="8" t="s">
        <v>47</v>
      </c>
    </row>
    <row r="599" spans="1:9" x14ac:dyDescent="0.3">
      <c r="A599" t="s">
        <v>84</v>
      </c>
      <c r="B599">
        <v>2</v>
      </c>
      <c r="C599" t="s">
        <v>91</v>
      </c>
      <c r="D599">
        <v>7</v>
      </c>
      <c r="E599">
        <f t="shared" si="31"/>
        <v>-5</v>
      </c>
      <c r="F599">
        <f t="shared" si="32"/>
        <v>5</v>
      </c>
      <c r="G599" t="b">
        <f>Table1[[#This Row],[Home - Away]]&gt;0</f>
        <v>0</v>
      </c>
      <c r="H599" t="b">
        <f>Table1[[#This Row],[Away - Home]]&gt;0</f>
        <v>1</v>
      </c>
      <c r="I599" s="8" t="s">
        <v>47</v>
      </c>
    </row>
    <row r="600" spans="1:9" x14ac:dyDescent="0.3">
      <c r="A600" t="s">
        <v>73</v>
      </c>
      <c r="B600">
        <v>1</v>
      </c>
      <c r="C600" t="s">
        <v>74</v>
      </c>
      <c r="D600">
        <v>5</v>
      </c>
      <c r="E600">
        <f t="shared" si="31"/>
        <v>-4</v>
      </c>
      <c r="F600">
        <f t="shared" si="32"/>
        <v>4</v>
      </c>
      <c r="G600" t="b">
        <f>Table1[[#This Row],[Home - Away]]&gt;0</f>
        <v>0</v>
      </c>
      <c r="H600" t="b">
        <f>Table1[[#This Row],[Away - Home]]&gt;0</f>
        <v>1</v>
      </c>
      <c r="I600" s="8" t="s">
        <v>47</v>
      </c>
    </row>
    <row r="601" spans="1:9" x14ac:dyDescent="0.3">
      <c r="A601" t="s">
        <v>80</v>
      </c>
      <c r="B601">
        <v>4</v>
      </c>
      <c r="C601" t="s">
        <v>100</v>
      </c>
      <c r="D601">
        <v>8</v>
      </c>
      <c r="E601">
        <f t="shared" si="31"/>
        <v>-4</v>
      </c>
      <c r="F601">
        <f t="shared" si="32"/>
        <v>4</v>
      </c>
      <c r="G601" t="b">
        <f>Table1[[#This Row],[Home - Away]]&gt;0</f>
        <v>0</v>
      </c>
      <c r="H601" t="b">
        <f>Table1[[#This Row],[Away - Home]]&gt;0</f>
        <v>1</v>
      </c>
      <c r="I601" s="8" t="s">
        <v>47</v>
      </c>
    </row>
    <row r="602" spans="1:9" x14ac:dyDescent="0.3">
      <c r="A602" t="s">
        <v>78</v>
      </c>
      <c r="B602">
        <v>0</v>
      </c>
      <c r="C602" t="s">
        <v>87</v>
      </c>
      <c r="D602">
        <v>2</v>
      </c>
      <c r="E602">
        <f t="shared" si="31"/>
        <v>-2</v>
      </c>
      <c r="F602">
        <f t="shared" si="32"/>
        <v>2</v>
      </c>
      <c r="G602" t="b">
        <f>Table1[[#This Row],[Home - Away]]&gt;0</f>
        <v>0</v>
      </c>
      <c r="H602" t="b">
        <f>Table1[[#This Row],[Away - Home]]&gt;0</f>
        <v>1</v>
      </c>
      <c r="I602" s="8" t="s">
        <v>47</v>
      </c>
    </row>
    <row r="603" spans="1:9" x14ac:dyDescent="0.3">
      <c r="A603" t="s">
        <v>78</v>
      </c>
      <c r="B603">
        <v>5</v>
      </c>
      <c r="C603" t="s">
        <v>87</v>
      </c>
      <c r="D603">
        <v>1</v>
      </c>
      <c r="E603">
        <f t="shared" si="31"/>
        <v>4</v>
      </c>
      <c r="F603">
        <f t="shared" si="32"/>
        <v>-4</v>
      </c>
      <c r="G603" t="b">
        <f>Table1[[#This Row],[Home - Away]]&gt;0</f>
        <v>1</v>
      </c>
      <c r="H603" t="b">
        <f>Table1[[#This Row],[Away - Home]]&gt;0</f>
        <v>0</v>
      </c>
      <c r="I603" s="8" t="s">
        <v>47</v>
      </c>
    </row>
    <row r="604" spans="1:9" x14ac:dyDescent="0.3">
      <c r="A604" t="s">
        <v>86</v>
      </c>
      <c r="B604">
        <v>5</v>
      </c>
      <c r="C604" t="s">
        <v>72</v>
      </c>
      <c r="D604">
        <v>9</v>
      </c>
      <c r="E604">
        <f t="shared" si="31"/>
        <v>-4</v>
      </c>
      <c r="F604">
        <f t="shared" si="32"/>
        <v>4</v>
      </c>
      <c r="G604" t="b">
        <f>Table1[[#This Row],[Home - Away]]&gt;0</f>
        <v>0</v>
      </c>
      <c r="H604" t="b">
        <f>Table1[[#This Row],[Away - Home]]&gt;0</f>
        <v>1</v>
      </c>
      <c r="I604" s="8" t="s">
        <v>47</v>
      </c>
    </row>
    <row r="605" spans="1:9" x14ac:dyDescent="0.3">
      <c r="A605" t="s">
        <v>97</v>
      </c>
      <c r="B605">
        <v>4</v>
      </c>
      <c r="C605" t="s">
        <v>77</v>
      </c>
      <c r="D605">
        <v>5</v>
      </c>
      <c r="E605">
        <f t="shared" si="31"/>
        <v>-1</v>
      </c>
      <c r="F605">
        <f t="shared" si="32"/>
        <v>1</v>
      </c>
      <c r="G605" t="b">
        <f>Table1[[#This Row],[Home - Away]]&gt;0</f>
        <v>0</v>
      </c>
      <c r="H605" t="b">
        <f>Table1[[#This Row],[Away - Home]]&gt;0</f>
        <v>1</v>
      </c>
      <c r="I605" s="8" t="s">
        <v>47</v>
      </c>
    </row>
    <row r="606" spans="1:9" x14ac:dyDescent="0.3">
      <c r="A606" t="s">
        <v>98</v>
      </c>
      <c r="B606">
        <v>4</v>
      </c>
      <c r="C606" t="s">
        <v>82</v>
      </c>
      <c r="D606">
        <v>2</v>
      </c>
      <c r="E606">
        <f t="shared" si="31"/>
        <v>2</v>
      </c>
      <c r="F606">
        <f t="shared" si="32"/>
        <v>-2</v>
      </c>
      <c r="G606" t="b">
        <f>Table1[[#This Row],[Home - Away]]&gt;0</f>
        <v>1</v>
      </c>
      <c r="H606" t="b">
        <f>Table1[[#This Row],[Away - Home]]&gt;0</f>
        <v>0</v>
      </c>
      <c r="I606" s="8" t="s">
        <v>47</v>
      </c>
    </row>
    <row r="607" spans="1:9" x14ac:dyDescent="0.3">
      <c r="A607" t="s">
        <v>90</v>
      </c>
      <c r="B607">
        <v>3</v>
      </c>
      <c r="C607" t="s">
        <v>89</v>
      </c>
      <c r="D607">
        <v>8</v>
      </c>
      <c r="E607">
        <f t="shared" si="31"/>
        <v>-5</v>
      </c>
      <c r="F607">
        <f t="shared" si="32"/>
        <v>5</v>
      </c>
      <c r="G607" t="b">
        <f>Table1[[#This Row],[Home - Away]]&gt;0</f>
        <v>0</v>
      </c>
      <c r="H607" t="b">
        <f>Table1[[#This Row],[Away - Home]]&gt;0</f>
        <v>1</v>
      </c>
      <c r="I607" s="8" t="s">
        <v>47</v>
      </c>
    </row>
    <row r="608" spans="1:9" x14ac:dyDescent="0.3">
      <c r="A608" t="s">
        <v>88</v>
      </c>
      <c r="B608">
        <v>4</v>
      </c>
      <c r="C608" t="s">
        <v>79</v>
      </c>
      <c r="D608">
        <v>7</v>
      </c>
      <c r="E608">
        <f t="shared" si="31"/>
        <v>-3</v>
      </c>
      <c r="F608">
        <f t="shared" si="32"/>
        <v>3</v>
      </c>
      <c r="G608" t="b">
        <f>Table1[[#This Row],[Home - Away]]&gt;0</f>
        <v>0</v>
      </c>
      <c r="H608" t="b">
        <f>Table1[[#This Row],[Away - Home]]&gt;0</f>
        <v>1</v>
      </c>
      <c r="I608" s="8" t="s">
        <v>48</v>
      </c>
    </row>
    <row r="609" spans="1:9" x14ac:dyDescent="0.3">
      <c r="A609" t="s">
        <v>80</v>
      </c>
      <c r="B609">
        <v>7</v>
      </c>
      <c r="C609" t="s">
        <v>81</v>
      </c>
      <c r="D609">
        <v>2</v>
      </c>
      <c r="E609">
        <f t="shared" si="31"/>
        <v>5</v>
      </c>
      <c r="F609">
        <f t="shared" si="32"/>
        <v>-5</v>
      </c>
      <c r="G609" t="b">
        <f>Table1[[#This Row],[Home - Away]]&gt;0</f>
        <v>1</v>
      </c>
      <c r="H609" t="b">
        <f>Table1[[#This Row],[Away - Home]]&gt;0</f>
        <v>0</v>
      </c>
      <c r="I609" s="8" t="s">
        <v>48</v>
      </c>
    </row>
    <row r="610" spans="1:9" x14ac:dyDescent="0.3">
      <c r="A610" t="s">
        <v>100</v>
      </c>
      <c r="B610">
        <v>5</v>
      </c>
      <c r="C610" t="s">
        <v>85</v>
      </c>
      <c r="D610">
        <v>3</v>
      </c>
      <c r="E610">
        <f t="shared" si="31"/>
        <v>2</v>
      </c>
      <c r="F610">
        <f t="shared" si="32"/>
        <v>-2</v>
      </c>
      <c r="G610" t="b">
        <f>Table1[[#This Row],[Home - Away]]&gt;0</f>
        <v>1</v>
      </c>
      <c r="H610" t="b">
        <f>Table1[[#This Row],[Away - Home]]&gt;0</f>
        <v>0</v>
      </c>
      <c r="I610" s="8" t="s">
        <v>48</v>
      </c>
    </row>
    <row r="611" spans="1:9" x14ac:dyDescent="0.3">
      <c r="A611" t="s">
        <v>84</v>
      </c>
      <c r="B611">
        <v>2</v>
      </c>
      <c r="C611" t="s">
        <v>91</v>
      </c>
      <c r="D611">
        <v>7</v>
      </c>
      <c r="E611">
        <f t="shared" si="31"/>
        <v>-5</v>
      </c>
      <c r="F611">
        <f t="shared" si="32"/>
        <v>5</v>
      </c>
      <c r="G611" t="b">
        <f>Table1[[#This Row],[Home - Away]]&gt;0</f>
        <v>0</v>
      </c>
      <c r="H611" t="b">
        <f>Table1[[#This Row],[Away - Home]]&gt;0</f>
        <v>1</v>
      </c>
      <c r="I611" s="8" t="s">
        <v>48</v>
      </c>
    </row>
    <row r="612" spans="1:9" x14ac:dyDescent="0.3">
      <c r="A612" t="s">
        <v>83</v>
      </c>
      <c r="B612">
        <v>5</v>
      </c>
      <c r="C612" t="s">
        <v>96</v>
      </c>
      <c r="D612">
        <v>3</v>
      </c>
      <c r="E612">
        <f t="shared" si="31"/>
        <v>2</v>
      </c>
      <c r="F612">
        <f t="shared" si="32"/>
        <v>-2</v>
      </c>
      <c r="G612" t="b">
        <f>Table1[[#This Row],[Home - Away]]&gt;0</f>
        <v>1</v>
      </c>
      <c r="H612" t="b">
        <f>Table1[[#This Row],[Away - Home]]&gt;0</f>
        <v>0</v>
      </c>
      <c r="I612" s="8" t="s">
        <v>48</v>
      </c>
    </row>
    <row r="613" spans="1:9" x14ac:dyDescent="0.3">
      <c r="A613" t="s">
        <v>71</v>
      </c>
      <c r="B613">
        <v>6</v>
      </c>
      <c r="C613" t="s">
        <v>95</v>
      </c>
      <c r="D613">
        <v>5</v>
      </c>
      <c r="E613">
        <f t="shared" si="31"/>
        <v>1</v>
      </c>
      <c r="F613">
        <f t="shared" si="32"/>
        <v>-1</v>
      </c>
      <c r="G613" t="b">
        <f>Table1[[#This Row],[Home - Away]]&gt;0</f>
        <v>1</v>
      </c>
      <c r="H613" t="b">
        <f>Table1[[#This Row],[Away - Home]]&gt;0</f>
        <v>0</v>
      </c>
      <c r="I613" s="8" t="s">
        <v>48</v>
      </c>
    </row>
    <row r="614" spans="1:9" x14ac:dyDescent="0.3">
      <c r="A614" t="s">
        <v>90</v>
      </c>
      <c r="B614">
        <v>2</v>
      </c>
      <c r="C614" t="s">
        <v>89</v>
      </c>
      <c r="D614">
        <v>3</v>
      </c>
      <c r="E614">
        <f t="shared" si="31"/>
        <v>-1</v>
      </c>
      <c r="F614">
        <f t="shared" si="32"/>
        <v>1</v>
      </c>
      <c r="G614" t="b">
        <f>Table1[[#This Row],[Home - Away]]&gt;0</f>
        <v>0</v>
      </c>
      <c r="H614" t="b">
        <f>Table1[[#This Row],[Away - Home]]&gt;0</f>
        <v>1</v>
      </c>
      <c r="I614" s="8" t="s">
        <v>48</v>
      </c>
    </row>
    <row r="615" spans="1:9" x14ac:dyDescent="0.3">
      <c r="A615" t="s">
        <v>74</v>
      </c>
      <c r="B615">
        <v>3</v>
      </c>
      <c r="C615" t="s">
        <v>87</v>
      </c>
      <c r="D615">
        <v>4</v>
      </c>
      <c r="E615">
        <f t="shared" si="31"/>
        <v>-1</v>
      </c>
      <c r="F615">
        <f t="shared" si="32"/>
        <v>1</v>
      </c>
      <c r="G615" t="b">
        <f>Table1[[#This Row],[Home - Away]]&gt;0</f>
        <v>0</v>
      </c>
      <c r="H615" t="b">
        <f>Table1[[#This Row],[Away - Home]]&gt;0</f>
        <v>1</v>
      </c>
      <c r="I615" s="8" t="s">
        <v>48</v>
      </c>
    </row>
    <row r="616" spans="1:9" x14ac:dyDescent="0.3">
      <c r="A616" t="s">
        <v>98</v>
      </c>
      <c r="B616">
        <v>6</v>
      </c>
      <c r="C616" t="s">
        <v>72</v>
      </c>
      <c r="D616">
        <v>3</v>
      </c>
      <c r="E616">
        <f t="shared" si="31"/>
        <v>3</v>
      </c>
      <c r="F616">
        <f t="shared" si="32"/>
        <v>-3</v>
      </c>
      <c r="G616" t="b">
        <f>Table1[[#This Row],[Home - Away]]&gt;0</f>
        <v>1</v>
      </c>
      <c r="H616" t="b">
        <f>Table1[[#This Row],[Away - Home]]&gt;0</f>
        <v>0</v>
      </c>
      <c r="I616" s="8" t="s">
        <v>48</v>
      </c>
    </row>
    <row r="617" spans="1:9" x14ac:dyDescent="0.3">
      <c r="A617" t="s">
        <v>97</v>
      </c>
      <c r="B617">
        <v>2</v>
      </c>
      <c r="C617" t="s">
        <v>77</v>
      </c>
      <c r="D617">
        <v>1</v>
      </c>
      <c r="E617">
        <f t="shared" si="31"/>
        <v>1</v>
      </c>
      <c r="F617">
        <f t="shared" si="32"/>
        <v>-1</v>
      </c>
      <c r="G617" t="b">
        <f>Table1[[#This Row],[Home - Away]]&gt;0</f>
        <v>1</v>
      </c>
      <c r="H617" t="b">
        <f>Table1[[#This Row],[Away - Home]]&gt;0</f>
        <v>0</v>
      </c>
      <c r="I617" s="8" t="s">
        <v>48</v>
      </c>
    </row>
    <row r="618" spans="1:9" x14ac:dyDescent="0.3">
      <c r="A618" t="s">
        <v>93</v>
      </c>
      <c r="B618">
        <v>10</v>
      </c>
      <c r="C618" t="s">
        <v>82</v>
      </c>
      <c r="D618">
        <v>1</v>
      </c>
      <c r="E618">
        <f t="shared" si="31"/>
        <v>9</v>
      </c>
      <c r="F618">
        <f t="shared" si="32"/>
        <v>-9</v>
      </c>
      <c r="G618" t="b">
        <f>Table1[[#This Row],[Home - Away]]&gt;0</f>
        <v>1</v>
      </c>
      <c r="H618" t="b">
        <f>Table1[[#This Row],[Away - Home]]&gt;0</f>
        <v>0</v>
      </c>
      <c r="I618" s="8" t="s">
        <v>48</v>
      </c>
    </row>
    <row r="619" spans="1:9" x14ac:dyDescent="0.3">
      <c r="A619" t="s">
        <v>73</v>
      </c>
      <c r="B619">
        <v>4</v>
      </c>
      <c r="C619" t="s">
        <v>94</v>
      </c>
      <c r="D619">
        <v>5</v>
      </c>
      <c r="E619">
        <f t="shared" si="31"/>
        <v>-1</v>
      </c>
      <c r="F619">
        <f t="shared" si="32"/>
        <v>1</v>
      </c>
      <c r="G619" t="b">
        <f>Table1[[#This Row],[Home - Away]]&gt;0</f>
        <v>0</v>
      </c>
      <c r="H619" t="b">
        <f>Table1[[#This Row],[Away - Home]]&gt;0</f>
        <v>1</v>
      </c>
      <c r="I619" s="8" t="s">
        <v>48</v>
      </c>
    </row>
    <row r="620" spans="1:9" x14ac:dyDescent="0.3">
      <c r="A620" t="s">
        <v>78</v>
      </c>
      <c r="B620">
        <v>12</v>
      </c>
      <c r="C620" t="s">
        <v>86</v>
      </c>
      <c r="D620">
        <v>6</v>
      </c>
      <c r="E620">
        <f t="shared" si="31"/>
        <v>6</v>
      </c>
      <c r="F620">
        <f t="shared" ref="F620:F647" si="33">-E620</f>
        <v>-6</v>
      </c>
      <c r="G620" t="b">
        <f>Table1[[#This Row],[Home - Away]]&gt;0</f>
        <v>1</v>
      </c>
      <c r="H620" t="b">
        <f>Table1[[#This Row],[Away - Home]]&gt;0</f>
        <v>0</v>
      </c>
      <c r="I620" s="8" t="s">
        <v>48</v>
      </c>
    </row>
    <row r="621" spans="1:9" x14ac:dyDescent="0.3">
      <c r="A621" t="s">
        <v>75</v>
      </c>
      <c r="B621">
        <v>3</v>
      </c>
      <c r="C621" t="s">
        <v>99</v>
      </c>
      <c r="D621">
        <v>5</v>
      </c>
      <c r="E621">
        <f t="shared" si="31"/>
        <v>-2</v>
      </c>
      <c r="F621">
        <f t="shared" si="33"/>
        <v>2</v>
      </c>
      <c r="G621" t="b">
        <f>Table1[[#This Row],[Home - Away]]&gt;0</f>
        <v>0</v>
      </c>
      <c r="H621" t="b">
        <f>Table1[[#This Row],[Away - Home]]&gt;0</f>
        <v>1</v>
      </c>
      <c r="I621" s="8" t="s">
        <v>48</v>
      </c>
    </row>
    <row r="622" spans="1:9" x14ac:dyDescent="0.3">
      <c r="A622" t="s">
        <v>76</v>
      </c>
      <c r="B622">
        <v>0</v>
      </c>
      <c r="C622" t="s">
        <v>92</v>
      </c>
      <c r="D622">
        <v>3</v>
      </c>
      <c r="E622">
        <f t="shared" si="31"/>
        <v>-3</v>
      </c>
      <c r="F622">
        <f t="shared" si="33"/>
        <v>3</v>
      </c>
      <c r="G622" t="b">
        <f>Table1[[#This Row],[Home - Away]]&gt;0</f>
        <v>0</v>
      </c>
      <c r="H622" t="b">
        <f>Table1[[#This Row],[Away - Home]]&gt;0</f>
        <v>1</v>
      </c>
      <c r="I622" s="8" t="s">
        <v>48</v>
      </c>
    </row>
    <row r="623" spans="1:9" x14ac:dyDescent="0.3">
      <c r="A623" t="s">
        <v>80</v>
      </c>
      <c r="B623">
        <v>3</v>
      </c>
      <c r="C623" t="s">
        <v>81</v>
      </c>
      <c r="D623">
        <v>6</v>
      </c>
      <c r="E623">
        <f t="shared" si="31"/>
        <v>-3</v>
      </c>
      <c r="F623">
        <f t="shared" si="33"/>
        <v>3</v>
      </c>
      <c r="G623" t="b">
        <f>Table1[[#This Row],[Home - Away]]&gt;0</f>
        <v>0</v>
      </c>
      <c r="H623" t="b">
        <f>Table1[[#This Row],[Away - Home]]&gt;0</f>
        <v>1</v>
      </c>
      <c r="I623" s="8" t="s">
        <v>49</v>
      </c>
    </row>
    <row r="624" spans="1:9" x14ac:dyDescent="0.3">
      <c r="A624" t="s">
        <v>100</v>
      </c>
      <c r="B624">
        <v>3</v>
      </c>
      <c r="C624" t="s">
        <v>85</v>
      </c>
      <c r="D624">
        <v>9</v>
      </c>
      <c r="E624">
        <f t="shared" si="31"/>
        <v>-6</v>
      </c>
      <c r="F624">
        <f t="shared" si="33"/>
        <v>6</v>
      </c>
      <c r="G624" t="b">
        <f>Table1[[#This Row],[Home - Away]]&gt;0</f>
        <v>0</v>
      </c>
      <c r="H624" t="b">
        <f>Table1[[#This Row],[Away - Home]]&gt;0</f>
        <v>1</v>
      </c>
      <c r="I624" s="8" t="s">
        <v>49</v>
      </c>
    </row>
    <row r="625" spans="1:9" x14ac:dyDescent="0.3">
      <c r="A625" t="s">
        <v>83</v>
      </c>
      <c r="B625">
        <v>3</v>
      </c>
      <c r="C625" t="s">
        <v>96</v>
      </c>
      <c r="D625">
        <v>0</v>
      </c>
      <c r="E625">
        <f t="shared" si="31"/>
        <v>3</v>
      </c>
      <c r="F625">
        <f t="shared" si="33"/>
        <v>-3</v>
      </c>
      <c r="G625" t="b">
        <f>Table1[[#This Row],[Home - Away]]&gt;0</f>
        <v>1</v>
      </c>
      <c r="H625" t="b">
        <f>Table1[[#This Row],[Away - Home]]&gt;0</f>
        <v>0</v>
      </c>
      <c r="I625" s="8" t="s">
        <v>49</v>
      </c>
    </row>
    <row r="626" spans="1:9" x14ac:dyDescent="0.3">
      <c r="A626" t="s">
        <v>71</v>
      </c>
      <c r="B626">
        <v>3</v>
      </c>
      <c r="C626" t="s">
        <v>95</v>
      </c>
      <c r="D626">
        <v>1</v>
      </c>
      <c r="E626">
        <f t="shared" si="31"/>
        <v>2</v>
      </c>
      <c r="F626">
        <f t="shared" si="33"/>
        <v>-2</v>
      </c>
      <c r="G626" t="b">
        <f>Table1[[#This Row],[Home - Away]]&gt;0</f>
        <v>1</v>
      </c>
      <c r="H626" t="b">
        <f>Table1[[#This Row],[Away - Home]]&gt;0</f>
        <v>0</v>
      </c>
      <c r="I626" s="8" t="s">
        <v>49</v>
      </c>
    </row>
    <row r="627" spans="1:9" x14ac:dyDescent="0.3">
      <c r="A627" t="s">
        <v>97</v>
      </c>
      <c r="B627">
        <v>16</v>
      </c>
      <c r="C627" t="s">
        <v>77</v>
      </c>
      <c r="D627">
        <v>1</v>
      </c>
      <c r="E627">
        <f t="shared" si="31"/>
        <v>15</v>
      </c>
      <c r="F627">
        <f t="shared" si="33"/>
        <v>-15</v>
      </c>
      <c r="G627" t="b">
        <f>Table1[[#This Row],[Home - Away]]&gt;0</f>
        <v>1</v>
      </c>
      <c r="H627" t="b">
        <f>Table1[[#This Row],[Away - Home]]&gt;0</f>
        <v>0</v>
      </c>
      <c r="I627" s="8" t="s">
        <v>49</v>
      </c>
    </row>
    <row r="628" spans="1:9" x14ac:dyDescent="0.3">
      <c r="A628" t="s">
        <v>90</v>
      </c>
      <c r="B628">
        <v>3</v>
      </c>
      <c r="C628" t="s">
        <v>89</v>
      </c>
      <c r="D628">
        <v>8</v>
      </c>
      <c r="E628">
        <f t="shared" si="31"/>
        <v>-5</v>
      </c>
      <c r="F628">
        <f t="shared" si="33"/>
        <v>5</v>
      </c>
      <c r="G628" t="b">
        <f>Table1[[#This Row],[Home - Away]]&gt;0</f>
        <v>0</v>
      </c>
      <c r="H628" t="b">
        <f>Table1[[#This Row],[Away - Home]]&gt;0</f>
        <v>1</v>
      </c>
      <c r="I628" s="8" t="s">
        <v>49</v>
      </c>
    </row>
    <row r="629" spans="1:9" x14ac:dyDescent="0.3">
      <c r="A629" t="s">
        <v>73</v>
      </c>
      <c r="B629">
        <v>5</v>
      </c>
      <c r="C629" t="s">
        <v>94</v>
      </c>
      <c r="D629">
        <v>9</v>
      </c>
      <c r="E629">
        <f t="shared" si="31"/>
        <v>-4</v>
      </c>
      <c r="F629">
        <f t="shared" si="33"/>
        <v>4</v>
      </c>
      <c r="G629" t="b">
        <f>Table1[[#This Row],[Home - Away]]&gt;0</f>
        <v>0</v>
      </c>
      <c r="H629" t="b">
        <f>Table1[[#This Row],[Away - Home]]&gt;0</f>
        <v>1</v>
      </c>
      <c r="I629" s="8" t="s">
        <v>49</v>
      </c>
    </row>
    <row r="630" spans="1:9" x14ac:dyDescent="0.3">
      <c r="A630" t="s">
        <v>93</v>
      </c>
      <c r="B630">
        <v>9</v>
      </c>
      <c r="C630" t="s">
        <v>82</v>
      </c>
      <c r="D630">
        <v>1</v>
      </c>
      <c r="E630">
        <f t="shared" si="31"/>
        <v>8</v>
      </c>
      <c r="F630">
        <f t="shared" si="33"/>
        <v>-8</v>
      </c>
      <c r="G630" t="b">
        <f>Table1[[#This Row],[Home - Away]]&gt;0</f>
        <v>1</v>
      </c>
      <c r="H630" t="b">
        <f>Table1[[#This Row],[Away - Home]]&gt;0</f>
        <v>0</v>
      </c>
      <c r="I630" s="8" t="s">
        <v>49</v>
      </c>
    </row>
    <row r="631" spans="1:9" x14ac:dyDescent="0.3">
      <c r="A631" t="s">
        <v>78</v>
      </c>
      <c r="B631">
        <v>8</v>
      </c>
      <c r="C631" t="s">
        <v>86</v>
      </c>
      <c r="D631">
        <v>12</v>
      </c>
      <c r="E631">
        <f t="shared" si="31"/>
        <v>-4</v>
      </c>
      <c r="F631">
        <f t="shared" si="33"/>
        <v>4</v>
      </c>
      <c r="G631" t="b">
        <f>Table1[[#This Row],[Home - Away]]&gt;0</f>
        <v>0</v>
      </c>
      <c r="H631" t="b">
        <f>Table1[[#This Row],[Away - Home]]&gt;0</f>
        <v>1</v>
      </c>
      <c r="I631" s="8" t="s">
        <v>49</v>
      </c>
    </row>
    <row r="632" spans="1:9" x14ac:dyDescent="0.3">
      <c r="A632" t="s">
        <v>75</v>
      </c>
      <c r="B632">
        <v>5</v>
      </c>
      <c r="C632" t="s">
        <v>99</v>
      </c>
      <c r="D632">
        <v>7</v>
      </c>
      <c r="E632">
        <f t="shared" si="31"/>
        <v>-2</v>
      </c>
      <c r="F632">
        <f t="shared" si="33"/>
        <v>2</v>
      </c>
      <c r="G632" t="b">
        <f>Table1[[#This Row],[Home - Away]]&gt;0</f>
        <v>0</v>
      </c>
      <c r="H632" t="b">
        <f>Table1[[#This Row],[Away - Home]]&gt;0</f>
        <v>1</v>
      </c>
      <c r="I632" s="8" t="s">
        <v>49</v>
      </c>
    </row>
    <row r="633" spans="1:9" x14ac:dyDescent="0.3">
      <c r="A633" t="s">
        <v>88</v>
      </c>
      <c r="B633">
        <v>2</v>
      </c>
      <c r="C633" t="s">
        <v>79</v>
      </c>
      <c r="D633">
        <v>5</v>
      </c>
      <c r="E633">
        <f t="shared" si="31"/>
        <v>-3</v>
      </c>
      <c r="F633">
        <f t="shared" si="33"/>
        <v>3</v>
      </c>
      <c r="G633" t="b">
        <f>Table1[[#This Row],[Home - Away]]&gt;0</f>
        <v>0</v>
      </c>
      <c r="H633" t="b">
        <f>Table1[[#This Row],[Away - Home]]&gt;0</f>
        <v>1</v>
      </c>
      <c r="I633" s="8" t="s">
        <v>49</v>
      </c>
    </row>
    <row r="634" spans="1:9" x14ac:dyDescent="0.3">
      <c r="A634" t="s">
        <v>76</v>
      </c>
      <c r="B634">
        <v>5</v>
      </c>
      <c r="C634" t="s">
        <v>92</v>
      </c>
      <c r="D634">
        <v>7</v>
      </c>
      <c r="E634">
        <f t="shared" si="31"/>
        <v>-2</v>
      </c>
      <c r="F634">
        <f t="shared" si="33"/>
        <v>2</v>
      </c>
      <c r="G634" t="b">
        <f>Table1[[#This Row],[Home - Away]]&gt;0</f>
        <v>0</v>
      </c>
      <c r="H634" t="b">
        <f>Table1[[#This Row],[Away - Home]]&gt;0</f>
        <v>1</v>
      </c>
      <c r="I634" s="8" t="s">
        <v>49</v>
      </c>
    </row>
    <row r="635" spans="1:9" x14ac:dyDescent="0.3">
      <c r="A635" t="s">
        <v>84</v>
      </c>
      <c r="B635">
        <v>10</v>
      </c>
      <c r="C635" t="s">
        <v>91</v>
      </c>
      <c r="D635">
        <v>6</v>
      </c>
      <c r="E635">
        <f t="shared" si="31"/>
        <v>4</v>
      </c>
      <c r="F635">
        <f t="shared" si="33"/>
        <v>-4</v>
      </c>
      <c r="G635" t="b">
        <f>Table1[[#This Row],[Home - Away]]&gt;0</f>
        <v>1</v>
      </c>
      <c r="H635" t="b">
        <f>Table1[[#This Row],[Away - Home]]&gt;0</f>
        <v>0</v>
      </c>
      <c r="I635" s="8" t="s">
        <v>49</v>
      </c>
    </row>
    <row r="636" spans="1:9" x14ac:dyDescent="0.3">
      <c r="A636" t="s">
        <v>80</v>
      </c>
      <c r="B636">
        <v>0</v>
      </c>
      <c r="C636" t="s">
        <v>81</v>
      </c>
      <c r="D636">
        <v>1</v>
      </c>
      <c r="E636">
        <f t="shared" si="31"/>
        <v>-1</v>
      </c>
      <c r="F636">
        <f t="shared" si="33"/>
        <v>1</v>
      </c>
      <c r="G636" t="b">
        <f>Table1[[#This Row],[Home - Away]]&gt;0</f>
        <v>0</v>
      </c>
      <c r="H636" t="b">
        <f>Table1[[#This Row],[Away - Home]]&gt;0</f>
        <v>1</v>
      </c>
      <c r="I636" s="8" t="s">
        <v>50</v>
      </c>
    </row>
    <row r="637" spans="1:9" x14ac:dyDescent="0.3">
      <c r="A637" t="s">
        <v>100</v>
      </c>
      <c r="B637">
        <v>5</v>
      </c>
      <c r="C637" t="s">
        <v>85</v>
      </c>
      <c r="D637">
        <v>2</v>
      </c>
      <c r="E637">
        <f t="shared" si="31"/>
        <v>3</v>
      </c>
      <c r="F637">
        <f t="shared" si="33"/>
        <v>-3</v>
      </c>
      <c r="G637" t="b">
        <f>Table1[[#This Row],[Home - Away]]&gt;0</f>
        <v>1</v>
      </c>
      <c r="H637" t="b">
        <f>Table1[[#This Row],[Away - Home]]&gt;0</f>
        <v>0</v>
      </c>
      <c r="I637" s="8" t="s">
        <v>50</v>
      </c>
    </row>
    <row r="638" spans="1:9" x14ac:dyDescent="0.3">
      <c r="A638" t="s">
        <v>83</v>
      </c>
      <c r="B638">
        <v>8</v>
      </c>
      <c r="C638" t="s">
        <v>96</v>
      </c>
      <c r="D638">
        <v>6</v>
      </c>
      <c r="E638">
        <f t="shared" si="31"/>
        <v>2</v>
      </c>
      <c r="F638">
        <f t="shared" si="33"/>
        <v>-2</v>
      </c>
      <c r="G638" t="b">
        <f>Table1[[#This Row],[Home - Away]]&gt;0</f>
        <v>1</v>
      </c>
      <c r="H638" t="b">
        <f>Table1[[#This Row],[Away - Home]]&gt;0</f>
        <v>0</v>
      </c>
      <c r="I638" s="8" t="s">
        <v>50</v>
      </c>
    </row>
    <row r="639" spans="1:9" x14ac:dyDescent="0.3">
      <c r="A639" t="s">
        <v>71</v>
      </c>
      <c r="B639">
        <v>3</v>
      </c>
      <c r="C639" t="s">
        <v>95</v>
      </c>
      <c r="D639">
        <v>8</v>
      </c>
      <c r="E639">
        <f t="shared" si="31"/>
        <v>-5</v>
      </c>
      <c r="F639">
        <f t="shared" si="33"/>
        <v>5</v>
      </c>
      <c r="G639" t="b">
        <f>Table1[[#This Row],[Home - Away]]&gt;0</f>
        <v>0</v>
      </c>
      <c r="H639" t="b">
        <f>Table1[[#This Row],[Away - Home]]&gt;0</f>
        <v>1</v>
      </c>
      <c r="I639" s="8" t="s">
        <v>50</v>
      </c>
    </row>
    <row r="640" spans="1:9" x14ac:dyDescent="0.3">
      <c r="A640" t="s">
        <v>97</v>
      </c>
      <c r="B640">
        <v>8</v>
      </c>
      <c r="C640" t="s">
        <v>77</v>
      </c>
      <c r="D640">
        <v>1</v>
      </c>
      <c r="E640">
        <f t="shared" si="31"/>
        <v>7</v>
      </c>
      <c r="F640">
        <f t="shared" si="33"/>
        <v>-7</v>
      </c>
      <c r="G640" t="b">
        <f>Table1[[#This Row],[Home - Away]]&gt;0</f>
        <v>1</v>
      </c>
      <c r="H640" t="b">
        <f>Table1[[#This Row],[Away - Home]]&gt;0</f>
        <v>0</v>
      </c>
      <c r="I640" s="8" t="s">
        <v>50</v>
      </c>
    </row>
    <row r="641" spans="1:9" x14ac:dyDescent="0.3">
      <c r="A641" t="s">
        <v>90</v>
      </c>
      <c r="B641">
        <v>12</v>
      </c>
      <c r="C641" t="s">
        <v>89</v>
      </c>
      <c r="D641">
        <v>3</v>
      </c>
      <c r="E641">
        <f t="shared" si="31"/>
        <v>9</v>
      </c>
      <c r="F641">
        <f t="shared" si="33"/>
        <v>-9</v>
      </c>
      <c r="G641" t="b">
        <f>Table1[[#This Row],[Home - Away]]&gt;0</f>
        <v>1</v>
      </c>
      <c r="H641" t="b">
        <f>Table1[[#This Row],[Away - Home]]&gt;0</f>
        <v>0</v>
      </c>
      <c r="I641" s="8" t="s">
        <v>50</v>
      </c>
    </row>
    <row r="642" spans="1:9" x14ac:dyDescent="0.3">
      <c r="A642" t="s">
        <v>74</v>
      </c>
      <c r="B642">
        <v>4</v>
      </c>
      <c r="C642" t="s">
        <v>87</v>
      </c>
      <c r="D642">
        <v>8</v>
      </c>
      <c r="E642">
        <f t="shared" ref="E642:E705" si="34">B642-D642</f>
        <v>-4</v>
      </c>
      <c r="F642">
        <f t="shared" si="33"/>
        <v>4</v>
      </c>
      <c r="G642" t="b">
        <f>Table1[[#This Row],[Home - Away]]&gt;0</f>
        <v>0</v>
      </c>
      <c r="H642" t="b">
        <f>Table1[[#This Row],[Away - Home]]&gt;0</f>
        <v>1</v>
      </c>
      <c r="I642" s="8" t="s">
        <v>50</v>
      </c>
    </row>
    <row r="643" spans="1:9" x14ac:dyDescent="0.3">
      <c r="A643" t="s">
        <v>74</v>
      </c>
      <c r="B643">
        <v>6</v>
      </c>
      <c r="C643" t="s">
        <v>87</v>
      </c>
      <c r="D643">
        <v>4</v>
      </c>
      <c r="E643">
        <f t="shared" si="34"/>
        <v>2</v>
      </c>
      <c r="F643">
        <f t="shared" si="33"/>
        <v>-2</v>
      </c>
      <c r="G643" t="b">
        <f>Table1[[#This Row],[Home - Away]]&gt;0</f>
        <v>1</v>
      </c>
      <c r="H643" t="b">
        <f>Table1[[#This Row],[Away - Home]]&gt;0</f>
        <v>0</v>
      </c>
      <c r="I643" s="8" t="s">
        <v>50</v>
      </c>
    </row>
    <row r="644" spans="1:9" x14ac:dyDescent="0.3">
      <c r="A644" t="s">
        <v>98</v>
      </c>
      <c r="B644">
        <v>6</v>
      </c>
      <c r="C644" t="s">
        <v>72</v>
      </c>
      <c r="D644">
        <v>13</v>
      </c>
      <c r="E644">
        <f t="shared" si="34"/>
        <v>-7</v>
      </c>
      <c r="F644">
        <f t="shared" si="33"/>
        <v>7</v>
      </c>
      <c r="G644" t="b">
        <f>Table1[[#This Row],[Home - Away]]&gt;0</f>
        <v>0</v>
      </c>
      <c r="H644" t="b">
        <f>Table1[[#This Row],[Away - Home]]&gt;0</f>
        <v>1</v>
      </c>
      <c r="I644" s="8" t="s">
        <v>50</v>
      </c>
    </row>
    <row r="645" spans="1:9" x14ac:dyDescent="0.3">
      <c r="A645" t="s">
        <v>93</v>
      </c>
      <c r="B645">
        <v>1</v>
      </c>
      <c r="C645" t="s">
        <v>82</v>
      </c>
      <c r="D645">
        <v>5</v>
      </c>
      <c r="E645">
        <f t="shared" si="34"/>
        <v>-4</v>
      </c>
      <c r="F645">
        <f t="shared" si="33"/>
        <v>4</v>
      </c>
      <c r="G645" t="b">
        <f>Table1[[#This Row],[Home - Away]]&gt;0</f>
        <v>0</v>
      </c>
      <c r="H645" t="b">
        <f>Table1[[#This Row],[Away - Home]]&gt;0</f>
        <v>1</v>
      </c>
      <c r="I645" s="8" t="s">
        <v>50</v>
      </c>
    </row>
    <row r="646" spans="1:9" x14ac:dyDescent="0.3">
      <c r="A646" t="s">
        <v>73</v>
      </c>
      <c r="B646">
        <v>3</v>
      </c>
      <c r="C646" t="s">
        <v>94</v>
      </c>
      <c r="D646">
        <v>2</v>
      </c>
      <c r="E646">
        <f t="shared" si="34"/>
        <v>1</v>
      </c>
      <c r="F646">
        <f t="shared" si="33"/>
        <v>-1</v>
      </c>
      <c r="G646" t="b">
        <f>Table1[[#This Row],[Home - Away]]&gt;0</f>
        <v>1</v>
      </c>
      <c r="H646" t="b">
        <f>Table1[[#This Row],[Away - Home]]&gt;0</f>
        <v>0</v>
      </c>
      <c r="I646" s="8" t="s">
        <v>50</v>
      </c>
    </row>
    <row r="647" spans="1:9" x14ac:dyDescent="0.3">
      <c r="A647" t="s">
        <v>78</v>
      </c>
      <c r="B647">
        <v>6</v>
      </c>
      <c r="C647" t="s">
        <v>86</v>
      </c>
      <c r="D647">
        <v>4</v>
      </c>
      <c r="E647">
        <f t="shared" si="34"/>
        <v>2</v>
      </c>
      <c r="F647">
        <f t="shared" si="33"/>
        <v>-2</v>
      </c>
      <c r="G647" t="b">
        <f>Table1[[#This Row],[Home - Away]]&gt;0</f>
        <v>1</v>
      </c>
      <c r="H647" t="b">
        <f>Table1[[#This Row],[Away - Home]]&gt;0</f>
        <v>0</v>
      </c>
      <c r="I647" s="8" t="s">
        <v>50</v>
      </c>
    </row>
    <row r="648" spans="1:9" x14ac:dyDescent="0.3">
      <c r="A648" t="s">
        <v>84</v>
      </c>
      <c r="B648">
        <v>3</v>
      </c>
      <c r="C648" t="s">
        <v>91</v>
      </c>
      <c r="D648">
        <v>6</v>
      </c>
      <c r="E648">
        <f t="shared" si="34"/>
        <v>-3</v>
      </c>
      <c r="F648">
        <f t="shared" ref="F648:F675" si="35">-E648</f>
        <v>3</v>
      </c>
      <c r="G648" t="b">
        <f>Table1[[#This Row],[Home - Away]]&gt;0</f>
        <v>0</v>
      </c>
      <c r="H648" t="b">
        <f>Table1[[#This Row],[Away - Home]]&gt;0</f>
        <v>1</v>
      </c>
      <c r="I648" s="8" t="s">
        <v>50</v>
      </c>
    </row>
    <row r="649" spans="1:9" x14ac:dyDescent="0.3">
      <c r="A649" t="s">
        <v>75</v>
      </c>
      <c r="B649">
        <v>3</v>
      </c>
      <c r="C649" t="s">
        <v>99</v>
      </c>
      <c r="D649">
        <v>1</v>
      </c>
      <c r="E649">
        <f t="shared" si="34"/>
        <v>2</v>
      </c>
      <c r="F649">
        <f t="shared" si="35"/>
        <v>-2</v>
      </c>
      <c r="G649" t="b">
        <f>Table1[[#This Row],[Home - Away]]&gt;0</f>
        <v>1</v>
      </c>
      <c r="H649" t="b">
        <f>Table1[[#This Row],[Away - Home]]&gt;0</f>
        <v>0</v>
      </c>
      <c r="I649" s="8" t="s">
        <v>50</v>
      </c>
    </row>
    <row r="650" spans="1:9" x14ac:dyDescent="0.3">
      <c r="A650" t="s">
        <v>88</v>
      </c>
      <c r="B650">
        <v>3</v>
      </c>
      <c r="C650" t="s">
        <v>79</v>
      </c>
      <c r="D650">
        <v>2</v>
      </c>
      <c r="E650">
        <f t="shared" si="34"/>
        <v>1</v>
      </c>
      <c r="F650">
        <f t="shared" si="35"/>
        <v>-1</v>
      </c>
      <c r="G650" t="b">
        <f>Table1[[#This Row],[Home - Away]]&gt;0</f>
        <v>1</v>
      </c>
      <c r="H650" t="b">
        <f>Table1[[#This Row],[Away - Home]]&gt;0</f>
        <v>0</v>
      </c>
      <c r="I650" s="8" t="s">
        <v>50</v>
      </c>
    </row>
    <row r="651" spans="1:9" x14ac:dyDescent="0.3">
      <c r="A651" t="s">
        <v>76</v>
      </c>
      <c r="B651">
        <v>12</v>
      </c>
      <c r="C651" t="s">
        <v>92</v>
      </c>
      <c r="D651">
        <v>5</v>
      </c>
      <c r="E651">
        <f t="shared" si="34"/>
        <v>7</v>
      </c>
      <c r="F651">
        <f t="shared" si="35"/>
        <v>-7</v>
      </c>
      <c r="G651" t="b">
        <f>Table1[[#This Row],[Home - Away]]&gt;0</f>
        <v>1</v>
      </c>
      <c r="H651" t="b">
        <f>Table1[[#This Row],[Away - Home]]&gt;0</f>
        <v>0</v>
      </c>
      <c r="I651" s="8" t="s">
        <v>50</v>
      </c>
    </row>
    <row r="652" spans="1:9" x14ac:dyDescent="0.3">
      <c r="A652" t="s">
        <v>78</v>
      </c>
      <c r="B652">
        <v>8</v>
      </c>
      <c r="C652" t="s">
        <v>80</v>
      </c>
      <c r="D652">
        <v>1</v>
      </c>
      <c r="E652">
        <f t="shared" si="34"/>
        <v>7</v>
      </c>
      <c r="F652">
        <f t="shared" si="35"/>
        <v>-7</v>
      </c>
      <c r="G652" t="b">
        <f>Table1[[#This Row],[Home - Away]]&gt;0</f>
        <v>1</v>
      </c>
      <c r="H652" t="b">
        <f>Table1[[#This Row],[Away - Home]]&gt;0</f>
        <v>0</v>
      </c>
      <c r="I652" s="8" t="s">
        <v>51</v>
      </c>
    </row>
    <row r="653" spans="1:9" x14ac:dyDescent="0.3">
      <c r="A653" t="s">
        <v>85</v>
      </c>
      <c r="B653">
        <v>0</v>
      </c>
      <c r="C653" t="s">
        <v>96</v>
      </c>
      <c r="D653">
        <v>1</v>
      </c>
      <c r="E653">
        <f t="shared" si="34"/>
        <v>-1</v>
      </c>
      <c r="F653">
        <f t="shared" si="35"/>
        <v>1</v>
      </c>
      <c r="G653" t="b">
        <f>Table1[[#This Row],[Home - Away]]&gt;0</f>
        <v>0</v>
      </c>
      <c r="H653" t="b">
        <f>Table1[[#This Row],[Away - Home]]&gt;0</f>
        <v>1</v>
      </c>
      <c r="I653" s="8" t="s">
        <v>51</v>
      </c>
    </row>
    <row r="654" spans="1:9" x14ac:dyDescent="0.3">
      <c r="A654" t="s">
        <v>97</v>
      </c>
      <c r="B654">
        <v>1</v>
      </c>
      <c r="C654" t="s">
        <v>93</v>
      </c>
      <c r="D654">
        <v>5</v>
      </c>
      <c r="E654">
        <f t="shared" si="34"/>
        <v>-4</v>
      </c>
      <c r="F654">
        <f t="shared" si="35"/>
        <v>4</v>
      </c>
      <c r="G654" t="b">
        <f>Table1[[#This Row],[Home - Away]]&gt;0</f>
        <v>0</v>
      </c>
      <c r="H654" t="b">
        <f>Table1[[#This Row],[Away - Home]]&gt;0</f>
        <v>1</v>
      </c>
      <c r="I654" s="8" t="s">
        <v>51</v>
      </c>
    </row>
    <row r="655" spans="1:9" x14ac:dyDescent="0.3">
      <c r="A655" t="s">
        <v>71</v>
      </c>
      <c r="B655">
        <v>6</v>
      </c>
      <c r="C655" t="s">
        <v>72</v>
      </c>
      <c r="D655">
        <v>4</v>
      </c>
      <c r="E655">
        <f t="shared" si="34"/>
        <v>2</v>
      </c>
      <c r="F655">
        <f t="shared" si="35"/>
        <v>-2</v>
      </c>
      <c r="G655" t="b">
        <f>Table1[[#This Row],[Home - Away]]&gt;0</f>
        <v>1</v>
      </c>
      <c r="H655" t="b">
        <f>Table1[[#This Row],[Away - Home]]&gt;0</f>
        <v>0</v>
      </c>
      <c r="I655" s="8" t="s">
        <v>51</v>
      </c>
    </row>
    <row r="656" spans="1:9" x14ac:dyDescent="0.3">
      <c r="A656" t="s">
        <v>74</v>
      </c>
      <c r="B656">
        <v>2</v>
      </c>
      <c r="C656" t="s">
        <v>73</v>
      </c>
      <c r="D656">
        <v>4</v>
      </c>
      <c r="E656">
        <f t="shared" si="34"/>
        <v>-2</v>
      </c>
      <c r="F656">
        <f t="shared" si="35"/>
        <v>2</v>
      </c>
      <c r="G656" t="b">
        <f>Table1[[#This Row],[Home - Away]]&gt;0</f>
        <v>0</v>
      </c>
      <c r="H656" t="b">
        <f>Table1[[#This Row],[Away - Home]]&gt;0</f>
        <v>1</v>
      </c>
      <c r="I656" s="8" t="s">
        <v>51</v>
      </c>
    </row>
    <row r="657" spans="1:9" x14ac:dyDescent="0.3">
      <c r="A657" t="s">
        <v>76</v>
      </c>
      <c r="B657">
        <v>3</v>
      </c>
      <c r="C657" t="s">
        <v>94</v>
      </c>
      <c r="D657">
        <v>2</v>
      </c>
      <c r="E657">
        <f t="shared" si="34"/>
        <v>1</v>
      </c>
      <c r="F657">
        <f t="shared" si="35"/>
        <v>-1</v>
      </c>
      <c r="G657" t="b">
        <f>Table1[[#This Row],[Home - Away]]&gt;0</f>
        <v>1</v>
      </c>
      <c r="H657" t="b">
        <f>Table1[[#This Row],[Away - Home]]&gt;0</f>
        <v>0</v>
      </c>
      <c r="I657" s="8" t="s">
        <v>51</v>
      </c>
    </row>
    <row r="658" spans="1:9" x14ac:dyDescent="0.3">
      <c r="A658" t="s">
        <v>83</v>
      </c>
      <c r="B658">
        <v>1</v>
      </c>
      <c r="C658" t="s">
        <v>86</v>
      </c>
      <c r="D658">
        <v>5</v>
      </c>
      <c r="E658">
        <f t="shared" si="34"/>
        <v>-4</v>
      </c>
      <c r="F658">
        <f t="shared" si="35"/>
        <v>4</v>
      </c>
      <c r="G658" t="b">
        <f>Table1[[#This Row],[Home - Away]]&gt;0</f>
        <v>0</v>
      </c>
      <c r="H658" t="b">
        <f>Table1[[#This Row],[Away - Home]]&gt;0</f>
        <v>1</v>
      </c>
      <c r="I658" s="8" t="s">
        <v>51</v>
      </c>
    </row>
    <row r="659" spans="1:9" x14ac:dyDescent="0.3">
      <c r="A659" t="s">
        <v>87</v>
      </c>
      <c r="B659">
        <v>14</v>
      </c>
      <c r="C659" t="s">
        <v>99</v>
      </c>
      <c r="D659">
        <v>7</v>
      </c>
      <c r="E659">
        <f t="shared" si="34"/>
        <v>7</v>
      </c>
      <c r="F659">
        <f t="shared" si="35"/>
        <v>-7</v>
      </c>
      <c r="G659" t="b">
        <f>Table1[[#This Row],[Home - Away]]&gt;0</f>
        <v>1</v>
      </c>
      <c r="H659" t="b">
        <f>Table1[[#This Row],[Away - Home]]&gt;0</f>
        <v>0</v>
      </c>
      <c r="I659" s="8" t="s">
        <v>51</v>
      </c>
    </row>
    <row r="660" spans="1:9" x14ac:dyDescent="0.3">
      <c r="A660" t="s">
        <v>81</v>
      </c>
      <c r="B660">
        <v>2</v>
      </c>
      <c r="C660" t="s">
        <v>79</v>
      </c>
      <c r="D660">
        <v>5</v>
      </c>
      <c r="E660">
        <f t="shared" si="34"/>
        <v>-3</v>
      </c>
      <c r="F660">
        <f t="shared" si="35"/>
        <v>3</v>
      </c>
      <c r="G660" t="b">
        <f>Table1[[#This Row],[Home - Away]]&gt;0</f>
        <v>0</v>
      </c>
      <c r="H660" t="b">
        <f>Table1[[#This Row],[Away - Home]]&gt;0</f>
        <v>1</v>
      </c>
      <c r="I660" s="8" t="s">
        <v>51</v>
      </c>
    </row>
    <row r="661" spans="1:9" x14ac:dyDescent="0.3">
      <c r="A661" t="s">
        <v>97</v>
      </c>
      <c r="B661">
        <v>4</v>
      </c>
      <c r="C661" t="s">
        <v>93</v>
      </c>
      <c r="D661">
        <v>5</v>
      </c>
      <c r="E661">
        <f t="shared" si="34"/>
        <v>-1</v>
      </c>
      <c r="F661">
        <f t="shared" si="35"/>
        <v>1</v>
      </c>
      <c r="G661" t="b">
        <f>Table1[[#This Row],[Home - Away]]&gt;0</f>
        <v>0</v>
      </c>
      <c r="H661" t="b">
        <f>Table1[[#This Row],[Away - Home]]&gt;0</f>
        <v>1</v>
      </c>
      <c r="I661" s="8" t="s">
        <v>52</v>
      </c>
    </row>
    <row r="662" spans="1:9" x14ac:dyDescent="0.3">
      <c r="A662" t="s">
        <v>100</v>
      </c>
      <c r="B662">
        <v>6</v>
      </c>
      <c r="C662" t="s">
        <v>90</v>
      </c>
      <c r="D662">
        <v>11</v>
      </c>
      <c r="E662">
        <f t="shared" si="34"/>
        <v>-5</v>
      </c>
      <c r="F662">
        <f t="shared" si="35"/>
        <v>5</v>
      </c>
      <c r="G662" t="b">
        <f>Table1[[#This Row],[Home - Away]]&gt;0</f>
        <v>0</v>
      </c>
      <c r="H662" t="b">
        <f>Table1[[#This Row],[Away - Home]]&gt;0</f>
        <v>1</v>
      </c>
      <c r="I662" s="8" t="s">
        <v>52</v>
      </c>
    </row>
    <row r="663" spans="1:9" x14ac:dyDescent="0.3">
      <c r="A663" t="s">
        <v>84</v>
      </c>
      <c r="B663">
        <v>11</v>
      </c>
      <c r="C663" t="s">
        <v>89</v>
      </c>
      <c r="D663">
        <v>9</v>
      </c>
      <c r="E663">
        <f t="shared" si="34"/>
        <v>2</v>
      </c>
      <c r="F663">
        <f t="shared" si="35"/>
        <v>-2</v>
      </c>
      <c r="G663" t="b">
        <f>Table1[[#This Row],[Home - Away]]&gt;0</f>
        <v>1</v>
      </c>
      <c r="H663" t="b">
        <f>Table1[[#This Row],[Away - Home]]&gt;0</f>
        <v>0</v>
      </c>
      <c r="I663" s="8" t="s">
        <v>52</v>
      </c>
    </row>
    <row r="664" spans="1:9" x14ac:dyDescent="0.3">
      <c r="A664" t="s">
        <v>71</v>
      </c>
      <c r="B664">
        <v>1</v>
      </c>
      <c r="C664" t="s">
        <v>72</v>
      </c>
      <c r="D664">
        <v>4</v>
      </c>
      <c r="E664">
        <f t="shared" si="34"/>
        <v>-3</v>
      </c>
      <c r="F664">
        <f t="shared" si="35"/>
        <v>3</v>
      </c>
      <c r="G664" t="b">
        <f>Table1[[#This Row],[Home - Away]]&gt;0</f>
        <v>0</v>
      </c>
      <c r="H664" t="b">
        <f>Table1[[#This Row],[Away - Home]]&gt;0</f>
        <v>1</v>
      </c>
      <c r="I664" s="8" t="s">
        <v>52</v>
      </c>
    </row>
    <row r="665" spans="1:9" x14ac:dyDescent="0.3">
      <c r="A665" t="s">
        <v>74</v>
      </c>
      <c r="B665">
        <v>6</v>
      </c>
      <c r="C665" t="s">
        <v>73</v>
      </c>
      <c r="D665">
        <v>2</v>
      </c>
      <c r="E665">
        <f t="shared" si="34"/>
        <v>4</v>
      </c>
      <c r="F665">
        <f t="shared" si="35"/>
        <v>-4</v>
      </c>
      <c r="G665" t="b">
        <f>Table1[[#This Row],[Home - Away]]&gt;0</f>
        <v>1</v>
      </c>
      <c r="H665" t="b">
        <f>Table1[[#This Row],[Away - Home]]&gt;0</f>
        <v>0</v>
      </c>
      <c r="I665" s="8" t="s">
        <v>52</v>
      </c>
    </row>
    <row r="666" spans="1:9" x14ac:dyDescent="0.3">
      <c r="A666" t="s">
        <v>76</v>
      </c>
      <c r="B666">
        <v>4</v>
      </c>
      <c r="C666" t="s">
        <v>94</v>
      </c>
      <c r="D666">
        <v>0</v>
      </c>
      <c r="E666">
        <f t="shared" si="34"/>
        <v>4</v>
      </c>
      <c r="F666">
        <f t="shared" si="35"/>
        <v>-4</v>
      </c>
      <c r="G666" t="b">
        <f>Table1[[#This Row],[Home - Away]]&gt;0</f>
        <v>1</v>
      </c>
      <c r="H666" t="b">
        <f>Table1[[#This Row],[Away - Home]]&gt;0</f>
        <v>0</v>
      </c>
      <c r="I666" s="8" t="s">
        <v>52</v>
      </c>
    </row>
    <row r="667" spans="1:9" x14ac:dyDescent="0.3">
      <c r="A667" t="s">
        <v>83</v>
      </c>
      <c r="B667">
        <v>8</v>
      </c>
      <c r="C667" t="s">
        <v>86</v>
      </c>
      <c r="D667">
        <v>7</v>
      </c>
      <c r="E667">
        <f t="shared" si="34"/>
        <v>1</v>
      </c>
      <c r="F667">
        <f t="shared" si="35"/>
        <v>-1</v>
      </c>
      <c r="G667" t="b">
        <f>Table1[[#This Row],[Home - Away]]&gt;0</f>
        <v>1</v>
      </c>
      <c r="H667" t="b">
        <f>Table1[[#This Row],[Away - Home]]&gt;0</f>
        <v>0</v>
      </c>
      <c r="I667" s="8" t="s">
        <v>52</v>
      </c>
    </row>
    <row r="668" spans="1:9" x14ac:dyDescent="0.3">
      <c r="A668" t="s">
        <v>95</v>
      </c>
      <c r="B668">
        <v>1</v>
      </c>
      <c r="C668" t="s">
        <v>91</v>
      </c>
      <c r="D668">
        <v>2</v>
      </c>
      <c r="E668">
        <f t="shared" si="34"/>
        <v>-1</v>
      </c>
      <c r="F668">
        <f t="shared" si="35"/>
        <v>1</v>
      </c>
      <c r="G668" t="b">
        <f>Table1[[#This Row],[Home - Away]]&gt;0</f>
        <v>0</v>
      </c>
      <c r="H668" t="b">
        <f>Table1[[#This Row],[Away - Home]]&gt;0</f>
        <v>1</v>
      </c>
      <c r="I668" s="8" t="s">
        <v>52</v>
      </c>
    </row>
    <row r="669" spans="1:9" x14ac:dyDescent="0.3">
      <c r="A669" t="s">
        <v>81</v>
      </c>
      <c r="B669">
        <v>5</v>
      </c>
      <c r="C669" t="s">
        <v>79</v>
      </c>
      <c r="D669">
        <v>6</v>
      </c>
      <c r="E669">
        <f t="shared" si="34"/>
        <v>-1</v>
      </c>
      <c r="F669">
        <f t="shared" si="35"/>
        <v>1</v>
      </c>
      <c r="G669" t="b">
        <f>Table1[[#This Row],[Home - Away]]&gt;0</f>
        <v>0</v>
      </c>
      <c r="H669" t="b">
        <f>Table1[[#This Row],[Away - Home]]&gt;0</f>
        <v>1</v>
      </c>
      <c r="I669" s="8" t="s">
        <v>52</v>
      </c>
    </row>
    <row r="670" spans="1:9" x14ac:dyDescent="0.3">
      <c r="A670" t="s">
        <v>87</v>
      </c>
      <c r="B670">
        <v>2</v>
      </c>
      <c r="C670" t="s">
        <v>99</v>
      </c>
      <c r="D670">
        <v>0</v>
      </c>
      <c r="E670">
        <f t="shared" si="34"/>
        <v>2</v>
      </c>
      <c r="F670">
        <f t="shared" si="35"/>
        <v>-2</v>
      </c>
      <c r="G670" t="b">
        <f>Table1[[#This Row],[Home - Away]]&gt;0</f>
        <v>1</v>
      </c>
      <c r="H670" t="b">
        <f>Table1[[#This Row],[Away - Home]]&gt;0</f>
        <v>0</v>
      </c>
      <c r="I670" s="8" t="s">
        <v>52</v>
      </c>
    </row>
    <row r="671" spans="1:9" x14ac:dyDescent="0.3">
      <c r="A671" t="s">
        <v>82</v>
      </c>
      <c r="B671">
        <v>3</v>
      </c>
      <c r="C671" t="s">
        <v>92</v>
      </c>
      <c r="D671">
        <v>9</v>
      </c>
      <c r="E671">
        <f t="shared" si="34"/>
        <v>-6</v>
      </c>
      <c r="F671">
        <f t="shared" si="35"/>
        <v>6</v>
      </c>
      <c r="G671" t="b">
        <f>Table1[[#This Row],[Home - Away]]&gt;0</f>
        <v>0</v>
      </c>
      <c r="H671" t="b">
        <f>Table1[[#This Row],[Away - Home]]&gt;0</f>
        <v>1</v>
      </c>
      <c r="I671" s="8" t="s">
        <v>52</v>
      </c>
    </row>
    <row r="672" spans="1:9" x14ac:dyDescent="0.3">
      <c r="A672" t="s">
        <v>85</v>
      </c>
      <c r="B672">
        <v>2</v>
      </c>
      <c r="C672" t="s">
        <v>96</v>
      </c>
      <c r="D672">
        <v>6</v>
      </c>
      <c r="E672">
        <f t="shared" si="34"/>
        <v>-4</v>
      </c>
      <c r="F672">
        <f t="shared" si="35"/>
        <v>4</v>
      </c>
      <c r="G672" t="b">
        <f>Table1[[#This Row],[Home - Away]]&gt;0</f>
        <v>0</v>
      </c>
      <c r="H672" t="b">
        <f>Table1[[#This Row],[Away - Home]]&gt;0</f>
        <v>1</v>
      </c>
      <c r="I672" s="8" t="s">
        <v>52</v>
      </c>
    </row>
    <row r="673" spans="1:9" x14ac:dyDescent="0.3">
      <c r="A673" t="s">
        <v>75</v>
      </c>
      <c r="B673">
        <v>4</v>
      </c>
      <c r="C673" t="s">
        <v>98</v>
      </c>
      <c r="D673">
        <v>3</v>
      </c>
      <c r="E673">
        <f t="shared" si="34"/>
        <v>1</v>
      </c>
      <c r="F673">
        <f t="shared" si="35"/>
        <v>-1</v>
      </c>
      <c r="G673" t="b">
        <f>Table1[[#This Row],[Home - Away]]&gt;0</f>
        <v>1</v>
      </c>
      <c r="H673" t="b">
        <f>Table1[[#This Row],[Away - Home]]&gt;0</f>
        <v>0</v>
      </c>
      <c r="I673" s="8" t="s">
        <v>52</v>
      </c>
    </row>
    <row r="674" spans="1:9" x14ac:dyDescent="0.3">
      <c r="A674" t="s">
        <v>78</v>
      </c>
      <c r="B674">
        <v>8</v>
      </c>
      <c r="C674" t="s">
        <v>80</v>
      </c>
      <c r="D674">
        <v>2</v>
      </c>
      <c r="E674">
        <f t="shared" si="34"/>
        <v>6</v>
      </c>
      <c r="F674">
        <f t="shared" si="35"/>
        <v>-6</v>
      </c>
      <c r="G674" t="b">
        <f>Table1[[#This Row],[Home - Away]]&gt;0</f>
        <v>1</v>
      </c>
      <c r="H674" t="b">
        <f>Table1[[#This Row],[Away - Home]]&gt;0</f>
        <v>0</v>
      </c>
      <c r="I674" s="8" t="s">
        <v>52</v>
      </c>
    </row>
    <row r="675" spans="1:9" x14ac:dyDescent="0.3">
      <c r="A675" t="s">
        <v>77</v>
      </c>
      <c r="B675">
        <v>1</v>
      </c>
      <c r="C675" t="s">
        <v>88</v>
      </c>
      <c r="D675">
        <v>10</v>
      </c>
      <c r="E675">
        <f t="shared" si="34"/>
        <v>-9</v>
      </c>
      <c r="F675">
        <f t="shared" si="35"/>
        <v>9</v>
      </c>
      <c r="G675" t="b">
        <f>Table1[[#This Row],[Home - Away]]&gt;0</f>
        <v>0</v>
      </c>
      <c r="H675" t="b">
        <f>Table1[[#This Row],[Away - Home]]&gt;0</f>
        <v>1</v>
      </c>
      <c r="I675" s="8" t="s">
        <v>52</v>
      </c>
    </row>
    <row r="676" spans="1:9" x14ac:dyDescent="0.3">
      <c r="A676" t="s">
        <v>97</v>
      </c>
      <c r="B676">
        <v>6</v>
      </c>
      <c r="C676" t="s">
        <v>93</v>
      </c>
      <c r="D676">
        <v>8</v>
      </c>
      <c r="E676">
        <f t="shared" si="34"/>
        <v>-2</v>
      </c>
      <c r="F676">
        <f t="shared" ref="F676:F701" si="36">-E676</f>
        <v>2</v>
      </c>
      <c r="G676" t="b">
        <f>Table1[[#This Row],[Home - Away]]&gt;0</f>
        <v>0</v>
      </c>
      <c r="H676" t="b">
        <f>Table1[[#This Row],[Away - Home]]&gt;0</f>
        <v>1</v>
      </c>
      <c r="I676" s="8" t="s">
        <v>53</v>
      </c>
    </row>
    <row r="677" spans="1:9" x14ac:dyDescent="0.3">
      <c r="A677" t="s">
        <v>100</v>
      </c>
      <c r="B677">
        <v>4</v>
      </c>
      <c r="C677" t="s">
        <v>90</v>
      </c>
      <c r="D677">
        <v>9</v>
      </c>
      <c r="E677">
        <f t="shared" si="34"/>
        <v>-5</v>
      </c>
      <c r="F677">
        <f t="shared" si="36"/>
        <v>5</v>
      </c>
      <c r="G677" t="b">
        <f>Table1[[#This Row],[Home - Away]]&gt;0</f>
        <v>0</v>
      </c>
      <c r="H677" t="b">
        <f>Table1[[#This Row],[Away - Home]]&gt;0</f>
        <v>1</v>
      </c>
      <c r="I677" s="8" t="s">
        <v>53</v>
      </c>
    </row>
    <row r="678" spans="1:9" x14ac:dyDescent="0.3">
      <c r="A678" t="s">
        <v>84</v>
      </c>
      <c r="B678">
        <v>1</v>
      </c>
      <c r="C678" t="s">
        <v>89</v>
      </c>
      <c r="D678">
        <v>4</v>
      </c>
      <c r="E678">
        <f t="shared" si="34"/>
        <v>-3</v>
      </c>
      <c r="F678">
        <f t="shared" si="36"/>
        <v>3</v>
      </c>
      <c r="G678" t="b">
        <f>Table1[[#This Row],[Home - Away]]&gt;0</f>
        <v>0</v>
      </c>
      <c r="H678" t="b">
        <f>Table1[[#This Row],[Away - Home]]&gt;0</f>
        <v>1</v>
      </c>
      <c r="I678" s="8" t="s">
        <v>53</v>
      </c>
    </row>
    <row r="679" spans="1:9" x14ac:dyDescent="0.3">
      <c r="A679" t="s">
        <v>71</v>
      </c>
      <c r="B679">
        <v>4</v>
      </c>
      <c r="C679" t="s">
        <v>72</v>
      </c>
      <c r="D679">
        <v>5</v>
      </c>
      <c r="E679">
        <f t="shared" si="34"/>
        <v>-1</v>
      </c>
      <c r="F679">
        <f t="shared" si="36"/>
        <v>1</v>
      </c>
      <c r="G679" t="b">
        <f>Table1[[#This Row],[Home - Away]]&gt;0</f>
        <v>0</v>
      </c>
      <c r="H679" t="b">
        <f>Table1[[#This Row],[Away - Home]]&gt;0</f>
        <v>1</v>
      </c>
      <c r="I679" s="8" t="s">
        <v>53</v>
      </c>
    </row>
    <row r="680" spans="1:9" x14ac:dyDescent="0.3">
      <c r="A680" t="s">
        <v>76</v>
      </c>
      <c r="B680">
        <v>2</v>
      </c>
      <c r="C680" t="s">
        <v>94</v>
      </c>
      <c r="D680">
        <v>5</v>
      </c>
      <c r="E680">
        <f t="shared" si="34"/>
        <v>-3</v>
      </c>
      <c r="F680">
        <f t="shared" si="36"/>
        <v>3</v>
      </c>
      <c r="G680" t="b">
        <f>Table1[[#This Row],[Home - Away]]&gt;0</f>
        <v>0</v>
      </c>
      <c r="H680" t="b">
        <f>Table1[[#This Row],[Away - Home]]&gt;0</f>
        <v>1</v>
      </c>
      <c r="I680" s="8" t="s">
        <v>53</v>
      </c>
    </row>
    <row r="681" spans="1:9" x14ac:dyDescent="0.3">
      <c r="A681" t="s">
        <v>74</v>
      </c>
      <c r="B681">
        <v>0</v>
      </c>
      <c r="C681" t="s">
        <v>73</v>
      </c>
      <c r="D681">
        <v>3</v>
      </c>
      <c r="E681">
        <f t="shared" si="34"/>
        <v>-3</v>
      </c>
      <c r="F681">
        <f t="shared" si="36"/>
        <v>3</v>
      </c>
      <c r="G681" t="b">
        <f>Table1[[#This Row],[Home - Away]]&gt;0</f>
        <v>0</v>
      </c>
      <c r="H681" t="b">
        <f>Table1[[#This Row],[Away - Home]]&gt;0</f>
        <v>1</v>
      </c>
      <c r="I681" s="8" t="s">
        <v>53</v>
      </c>
    </row>
    <row r="682" spans="1:9" x14ac:dyDescent="0.3">
      <c r="A682" t="s">
        <v>95</v>
      </c>
      <c r="B682">
        <v>6</v>
      </c>
      <c r="C682" t="s">
        <v>91</v>
      </c>
      <c r="D682">
        <v>1</v>
      </c>
      <c r="E682">
        <f t="shared" si="34"/>
        <v>5</v>
      </c>
      <c r="F682">
        <f t="shared" si="36"/>
        <v>-5</v>
      </c>
      <c r="G682" t="b">
        <f>Table1[[#This Row],[Home - Away]]&gt;0</f>
        <v>1</v>
      </c>
      <c r="H682" t="b">
        <f>Table1[[#This Row],[Away - Home]]&gt;0</f>
        <v>0</v>
      </c>
      <c r="I682" s="8" t="s">
        <v>53</v>
      </c>
    </row>
    <row r="683" spans="1:9" x14ac:dyDescent="0.3">
      <c r="A683" t="s">
        <v>82</v>
      </c>
      <c r="B683">
        <v>6</v>
      </c>
      <c r="C683" t="s">
        <v>92</v>
      </c>
      <c r="D683">
        <v>5</v>
      </c>
      <c r="E683">
        <f t="shared" si="34"/>
        <v>1</v>
      </c>
      <c r="F683">
        <f t="shared" si="36"/>
        <v>-1</v>
      </c>
      <c r="G683" t="b">
        <f>Table1[[#This Row],[Home - Away]]&gt;0</f>
        <v>1</v>
      </c>
      <c r="H683" t="b">
        <f>Table1[[#This Row],[Away - Home]]&gt;0</f>
        <v>0</v>
      </c>
      <c r="I683" s="8" t="s">
        <v>53</v>
      </c>
    </row>
    <row r="684" spans="1:9" x14ac:dyDescent="0.3">
      <c r="A684" t="s">
        <v>81</v>
      </c>
      <c r="B684">
        <v>12</v>
      </c>
      <c r="C684" t="s">
        <v>79</v>
      </c>
      <c r="D684">
        <v>5</v>
      </c>
      <c r="E684">
        <f t="shared" si="34"/>
        <v>7</v>
      </c>
      <c r="F684">
        <f t="shared" si="36"/>
        <v>-7</v>
      </c>
      <c r="G684" t="b">
        <f>Table1[[#This Row],[Home - Away]]&gt;0</f>
        <v>1</v>
      </c>
      <c r="H684" t="b">
        <f>Table1[[#This Row],[Away - Home]]&gt;0</f>
        <v>0</v>
      </c>
      <c r="I684" s="8" t="s">
        <v>53</v>
      </c>
    </row>
    <row r="685" spans="1:9" x14ac:dyDescent="0.3">
      <c r="A685" t="s">
        <v>87</v>
      </c>
      <c r="B685">
        <v>4</v>
      </c>
      <c r="C685" t="s">
        <v>99</v>
      </c>
      <c r="D685">
        <v>3</v>
      </c>
      <c r="E685">
        <f t="shared" si="34"/>
        <v>1</v>
      </c>
      <c r="F685">
        <f t="shared" si="36"/>
        <v>-1</v>
      </c>
      <c r="G685" t="b">
        <f>Table1[[#This Row],[Home - Away]]&gt;0</f>
        <v>1</v>
      </c>
      <c r="H685" t="b">
        <f>Table1[[#This Row],[Away - Home]]&gt;0</f>
        <v>0</v>
      </c>
      <c r="I685" s="8" t="s">
        <v>53</v>
      </c>
    </row>
    <row r="686" spans="1:9" x14ac:dyDescent="0.3">
      <c r="A686" t="s">
        <v>85</v>
      </c>
      <c r="B686">
        <v>6</v>
      </c>
      <c r="C686" t="s">
        <v>96</v>
      </c>
      <c r="D686">
        <v>3</v>
      </c>
      <c r="E686">
        <f t="shared" si="34"/>
        <v>3</v>
      </c>
      <c r="F686">
        <f t="shared" si="36"/>
        <v>-3</v>
      </c>
      <c r="G686" t="b">
        <f>Table1[[#This Row],[Home - Away]]&gt;0</f>
        <v>1</v>
      </c>
      <c r="H686" t="b">
        <f>Table1[[#This Row],[Away - Home]]&gt;0</f>
        <v>0</v>
      </c>
      <c r="I686" s="8" t="s">
        <v>53</v>
      </c>
    </row>
    <row r="687" spans="1:9" x14ac:dyDescent="0.3">
      <c r="A687" t="s">
        <v>86</v>
      </c>
      <c r="B687">
        <v>4</v>
      </c>
      <c r="C687" t="s">
        <v>83</v>
      </c>
      <c r="D687">
        <v>3</v>
      </c>
      <c r="E687">
        <f t="shared" si="34"/>
        <v>1</v>
      </c>
      <c r="F687">
        <f t="shared" si="36"/>
        <v>-1</v>
      </c>
      <c r="G687" t="b">
        <f>Table1[[#This Row],[Home - Away]]&gt;0</f>
        <v>1</v>
      </c>
      <c r="H687" t="b">
        <f>Table1[[#This Row],[Away - Home]]&gt;0</f>
        <v>0</v>
      </c>
      <c r="I687" s="8" t="s">
        <v>53</v>
      </c>
    </row>
    <row r="688" spans="1:9" x14ac:dyDescent="0.3">
      <c r="A688" t="s">
        <v>75</v>
      </c>
      <c r="B688">
        <v>8</v>
      </c>
      <c r="C688" t="s">
        <v>98</v>
      </c>
      <c r="D688">
        <v>4</v>
      </c>
      <c r="E688">
        <f t="shared" si="34"/>
        <v>4</v>
      </c>
      <c r="F688">
        <f t="shared" si="36"/>
        <v>-4</v>
      </c>
      <c r="G688" t="b">
        <f>Table1[[#This Row],[Home - Away]]&gt;0</f>
        <v>1</v>
      </c>
      <c r="H688" t="b">
        <f>Table1[[#This Row],[Away - Home]]&gt;0</f>
        <v>0</v>
      </c>
      <c r="I688" s="8" t="s">
        <v>53</v>
      </c>
    </row>
    <row r="689" spans="1:9" x14ac:dyDescent="0.3">
      <c r="A689" t="s">
        <v>78</v>
      </c>
      <c r="B689">
        <v>7</v>
      </c>
      <c r="C689" t="s">
        <v>80</v>
      </c>
      <c r="D689">
        <v>2</v>
      </c>
      <c r="E689">
        <f t="shared" si="34"/>
        <v>5</v>
      </c>
      <c r="F689">
        <f t="shared" si="36"/>
        <v>-5</v>
      </c>
      <c r="G689" t="b">
        <f>Table1[[#This Row],[Home - Away]]&gt;0</f>
        <v>1</v>
      </c>
      <c r="H689" t="b">
        <f>Table1[[#This Row],[Away - Home]]&gt;0</f>
        <v>0</v>
      </c>
      <c r="I689" s="8" t="s">
        <v>53</v>
      </c>
    </row>
    <row r="690" spans="1:9" x14ac:dyDescent="0.3">
      <c r="A690" t="s">
        <v>77</v>
      </c>
      <c r="B690">
        <v>1</v>
      </c>
      <c r="C690" t="s">
        <v>88</v>
      </c>
      <c r="D690">
        <v>5</v>
      </c>
      <c r="E690">
        <f t="shared" si="34"/>
        <v>-4</v>
      </c>
      <c r="F690">
        <f t="shared" si="36"/>
        <v>4</v>
      </c>
      <c r="G690" t="b">
        <f>Table1[[#This Row],[Home - Away]]&gt;0</f>
        <v>0</v>
      </c>
      <c r="H690" t="b">
        <f>Table1[[#This Row],[Away - Home]]&gt;0</f>
        <v>1</v>
      </c>
      <c r="I690" s="8" t="s">
        <v>53</v>
      </c>
    </row>
    <row r="691" spans="1:9" x14ac:dyDescent="0.3">
      <c r="A691" t="s">
        <v>76</v>
      </c>
      <c r="B691">
        <v>0</v>
      </c>
      <c r="C691" t="s">
        <v>94</v>
      </c>
      <c r="D691">
        <v>4</v>
      </c>
      <c r="E691">
        <f t="shared" si="34"/>
        <v>-4</v>
      </c>
      <c r="F691">
        <f t="shared" si="36"/>
        <v>4</v>
      </c>
      <c r="G691" t="b">
        <f>Table1[[#This Row],[Home - Away]]&gt;0</f>
        <v>0</v>
      </c>
      <c r="H691" t="b">
        <f>Table1[[#This Row],[Away - Home]]&gt;0</f>
        <v>1</v>
      </c>
      <c r="I691" s="8" t="s">
        <v>54</v>
      </c>
    </row>
    <row r="692" spans="1:9" x14ac:dyDescent="0.3">
      <c r="A692" t="s">
        <v>71</v>
      </c>
      <c r="B692">
        <v>1</v>
      </c>
      <c r="C692" t="s">
        <v>72</v>
      </c>
      <c r="D692">
        <v>5</v>
      </c>
      <c r="E692">
        <f t="shared" si="34"/>
        <v>-4</v>
      </c>
      <c r="F692">
        <f t="shared" si="36"/>
        <v>4</v>
      </c>
      <c r="G692" t="b">
        <f>Table1[[#This Row],[Home - Away]]&gt;0</f>
        <v>0</v>
      </c>
      <c r="H692" t="b">
        <f>Table1[[#This Row],[Away - Home]]&gt;0</f>
        <v>1</v>
      </c>
      <c r="I692" s="8" t="s">
        <v>54</v>
      </c>
    </row>
    <row r="693" spans="1:9" x14ac:dyDescent="0.3">
      <c r="A693" t="s">
        <v>95</v>
      </c>
      <c r="B693">
        <v>3</v>
      </c>
      <c r="C693" t="s">
        <v>91</v>
      </c>
      <c r="D693">
        <v>7</v>
      </c>
      <c r="E693">
        <f t="shared" si="34"/>
        <v>-4</v>
      </c>
      <c r="F693">
        <f t="shared" si="36"/>
        <v>4</v>
      </c>
      <c r="G693" t="b">
        <f>Table1[[#This Row],[Home - Away]]&gt;0</f>
        <v>0</v>
      </c>
      <c r="H693" t="b">
        <f>Table1[[#This Row],[Away - Home]]&gt;0</f>
        <v>1</v>
      </c>
      <c r="I693" s="8" t="s">
        <v>54</v>
      </c>
    </row>
    <row r="694" spans="1:9" x14ac:dyDescent="0.3">
      <c r="A694" t="s">
        <v>81</v>
      </c>
      <c r="B694">
        <v>9</v>
      </c>
      <c r="C694" t="s">
        <v>79</v>
      </c>
      <c r="D694">
        <v>4</v>
      </c>
      <c r="E694">
        <f t="shared" si="34"/>
        <v>5</v>
      </c>
      <c r="F694">
        <f t="shared" si="36"/>
        <v>-5</v>
      </c>
      <c r="G694" t="b">
        <f>Table1[[#This Row],[Home - Away]]&gt;0</f>
        <v>1</v>
      </c>
      <c r="H694" t="b">
        <f>Table1[[#This Row],[Away - Home]]&gt;0</f>
        <v>0</v>
      </c>
      <c r="I694" s="8" t="s">
        <v>54</v>
      </c>
    </row>
    <row r="695" spans="1:9" x14ac:dyDescent="0.3">
      <c r="A695" t="s">
        <v>82</v>
      </c>
      <c r="B695">
        <v>4</v>
      </c>
      <c r="C695" t="s">
        <v>92</v>
      </c>
      <c r="D695">
        <v>3</v>
      </c>
      <c r="E695">
        <f t="shared" si="34"/>
        <v>1</v>
      </c>
      <c r="F695">
        <f t="shared" si="36"/>
        <v>-1</v>
      </c>
      <c r="G695" t="b">
        <f>Table1[[#This Row],[Home - Away]]&gt;0</f>
        <v>1</v>
      </c>
      <c r="H695" t="b">
        <f>Table1[[#This Row],[Away - Home]]&gt;0</f>
        <v>0</v>
      </c>
      <c r="I695" s="8" t="s">
        <v>54</v>
      </c>
    </row>
    <row r="696" spans="1:9" x14ac:dyDescent="0.3">
      <c r="A696" t="s">
        <v>85</v>
      </c>
      <c r="B696">
        <v>6</v>
      </c>
      <c r="C696" t="s">
        <v>96</v>
      </c>
      <c r="D696">
        <v>7</v>
      </c>
      <c r="E696">
        <f t="shared" si="34"/>
        <v>-1</v>
      </c>
      <c r="F696">
        <f t="shared" si="36"/>
        <v>1</v>
      </c>
      <c r="G696" t="b">
        <f>Table1[[#This Row],[Home - Away]]&gt;0</f>
        <v>0</v>
      </c>
      <c r="H696" t="b">
        <f>Table1[[#This Row],[Away - Home]]&gt;0</f>
        <v>1</v>
      </c>
      <c r="I696" s="8" t="s">
        <v>54</v>
      </c>
    </row>
    <row r="697" spans="1:9" x14ac:dyDescent="0.3">
      <c r="A697" t="s">
        <v>93</v>
      </c>
      <c r="B697">
        <v>4</v>
      </c>
      <c r="C697" t="s">
        <v>98</v>
      </c>
      <c r="D697">
        <v>0</v>
      </c>
      <c r="E697">
        <f t="shared" si="34"/>
        <v>4</v>
      </c>
      <c r="F697">
        <f t="shared" si="36"/>
        <v>-4</v>
      </c>
      <c r="G697" t="b">
        <f>Table1[[#This Row],[Home - Away]]&gt;0</f>
        <v>1</v>
      </c>
      <c r="H697" t="b">
        <f>Table1[[#This Row],[Away - Home]]&gt;0</f>
        <v>0</v>
      </c>
      <c r="I697" s="8" t="s">
        <v>54</v>
      </c>
    </row>
    <row r="698" spans="1:9" x14ac:dyDescent="0.3">
      <c r="A698" t="s">
        <v>78</v>
      </c>
      <c r="B698">
        <v>1</v>
      </c>
      <c r="C698" t="s">
        <v>80</v>
      </c>
      <c r="D698">
        <v>2</v>
      </c>
      <c r="E698">
        <f t="shared" si="34"/>
        <v>-1</v>
      </c>
      <c r="F698">
        <f t="shared" si="36"/>
        <v>1</v>
      </c>
      <c r="G698" t="b">
        <f>Table1[[#This Row],[Home - Away]]&gt;0</f>
        <v>0</v>
      </c>
      <c r="H698" t="b">
        <f>Table1[[#This Row],[Away - Home]]&gt;0</f>
        <v>1</v>
      </c>
      <c r="I698" s="8" t="s">
        <v>54</v>
      </c>
    </row>
    <row r="699" spans="1:9" x14ac:dyDescent="0.3">
      <c r="A699" t="s">
        <v>100</v>
      </c>
      <c r="B699">
        <v>2</v>
      </c>
      <c r="C699" t="s">
        <v>90</v>
      </c>
      <c r="D699">
        <v>6</v>
      </c>
      <c r="E699">
        <f t="shared" si="34"/>
        <v>-4</v>
      </c>
      <c r="F699">
        <f t="shared" si="36"/>
        <v>4</v>
      </c>
      <c r="G699" t="b">
        <f>Table1[[#This Row],[Home - Away]]&gt;0</f>
        <v>0</v>
      </c>
      <c r="H699" t="b">
        <f>Table1[[#This Row],[Away - Home]]&gt;0</f>
        <v>1</v>
      </c>
      <c r="I699" s="8" t="s">
        <v>54</v>
      </c>
    </row>
    <row r="700" spans="1:9" x14ac:dyDescent="0.3">
      <c r="A700" t="s">
        <v>77</v>
      </c>
      <c r="B700">
        <v>4</v>
      </c>
      <c r="C700" t="s">
        <v>88</v>
      </c>
      <c r="D700">
        <v>2</v>
      </c>
      <c r="E700">
        <f t="shared" si="34"/>
        <v>2</v>
      </c>
      <c r="F700">
        <f t="shared" si="36"/>
        <v>-2</v>
      </c>
      <c r="G700" t="b">
        <f>Table1[[#This Row],[Home - Away]]&gt;0</f>
        <v>1</v>
      </c>
      <c r="H700" t="b">
        <f>Table1[[#This Row],[Away - Home]]&gt;0</f>
        <v>0</v>
      </c>
      <c r="I700" s="8" t="s">
        <v>54</v>
      </c>
    </row>
    <row r="701" spans="1:9" x14ac:dyDescent="0.3">
      <c r="A701" t="s">
        <v>89</v>
      </c>
      <c r="B701">
        <v>4</v>
      </c>
      <c r="C701" t="s">
        <v>73</v>
      </c>
      <c r="D701">
        <v>1</v>
      </c>
      <c r="E701">
        <f t="shared" si="34"/>
        <v>3</v>
      </c>
      <c r="F701">
        <f t="shared" si="36"/>
        <v>-3</v>
      </c>
      <c r="G701" t="b">
        <f>Table1[[#This Row],[Home - Away]]&gt;0</f>
        <v>1</v>
      </c>
      <c r="H701" t="b">
        <f>Table1[[#This Row],[Away - Home]]&gt;0</f>
        <v>0</v>
      </c>
      <c r="I701" s="8" t="s">
        <v>55</v>
      </c>
    </row>
    <row r="702" spans="1:9" x14ac:dyDescent="0.3">
      <c r="A702" t="s">
        <v>100</v>
      </c>
      <c r="B702">
        <v>6</v>
      </c>
      <c r="C702" t="s">
        <v>75</v>
      </c>
      <c r="D702">
        <v>7</v>
      </c>
      <c r="E702">
        <f t="shared" si="34"/>
        <v>-1</v>
      </c>
      <c r="F702">
        <f t="shared" ref="F702:F731" si="37">-E702</f>
        <v>1</v>
      </c>
      <c r="G702" t="b">
        <f>Table1[[#This Row],[Home - Away]]&gt;0</f>
        <v>0</v>
      </c>
      <c r="H702" t="b">
        <f>Table1[[#This Row],[Away - Home]]&gt;0</f>
        <v>1</v>
      </c>
      <c r="I702" s="8" t="s">
        <v>55</v>
      </c>
    </row>
    <row r="703" spans="1:9" x14ac:dyDescent="0.3">
      <c r="A703" t="s">
        <v>95</v>
      </c>
      <c r="B703">
        <v>0</v>
      </c>
      <c r="C703" t="s">
        <v>78</v>
      </c>
      <c r="D703">
        <v>10</v>
      </c>
      <c r="E703">
        <f t="shared" si="34"/>
        <v>-10</v>
      </c>
      <c r="F703">
        <f t="shared" si="37"/>
        <v>10</v>
      </c>
      <c r="G703" t="b">
        <f>Table1[[#This Row],[Home - Away]]&gt;0</f>
        <v>0</v>
      </c>
      <c r="H703" t="b">
        <f>Table1[[#This Row],[Away - Home]]&gt;0</f>
        <v>1</v>
      </c>
      <c r="I703" s="8" t="s">
        <v>55</v>
      </c>
    </row>
    <row r="704" spans="1:9" x14ac:dyDescent="0.3">
      <c r="A704" t="s">
        <v>94</v>
      </c>
      <c r="B704">
        <v>5</v>
      </c>
      <c r="C704" t="s">
        <v>87</v>
      </c>
      <c r="D704">
        <v>2</v>
      </c>
      <c r="E704">
        <f t="shared" si="34"/>
        <v>3</v>
      </c>
      <c r="F704">
        <f t="shared" si="37"/>
        <v>-3</v>
      </c>
      <c r="G704" t="b">
        <f>Table1[[#This Row],[Home - Away]]&gt;0</f>
        <v>1</v>
      </c>
      <c r="H704" t="b">
        <f>Table1[[#This Row],[Away - Home]]&gt;0</f>
        <v>0</v>
      </c>
      <c r="I704" s="8" t="s">
        <v>55</v>
      </c>
    </row>
    <row r="705" spans="1:9" x14ac:dyDescent="0.3">
      <c r="A705" t="s">
        <v>85</v>
      </c>
      <c r="B705">
        <v>2</v>
      </c>
      <c r="C705" t="s">
        <v>97</v>
      </c>
      <c r="D705">
        <v>8</v>
      </c>
      <c r="E705">
        <f t="shared" si="34"/>
        <v>-6</v>
      </c>
      <c r="F705">
        <f t="shared" si="37"/>
        <v>6</v>
      </c>
      <c r="G705" t="b">
        <f>Table1[[#This Row],[Home - Away]]&gt;0</f>
        <v>0</v>
      </c>
      <c r="H705" t="b">
        <f>Table1[[#This Row],[Away - Home]]&gt;0</f>
        <v>1</v>
      </c>
      <c r="I705" s="8" t="s">
        <v>55</v>
      </c>
    </row>
    <row r="706" spans="1:9" x14ac:dyDescent="0.3">
      <c r="A706" t="s">
        <v>76</v>
      </c>
      <c r="B706">
        <v>5</v>
      </c>
      <c r="C706" t="s">
        <v>84</v>
      </c>
      <c r="D706">
        <v>8</v>
      </c>
      <c r="E706">
        <f t="shared" ref="E706:E769" si="38">B706-D706</f>
        <v>-3</v>
      </c>
      <c r="F706">
        <f t="shared" si="37"/>
        <v>3</v>
      </c>
      <c r="G706" t="b">
        <f>Table1[[#This Row],[Home - Away]]&gt;0</f>
        <v>0</v>
      </c>
      <c r="H706" t="b">
        <f>Table1[[#This Row],[Away - Home]]&gt;0</f>
        <v>1</v>
      </c>
      <c r="I706" s="8" t="s">
        <v>55</v>
      </c>
    </row>
    <row r="707" spans="1:9" x14ac:dyDescent="0.3">
      <c r="A707" t="s">
        <v>99</v>
      </c>
      <c r="B707">
        <v>0</v>
      </c>
      <c r="C707" t="s">
        <v>96</v>
      </c>
      <c r="D707">
        <v>2</v>
      </c>
      <c r="E707">
        <f t="shared" si="38"/>
        <v>-2</v>
      </c>
      <c r="F707">
        <f t="shared" si="37"/>
        <v>2</v>
      </c>
      <c r="G707" t="b">
        <f>Table1[[#This Row],[Home - Away]]&gt;0</f>
        <v>0</v>
      </c>
      <c r="H707" t="b">
        <f>Table1[[#This Row],[Away - Home]]&gt;0</f>
        <v>1</v>
      </c>
      <c r="I707" s="8" t="s">
        <v>55</v>
      </c>
    </row>
    <row r="708" spans="1:9" x14ac:dyDescent="0.3">
      <c r="A708" t="s">
        <v>72</v>
      </c>
      <c r="B708">
        <v>0</v>
      </c>
      <c r="C708" t="s">
        <v>91</v>
      </c>
      <c r="D708">
        <v>4</v>
      </c>
      <c r="E708">
        <f t="shared" si="38"/>
        <v>-4</v>
      </c>
      <c r="F708">
        <f t="shared" si="37"/>
        <v>4</v>
      </c>
      <c r="G708" t="b">
        <f>Table1[[#This Row],[Home - Away]]&gt;0</f>
        <v>0</v>
      </c>
      <c r="H708" t="b">
        <f>Table1[[#This Row],[Away - Home]]&gt;0</f>
        <v>1</v>
      </c>
      <c r="I708" s="8" t="s">
        <v>55</v>
      </c>
    </row>
    <row r="709" spans="1:9" x14ac:dyDescent="0.3">
      <c r="A709" t="s">
        <v>93</v>
      </c>
      <c r="B709">
        <v>4</v>
      </c>
      <c r="C709" t="s">
        <v>98</v>
      </c>
      <c r="D709">
        <v>2</v>
      </c>
      <c r="E709">
        <f t="shared" si="38"/>
        <v>2</v>
      </c>
      <c r="F709">
        <f t="shared" si="37"/>
        <v>-2</v>
      </c>
      <c r="G709" t="b">
        <f>Table1[[#This Row],[Home - Away]]&gt;0</f>
        <v>1</v>
      </c>
      <c r="H709" t="b">
        <f>Table1[[#This Row],[Away - Home]]&gt;0</f>
        <v>0</v>
      </c>
      <c r="I709" s="8" t="s">
        <v>55</v>
      </c>
    </row>
    <row r="710" spans="1:9" x14ac:dyDescent="0.3">
      <c r="A710" t="s">
        <v>86</v>
      </c>
      <c r="B710">
        <v>5</v>
      </c>
      <c r="C710" t="s">
        <v>80</v>
      </c>
      <c r="D710">
        <v>2</v>
      </c>
      <c r="E710">
        <f t="shared" si="38"/>
        <v>3</v>
      </c>
      <c r="F710">
        <f t="shared" si="37"/>
        <v>-3</v>
      </c>
      <c r="G710" t="b">
        <f>Table1[[#This Row],[Home - Away]]&gt;0</f>
        <v>1</v>
      </c>
      <c r="H710" t="b">
        <f>Table1[[#This Row],[Away - Home]]&gt;0</f>
        <v>0</v>
      </c>
      <c r="I710" s="8" t="s">
        <v>55</v>
      </c>
    </row>
    <row r="711" spans="1:9" x14ac:dyDescent="0.3">
      <c r="A711" t="s">
        <v>92</v>
      </c>
      <c r="B711">
        <v>8</v>
      </c>
      <c r="C711" t="s">
        <v>81</v>
      </c>
      <c r="D711">
        <v>1</v>
      </c>
      <c r="E711">
        <f t="shared" si="38"/>
        <v>7</v>
      </c>
      <c r="F711">
        <f t="shared" si="37"/>
        <v>-7</v>
      </c>
      <c r="G711" t="b">
        <f>Table1[[#This Row],[Home - Away]]&gt;0</f>
        <v>1</v>
      </c>
      <c r="H711" t="b">
        <f>Table1[[#This Row],[Away - Home]]&gt;0</f>
        <v>0</v>
      </c>
      <c r="I711" s="8" t="s">
        <v>55</v>
      </c>
    </row>
    <row r="712" spans="1:9" x14ac:dyDescent="0.3">
      <c r="A712" t="s">
        <v>77</v>
      </c>
      <c r="B712">
        <v>0</v>
      </c>
      <c r="C712" t="s">
        <v>90</v>
      </c>
      <c r="D712">
        <v>3</v>
      </c>
      <c r="E712">
        <f t="shared" si="38"/>
        <v>-3</v>
      </c>
      <c r="F712">
        <f t="shared" si="37"/>
        <v>3</v>
      </c>
      <c r="G712" t="b">
        <f>Table1[[#This Row],[Home - Away]]&gt;0</f>
        <v>0</v>
      </c>
      <c r="H712" t="b">
        <f>Table1[[#This Row],[Away - Home]]&gt;0</f>
        <v>1</v>
      </c>
      <c r="I712" s="8" t="s">
        <v>55</v>
      </c>
    </row>
    <row r="713" spans="1:9" x14ac:dyDescent="0.3">
      <c r="A713" t="s">
        <v>74</v>
      </c>
      <c r="B713">
        <v>6</v>
      </c>
      <c r="C713" t="s">
        <v>83</v>
      </c>
      <c r="D713">
        <v>4</v>
      </c>
      <c r="E713">
        <f t="shared" si="38"/>
        <v>2</v>
      </c>
      <c r="F713">
        <f t="shared" si="37"/>
        <v>-2</v>
      </c>
      <c r="G713" t="b">
        <f>Table1[[#This Row],[Home - Away]]&gt;0</f>
        <v>1</v>
      </c>
      <c r="H713" t="b">
        <f>Table1[[#This Row],[Away - Home]]&gt;0</f>
        <v>0</v>
      </c>
      <c r="I713" s="8" t="s">
        <v>55</v>
      </c>
    </row>
    <row r="714" spans="1:9" x14ac:dyDescent="0.3">
      <c r="A714" t="s">
        <v>79</v>
      </c>
      <c r="B714">
        <v>2</v>
      </c>
      <c r="C714" t="s">
        <v>71</v>
      </c>
      <c r="D714">
        <v>0</v>
      </c>
      <c r="E714">
        <f t="shared" si="38"/>
        <v>2</v>
      </c>
      <c r="F714">
        <f t="shared" si="37"/>
        <v>-2</v>
      </c>
      <c r="G714" t="b">
        <f>Table1[[#This Row],[Home - Away]]&gt;0</f>
        <v>1</v>
      </c>
      <c r="H714" t="b">
        <f>Table1[[#This Row],[Away - Home]]&gt;0</f>
        <v>0</v>
      </c>
      <c r="I714" s="8" t="s">
        <v>55</v>
      </c>
    </row>
    <row r="715" spans="1:9" x14ac:dyDescent="0.3">
      <c r="A715" t="s">
        <v>82</v>
      </c>
      <c r="B715">
        <v>1</v>
      </c>
      <c r="C715" t="s">
        <v>88</v>
      </c>
      <c r="D715">
        <v>5</v>
      </c>
      <c r="E715">
        <f t="shared" si="38"/>
        <v>-4</v>
      </c>
      <c r="F715">
        <f t="shared" si="37"/>
        <v>4</v>
      </c>
      <c r="G715" t="b">
        <f>Table1[[#This Row],[Home - Away]]&gt;0</f>
        <v>0</v>
      </c>
      <c r="H715" t="b">
        <f>Table1[[#This Row],[Away - Home]]&gt;0</f>
        <v>1</v>
      </c>
      <c r="I715" s="8" t="s">
        <v>55</v>
      </c>
    </row>
    <row r="716" spans="1:9" x14ac:dyDescent="0.3">
      <c r="A716" t="s">
        <v>95</v>
      </c>
      <c r="B716">
        <v>3</v>
      </c>
      <c r="C716" t="s">
        <v>78</v>
      </c>
      <c r="D716">
        <v>0</v>
      </c>
      <c r="E716">
        <f t="shared" si="38"/>
        <v>3</v>
      </c>
      <c r="F716">
        <f t="shared" si="37"/>
        <v>-3</v>
      </c>
      <c r="G716" t="b">
        <f>Table1[[#This Row],[Home - Away]]&gt;0</f>
        <v>1</v>
      </c>
      <c r="H716" t="b">
        <f>Table1[[#This Row],[Away - Home]]&gt;0</f>
        <v>0</v>
      </c>
      <c r="I716" s="8" t="s">
        <v>56</v>
      </c>
    </row>
    <row r="717" spans="1:9" x14ac:dyDescent="0.3">
      <c r="A717" t="s">
        <v>85</v>
      </c>
      <c r="B717">
        <v>4</v>
      </c>
      <c r="C717" t="s">
        <v>97</v>
      </c>
      <c r="D717">
        <v>3</v>
      </c>
      <c r="E717">
        <f t="shared" si="38"/>
        <v>1</v>
      </c>
      <c r="F717">
        <f t="shared" si="37"/>
        <v>-1</v>
      </c>
      <c r="G717" t="b">
        <f>Table1[[#This Row],[Home - Away]]&gt;0</f>
        <v>1</v>
      </c>
      <c r="H717" t="b">
        <f>Table1[[#This Row],[Away - Home]]&gt;0</f>
        <v>0</v>
      </c>
      <c r="I717" s="8" t="s">
        <v>56</v>
      </c>
    </row>
    <row r="718" spans="1:9" x14ac:dyDescent="0.3">
      <c r="A718" t="s">
        <v>76</v>
      </c>
      <c r="B718">
        <v>5</v>
      </c>
      <c r="C718" t="s">
        <v>84</v>
      </c>
      <c r="D718">
        <v>2</v>
      </c>
      <c r="E718">
        <f t="shared" si="38"/>
        <v>3</v>
      </c>
      <c r="F718">
        <f t="shared" si="37"/>
        <v>-3</v>
      </c>
      <c r="G718" t="b">
        <f>Table1[[#This Row],[Home - Away]]&gt;0</f>
        <v>1</v>
      </c>
      <c r="H718" t="b">
        <f>Table1[[#This Row],[Away - Home]]&gt;0</f>
        <v>0</v>
      </c>
      <c r="I718" s="8" t="s">
        <v>56</v>
      </c>
    </row>
    <row r="719" spans="1:9" x14ac:dyDescent="0.3">
      <c r="A719" t="s">
        <v>94</v>
      </c>
      <c r="B719">
        <v>3</v>
      </c>
      <c r="C719" t="s">
        <v>87</v>
      </c>
      <c r="D719">
        <v>5</v>
      </c>
      <c r="E719">
        <f t="shared" si="38"/>
        <v>-2</v>
      </c>
      <c r="F719">
        <f t="shared" si="37"/>
        <v>2</v>
      </c>
      <c r="G719" t="b">
        <f>Table1[[#This Row],[Home - Away]]&gt;0</f>
        <v>0</v>
      </c>
      <c r="H719" t="b">
        <f>Table1[[#This Row],[Away - Home]]&gt;0</f>
        <v>1</v>
      </c>
      <c r="I719" s="8" t="s">
        <v>56</v>
      </c>
    </row>
    <row r="720" spans="1:9" x14ac:dyDescent="0.3">
      <c r="A720" t="s">
        <v>85</v>
      </c>
      <c r="B720">
        <v>0</v>
      </c>
      <c r="C720" t="s">
        <v>97</v>
      </c>
      <c r="D720">
        <v>3</v>
      </c>
      <c r="E720">
        <f t="shared" si="38"/>
        <v>-3</v>
      </c>
      <c r="F720">
        <f t="shared" si="37"/>
        <v>3</v>
      </c>
      <c r="G720" t="b">
        <f>Table1[[#This Row],[Home - Away]]&gt;0</f>
        <v>0</v>
      </c>
      <c r="H720" t="b">
        <f>Table1[[#This Row],[Away - Home]]&gt;0</f>
        <v>1</v>
      </c>
      <c r="I720" s="8" t="s">
        <v>56</v>
      </c>
    </row>
    <row r="721" spans="1:9" x14ac:dyDescent="0.3">
      <c r="A721" t="s">
        <v>93</v>
      </c>
      <c r="B721">
        <v>1</v>
      </c>
      <c r="C721" t="s">
        <v>98</v>
      </c>
      <c r="D721">
        <v>6</v>
      </c>
      <c r="E721">
        <f t="shared" si="38"/>
        <v>-5</v>
      </c>
      <c r="F721">
        <f t="shared" si="37"/>
        <v>5</v>
      </c>
      <c r="G721" t="b">
        <f>Table1[[#This Row],[Home - Away]]&gt;0</f>
        <v>0</v>
      </c>
      <c r="H721" t="b">
        <f>Table1[[#This Row],[Away - Home]]&gt;0</f>
        <v>1</v>
      </c>
      <c r="I721" s="8" t="s">
        <v>56</v>
      </c>
    </row>
    <row r="722" spans="1:9" x14ac:dyDescent="0.3">
      <c r="A722" t="s">
        <v>99</v>
      </c>
      <c r="B722">
        <v>2</v>
      </c>
      <c r="C722" t="s">
        <v>96</v>
      </c>
      <c r="D722">
        <v>5</v>
      </c>
      <c r="E722">
        <f t="shared" si="38"/>
        <v>-3</v>
      </c>
      <c r="F722">
        <f t="shared" si="37"/>
        <v>3</v>
      </c>
      <c r="G722" t="b">
        <f>Table1[[#This Row],[Home - Away]]&gt;0</f>
        <v>0</v>
      </c>
      <c r="H722" t="b">
        <f>Table1[[#This Row],[Away - Home]]&gt;0</f>
        <v>1</v>
      </c>
      <c r="I722" s="8" t="s">
        <v>56</v>
      </c>
    </row>
    <row r="723" spans="1:9" x14ac:dyDescent="0.3">
      <c r="A723" t="s">
        <v>86</v>
      </c>
      <c r="B723">
        <v>3</v>
      </c>
      <c r="C723" t="s">
        <v>80</v>
      </c>
      <c r="D723">
        <v>4</v>
      </c>
      <c r="E723">
        <f t="shared" si="38"/>
        <v>-1</v>
      </c>
      <c r="F723">
        <f t="shared" si="37"/>
        <v>1</v>
      </c>
      <c r="G723" t="b">
        <f>Table1[[#This Row],[Home - Away]]&gt;0</f>
        <v>0</v>
      </c>
      <c r="H723" t="b">
        <f>Table1[[#This Row],[Away - Home]]&gt;0</f>
        <v>1</v>
      </c>
      <c r="I723" s="8" t="s">
        <v>56</v>
      </c>
    </row>
    <row r="724" spans="1:9" x14ac:dyDescent="0.3">
      <c r="A724" t="s">
        <v>72</v>
      </c>
      <c r="B724">
        <v>0</v>
      </c>
      <c r="C724" t="s">
        <v>91</v>
      </c>
      <c r="D724">
        <v>5</v>
      </c>
      <c r="E724">
        <f t="shared" si="38"/>
        <v>-5</v>
      </c>
      <c r="F724">
        <f t="shared" si="37"/>
        <v>5</v>
      </c>
      <c r="G724" t="b">
        <f>Table1[[#This Row],[Home - Away]]&gt;0</f>
        <v>0</v>
      </c>
      <c r="H724" t="b">
        <f>Table1[[#This Row],[Away - Home]]&gt;0</f>
        <v>1</v>
      </c>
      <c r="I724" s="8" t="s">
        <v>56</v>
      </c>
    </row>
    <row r="725" spans="1:9" x14ac:dyDescent="0.3">
      <c r="A725" t="s">
        <v>77</v>
      </c>
      <c r="B725">
        <v>0</v>
      </c>
      <c r="C725" t="s">
        <v>90</v>
      </c>
      <c r="D725">
        <v>6</v>
      </c>
      <c r="E725">
        <f t="shared" si="38"/>
        <v>-6</v>
      </c>
      <c r="F725">
        <f t="shared" si="37"/>
        <v>6</v>
      </c>
      <c r="G725" t="b">
        <f>Table1[[#This Row],[Home - Away]]&gt;0</f>
        <v>0</v>
      </c>
      <c r="H725" t="b">
        <f>Table1[[#This Row],[Away - Home]]&gt;0</f>
        <v>1</v>
      </c>
      <c r="I725" s="8" t="s">
        <v>56</v>
      </c>
    </row>
    <row r="726" spans="1:9" x14ac:dyDescent="0.3">
      <c r="A726" t="s">
        <v>92</v>
      </c>
      <c r="B726">
        <v>4</v>
      </c>
      <c r="C726" t="s">
        <v>81</v>
      </c>
      <c r="D726">
        <v>5</v>
      </c>
      <c r="E726">
        <f t="shared" si="38"/>
        <v>-1</v>
      </c>
      <c r="F726">
        <f t="shared" si="37"/>
        <v>1</v>
      </c>
      <c r="G726" t="b">
        <f>Table1[[#This Row],[Home - Away]]&gt;0</f>
        <v>0</v>
      </c>
      <c r="H726" t="b">
        <f>Table1[[#This Row],[Away - Home]]&gt;0</f>
        <v>1</v>
      </c>
      <c r="I726" s="8" t="s">
        <v>56</v>
      </c>
    </row>
    <row r="727" spans="1:9" x14ac:dyDescent="0.3">
      <c r="A727" t="s">
        <v>74</v>
      </c>
      <c r="B727">
        <v>5</v>
      </c>
      <c r="C727" t="s">
        <v>83</v>
      </c>
      <c r="D727">
        <v>2</v>
      </c>
      <c r="E727">
        <f t="shared" si="38"/>
        <v>3</v>
      </c>
      <c r="F727">
        <f t="shared" si="37"/>
        <v>-3</v>
      </c>
      <c r="G727" t="b">
        <f>Table1[[#This Row],[Home - Away]]&gt;0</f>
        <v>1</v>
      </c>
      <c r="H727" t="b">
        <f>Table1[[#This Row],[Away - Home]]&gt;0</f>
        <v>0</v>
      </c>
      <c r="I727" s="8" t="s">
        <v>56</v>
      </c>
    </row>
    <row r="728" spans="1:9" x14ac:dyDescent="0.3">
      <c r="A728" t="s">
        <v>100</v>
      </c>
      <c r="B728">
        <v>1</v>
      </c>
      <c r="C728" t="s">
        <v>75</v>
      </c>
      <c r="D728">
        <v>3</v>
      </c>
      <c r="E728">
        <f t="shared" si="38"/>
        <v>-2</v>
      </c>
      <c r="F728">
        <f t="shared" si="37"/>
        <v>2</v>
      </c>
      <c r="G728" t="b">
        <f>Table1[[#This Row],[Home - Away]]&gt;0</f>
        <v>0</v>
      </c>
      <c r="H728" t="b">
        <f>Table1[[#This Row],[Away - Home]]&gt;0</f>
        <v>1</v>
      </c>
      <c r="I728" s="8" t="s">
        <v>56</v>
      </c>
    </row>
    <row r="729" spans="1:9" x14ac:dyDescent="0.3">
      <c r="A729" t="s">
        <v>79</v>
      </c>
      <c r="B729">
        <v>3</v>
      </c>
      <c r="C729" t="s">
        <v>71</v>
      </c>
      <c r="D729">
        <v>6</v>
      </c>
      <c r="E729">
        <f t="shared" si="38"/>
        <v>-3</v>
      </c>
      <c r="F729">
        <f t="shared" si="37"/>
        <v>3</v>
      </c>
      <c r="G729" t="b">
        <f>Table1[[#This Row],[Home - Away]]&gt;0</f>
        <v>0</v>
      </c>
      <c r="H729" t="b">
        <f>Table1[[#This Row],[Away - Home]]&gt;0</f>
        <v>1</v>
      </c>
      <c r="I729" s="8" t="s">
        <v>56</v>
      </c>
    </row>
    <row r="730" spans="1:9" x14ac:dyDescent="0.3">
      <c r="A730" t="s">
        <v>89</v>
      </c>
      <c r="B730">
        <v>2</v>
      </c>
      <c r="C730" t="s">
        <v>73</v>
      </c>
      <c r="D730">
        <v>3</v>
      </c>
      <c r="E730">
        <f t="shared" si="38"/>
        <v>-1</v>
      </c>
      <c r="F730">
        <f t="shared" si="37"/>
        <v>1</v>
      </c>
      <c r="G730" t="b">
        <f>Table1[[#This Row],[Home - Away]]&gt;0</f>
        <v>0</v>
      </c>
      <c r="H730" t="b">
        <f>Table1[[#This Row],[Away - Home]]&gt;0</f>
        <v>1</v>
      </c>
      <c r="I730" s="8" t="s">
        <v>56</v>
      </c>
    </row>
    <row r="731" spans="1:9" x14ac:dyDescent="0.3">
      <c r="A731" t="s">
        <v>82</v>
      </c>
      <c r="B731">
        <v>0</v>
      </c>
      <c r="C731" t="s">
        <v>88</v>
      </c>
      <c r="D731">
        <v>3</v>
      </c>
      <c r="E731">
        <f t="shared" si="38"/>
        <v>-3</v>
      </c>
      <c r="F731">
        <f t="shared" si="37"/>
        <v>3</v>
      </c>
      <c r="G731" t="b">
        <f>Table1[[#This Row],[Home - Away]]&gt;0</f>
        <v>0</v>
      </c>
      <c r="H731" t="b">
        <f>Table1[[#This Row],[Away - Home]]&gt;0</f>
        <v>1</v>
      </c>
      <c r="I731" s="8" t="s">
        <v>56</v>
      </c>
    </row>
    <row r="732" spans="1:9" x14ac:dyDescent="0.3">
      <c r="A732" t="s">
        <v>95</v>
      </c>
      <c r="B732">
        <v>4</v>
      </c>
      <c r="C732" t="s">
        <v>78</v>
      </c>
      <c r="D732">
        <v>8</v>
      </c>
      <c r="E732">
        <f t="shared" si="38"/>
        <v>-4</v>
      </c>
      <c r="F732">
        <f t="shared" ref="F732:F759" si="39">-E732</f>
        <v>4</v>
      </c>
      <c r="G732" t="b">
        <f>Table1[[#This Row],[Home - Away]]&gt;0</f>
        <v>0</v>
      </c>
      <c r="H732" t="b">
        <f>Table1[[#This Row],[Away - Home]]&gt;0</f>
        <v>1</v>
      </c>
      <c r="I732" s="8" t="s">
        <v>57</v>
      </c>
    </row>
    <row r="733" spans="1:9" x14ac:dyDescent="0.3">
      <c r="A733" t="s">
        <v>76</v>
      </c>
      <c r="B733">
        <v>2</v>
      </c>
      <c r="C733" t="s">
        <v>84</v>
      </c>
      <c r="D733">
        <v>9</v>
      </c>
      <c r="E733">
        <f t="shared" si="38"/>
        <v>-7</v>
      </c>
      <c r="F733">
        <f t="shared" si="39"/>
        <v>7</v>
      </c>
      <c r="G733" t="b">
        <f>Table1[[#This Row],[Home - Away]]&gt;0</f>
        <v>0</v>
      </c>
      <c r="H733" t="b">
        <f>Table1[[#This Row],[Away - Home]]&gt;0</f>
        <v>1</v>
      </c>
      <c r="I733" s="8" t="s">
        <v>57</v>
      </c>
    </row>
    <row r="734" spans="1:9" x14ac:dyDescent="0.3">
      <c r="A734" t="s">
        <v>85</v>
      </c>
      <c r="B734">
        <v>3</v>
      </c>
      <c r="C734" t="s">
        <v>97</v>
      </c>
      <c r="D734">
        <v>7</v>
      </c>
      <c r="E734">
        <f t="shared" si="38"/>
        <v>-4</v>
      </c>
      <c r="F734">
        <f t="shared" si="39"/>
        <v>4</v>
      </c>
      <c r="G734" t="b">
        <f>Table1[[#This Row],[Home - Away]]&gt;0</f>
        <v>0</v>
      </c>
      <c r="H734" t="b">
        <f>Table1[[#This Row],[Away - Home]]&gt;0</f>
        <v>1</v>
      </c>
      <c r="I734" s="8" t="s">
        <v>57</v>
      </c>
    </row>
    <row r="735" spans="1:9" x14ac:dyDescent="0.3">
      <c r="A735" t="s">
        <v>94</v>
      </c>
      <c r="B735">
        <v>8</v>
      </c>
      <c r="C735" t="s">
        <v>87</v>
      </c>
      <c r="D735">
        <v>6</v>
      </c>
      <c r="E735">
        <f t="shared" si="38"/>
        <v>2</v>
      </c>
      <c r="F735">
        <f t="shared" si="39"/>
        <v>-2</v>
      </c>
      <c r="G735" t="b">
        <f>Table1[[#This Row],[Home - Away]]&gt;0</f>
        <v>1</v>
      </c>
      <c r="H735" t="b">
        <f>Table1[[#This Row],[Away - Home]]&gt;0</f>
        <v>0</v>
      </c>
      <c r="I735" s="8" t="s">
        <v>57</v>
      </c>
    </row>
    <row r="736" spans="1:9" x14ac:dyDescent="0.3">
      <c r="A736" t="s">
        <v>99</v>
      </c>
      <c r="B736">
        <v>4</v>
      </c>
      <c r="C736" t="s">
        <v>96</v>
      </c>
      <c r="D736">
        <v>8</v>
      </c>
      <c r="E736">
        <f t="shared" si="38"/>
        <v>-4</v>
      </c>
      <c r="F736">
        <f t="shared" si="39"/>
        <v>4</v>
      </c>
      <c r="G736" t="b">
        <f>Table1[[#This Row],[Home - Away]]&gt;0</f>
        <v>0</v>
      </c>
      <c r="H736" t="b">
        <f>Table1[[#This Row],[Away - Home]]&gt;0</f>
        <v>1</v>
      </c>
      <c r="I736" s="8" t="s">
        <v>57</v>
      </c>
    </row>
    <row r="737" spans="1:9" x14ac:dyDescent="0.3">
      <c r="A737" t="s">
        <v>93</v>
      </c>
      <c r="B737">
        <v>5</v>
      </c>
      <c r="C737" t="s">
        <v>98</v>
      </c>
      <c r="D737">
        <v>9</v>
      </c>
      <c r="E737">
        <f t="shared" si="38"/>
        <v>-4</v>
      </c>
      <c r="F737">
        <f t="shared" si="39"/>
        <v>4</v>
      </c>
      <c r="G737" t="b">
        <f>Table1[[#This Row],[Home - Away]]&gt;0</f>
        <v>0</v>
      </c>
      <c r="H737" t="b">
        <f>Table1[[#This Row],[Away - Home]]&gt;0</f>
        <v>1</v>
      </c>
      <c r="I737" s="8" t="s">
        <v>57</v>
      </c>
    </row>
    <row r="738" spans="1:9" x14ac:dyDescent="0.3">
      <c r="A738" t="s">
        <v>72</v>
      </c>
      <c r="B738">
        <v>4</v>
      </c>
      <c r="C738" t="s">
        <v>91</v>
      </c>
      <c r="D738">
        <v>9</v>
      </c>
      <c r="E738">
        <f t="shared" si="38"/>
        <v>-5</v>
      </c>
      <c r="F738">
        <f t="shared" si="39"/>
        <v>5</v>
      </c>
      <c r="G738" t="b">
        <f>Table1[[#This Row],[Home - Away]]&gt;0</f>
        <v>0</v>
      </c>
      <c r="H738" t="b">
        <f>Table1[[#This Row],[Away - Home]]&gt;0</f>
        <v>1</v>
      </c>
      <c r="I738" s="8" t="s">
        <v>57</v>
      </c>
    </row>
    <row r="739" spans="1:9" x14ac:dyDescent="0.3">
      <c r="A739" t="s">
        <v>86</v>
      </c>
      <c r="B739">
        <v>8</v>
      </c>
      <c r="C739" t="s">
        <v>80</v>
      </c>
      <c r="D739">
        <v>4</v>
      </c>
      <c r="E739">
        <f t="shared" si="38"/>
        <v>4</v>
      </c>
      <c r="F739">
        <f t="shared" si="39"/>
        <v>-4</v>
      </c>
      <c r="G739" t="b">
        <f>Table1[[#This Row],[Home - Away]]&gt;0</f>
        <v>1</v>
      </c>
      <c r="H739" t="b">
        <f>Table1[[#This Row],[Away - Home]]&gt;0</f>
        <v>0</v>
      </c>
      <c r="I739" s="8" t="s">
        <v>57</v>
      </c>
    </row>
    <row r="740" spans="1:9" x14ac:dyDescent="0.3">
      <c r="A740" t="s">
        <v>77</v>
      </c>
      <c r="B740">
        <v>5</v>
      </c>
      <c r="C740" t="s">
        <v>90</v>
      </c>
      <c r="D740">
        <v>0</v>
      </c>
      <c r="E740">
        <f t="shared" si="38"/>
        <v>5</v>
      </c>
      <c r="F740">
        <f t="shared" si="39"/>
        <v>-5</v>
      </c>
      <c r="G740" t="b">
        <f>Table1[[#This Row],[Home - Away]]&gt;0</f>
        <v>1</v>
      </c>
      <c r="H740" t="b">
        <f>Table1[[#This Row],[Away - Home]]&gt;0</f>
        <v>0</v>
      </c>
      <c r="I740" s="8" t="s">
        <v>57</v>
      </c>
    </row>
    <row r="741" spans="1:9" x14ac:dyDescent="0.3">
      <c r="A741" t="s">
        <v>74</v>
      </c>
      <c r="B741">
        <v>1</v>
      </c>
      <c r="C741" t="s">
        <v>83</v>
      </c>
      <c r="D741">
        <v>10</v>
      </c>
      <c r="E741">
        <f t="shared" si="38"/>
        <v>-9</v>
      </c>
      <c r="F741">
        <f t="shared" si="39"/>
        <v>9</v>
      </c>
      <c r="G741" t="b">
        <f>Table1[[#This Row],[Home - Away]]&gt;0</f>
        <v>0</v>
      </c>
      <c r="H741" t="b">
        <f>Table1[[#This Row],[Away - Home]]&gt;0</f>
        <v>1</v>
      </c>
      <c r="I741" s="8" t="s">
        <v>57</v>
      </c>
    </row>
    <row r="742" spans="1:9" x14ac:dyDescent="0.3">
      <c r="A742" t="s">
        <v>92</v>
      </c>
      <c r="B742">
        <v>7</v>
      </c>
      <c r="C742" t="s">
        <v>81</v>
      </c>
      <c r="D742">
        <v>2</v>
      </c>
      <c r="E742">
        <f t="shared" si="38"/>
        <v>5</v>
      </c>
      <c r="F742">
        <f t="shared" si="39"/>
        <v>-5</v>
      </c>
      <c r="G742" t="b">
        <f>Table1[[#This Row],[Home - Away]]&gt;0</f>
        <v>1</v>
      </c>
      <c r="H742" t="b">
        <f>Table1[[#This Row],[Away - Home]]&gt;0</f>
        <v>0</v>
      </c>
      <c r="I742" s="8" t="s">
        <v>57</v>
      </c>
    </row>
    <row r="743" spans="1:9" x14ac:dyDescent="0.3">
      <c r="A743" t="s">
        <v>100</v>
      </c>
      <c r="B743">
        <v>3</v>
      </c>
      <c r="C743" t="s">
        <v>75</v>
      </c>
      <c r="D743">
        <v>1</v>
      </c>
      <c r="E743">
        <f t="shared" si="38"/>
        <v>2</v>
      </c>
      <c r="F743">
        <f t="shared" si="39"/>
        <v>-2</v>
      </c>
      <c r="G743" t="b">
        <f>Table1[[#This Row],[Home - Away]]&gt;0</f>
        <v>1</v>
      </c>
      <c r="H743" t="b">
        <f>Table1[[#This Row],[Away - Home]]&gt;0</f>
        <v>0</v>
      </c>
      <c r="I743" s="8" t="s">
        <v>57</v>
      </c>
    </row>
    <row r="744" spans="1:9" x14ac:dyDescent="0.3">
      <c r="A744" t="s">
        <v>79</v>
      </c>
      <c r="B744">
        <v>1</v>
      </c>
      <c r="C744" t="s">
        <v>71</v>
      </c>
      <c r="D744">
        <v>7</v>
      </c>
      <c r="E744">
        <f t="shared" si="38"/>
        <v>-6</v>
      </c>
      <c r="F744">
        <f t="shared" si="39"/>
        <v>6</v>
      </c>
      <c r="G744" t="b">
        <f>Table1[[#This Row],[Home - Away]]&gt;0</f>
        <v>0</v>
      </c>
      <c r="H744" t="b">
        <f>Table1[[#This Row],[Away - Home]]&gt;0</f>
        <v>1</v>
      </c>
      <c r="I744" s="8" t="s">
        <v>57</v>
      </c>
    </row>
    <row r="745" spans="1:9" x14ac:dyDescent="0.3">
      <c r="A745" t="s">
        <v>89</v>
      </c>
      <c r="B745">
        <v>5</v>
      </c>
      <c r="C745" t="s">
        <v>73</v>
      </c>
      <c r="D745">
        <v>9</v>
      </c>
      <c r="E745">
        <f t="shared" si="38"/>
        <v>-4</v>
      </c>
      <c r="F745">
        <f t="shared" si="39"/>
        <v>4</v>
      </c>
      <c r="G745" t="b">
        <f>Table1[[#This Row],[Home - Away]]&gt;0</f>
        <v>0</v>
      </c>
      <c r="H745" t="b">
        <f>Table1[[#This Row],[Away - Home]]&gt;0</f>
        <v>1</v>
      </c>
      <c r="I745" s="8" t="s">
        <v>57</v>
      </c>
    </row>
    <row r="746" spans="1:9" x14ac:dyDescent="0.3">
      <c r="A746" t="s">
        <v>82</v>
      </c>
      <c r="B746">
        <v>5</v>
      </c>
      <c r="C746" t="s">
        <v>88</v>
      </c>
      <c r="D746">
        <v>3</v>
      </c>
      <c r="E746">
        <f t="shared" si="38"/>
        <v>2</v>
      </c>
      <c r="F746">
        <f t="shared" si="39"/>
        <v>-2</v>
      </c>
      <c r="G746" t="b">
        <f>Table1[[#This Row],[Home - Away]]&gt;0</f>
        <v>1</v>
      </c>
      <c r="H746" t="b">
        <f>Table1[[#This Row],[Away - Home]]&gt;0</f>
        <v>0</v>
      </c>
      <c r="I746" s="8" t="s">
        <v>57</v>
      </c>
    </row>
    <row r="747" spans="1:9" x14ac:dyDescent="0.3">
      <c r="A747" t="s">
        <v>80</v>
      </c>
      <c r="B747">
        <v>1</v>
      </c>
      <c r="C747" t="s">
        <v>84</v>
      </c>
      <c r="D747">
        <v>4</v>
      </c>
      <c r="E747">
        <f t="shared" si="38"/>
        <v>-3</v>
      </c>
      <c r="F747">
        <f t="shared" si="39"/>
        <v>3</v>
      </c>
      <c r="G747" t="b">
        <f>Table1[[#This Row],[Home - Away]]&gt;0</f>
        <v>0</v>
      </c>
      <c r="H747" t="b">
        <f>Table1[[#This Row],[Away - Home]]&gt;0</f>
        <v>1</v>
      </c>
      <c r="I747" s="8" t="s">
        <v>58</v>
      </c>
    </row>
    <row r="748" spans="1:9" x14ac:dyDescent="0.3">
      <c r="A748" t="s">
        <v>90</v>
      </c>
      <c r="B748">
        <v>4</v>
      </c>
      <c r="C748" t="s">
        <v>97</v>
      </c>
      <c r="D748">
        <v>5</v>
      </c>
      <c r="E748">
        <f t="shared" si="38"/>
        <v>-1</v>
      </c>
      <c r="F748">
        <f t="shared" si="39"/>
        <v>1</v>
      </c>
      <c r="G748" t="b">
        <f>Table1[[#This Row],[Home - Away]]&gt;0</f>
        <v>0</v>
      </c>
      <c r="H748" t="b">
        <f>Table1[[#This Row],[Away - Home]]&gt;0</f>
        <v>1</v>
      </c>
      <c r="I748" s="8" t="s">
        <v>58</v>
      </c>
    </row>
    <row r="749" spans="1:9" x14ac:dyDescent="0.3">
      <c r="A749" t="s">
        <v>91</v>
      </c>
      <c r="B749">
        <v>5</v>
      </c>
      <c r="C749" t="s">
        <v>95</v>
      </c>
      <c r="D749">
        <v>1</v>
      </c>
      <c r="E749">
        <f t="shared" si="38"/>
        <v>4</v>
      </c>
      <c r="F749">
        <f t="shared" si="39"/>
        <v>-4</v>
      </c>
      <c r="G749" t="b">
        <f>Table1[[#This Row],[Home - Away]]&gt;0</f>
        <v>1</v>
      </c>
      <c r="H749" t="b">
        <f>Table1[[#This Row],[Away - Home]]&gt;0</f>
        <v>0</v>
      </c>
      <c r="I749" s="8" t="s">
        <v>58</v>
      </c>
    </row>
    <row r="750" spans="1:9" x14ac:dyDescent="0.3">
      <c r="A750" t="s">
        <v>85</v>
      </c>
      <c r="B750">
        <v>10</v>
      </c>
      <c r="C750" t="s">
        <v>74</v>
      </c>
      <c r="D750">
        <v>7</v>
      </c>
      <c r="E750">
        <f t="shared" si="38"/>
        <v>3</v>
      </c>
      <c r="F750">
        <f t="shared" si="39"/>
        <v>-3</v>
      </c>
      <c r="G750" t="b">
        <f>Table1[[#This Row],[Home - Away]]&gt;0</f>
        <v>1</v>
      </c>
      <c r="H750" t="b">
        <f>Table1[[#This Row],[Away - Home]]&gt;0</f>
        <v>0</v>
      </c>
      <c r="I750" s="8" t="s">
        <v>58</v>
      </c>
    </row>
    <row r="751" spans="1:9" x14ac:dyDescent="0.3">
      <c r="A751" t="s">
        <v>94</v>
      </c>
      <c r="B751">
        <v>10</v>
      </c>
      <c r="C751" t="s">
        <v>100</v>
      </c>
      <c r="D751">
        <v>8</v>
      </c>
      <c r="E751">
        <f t="shared" si="38"/>
        <v>2</v>
      </c>
      <c r="F751">
        <f t="shared" si="39"/>
        <v>-2</v>
      </c>
      <c r="G751" t="b">
        <f>Table1[[#This Row],[Home - Away]]&gt;0</f>
        <v>1</v>
      </c>
      <c r="H751" t="b">
        <f>Table1[[#This Row],[Away - Home]]&gt;0</f>
        <v>0</v>
      </c>
      <c r="I751" s="8" t="s">
        <v>58</v>
      </c>
    </row>
    <row r="752" spans="1:9" x14ac:dyDescent="0.3">
      <c r="A752" t="s">
        <v>89</v>
      </c>
      <c r="B752">
        <v>3</v>
      </c>
      <c r="C752" t="s">
        <v>83</v>
      </c>
      <c r="D752">
        <v>5</v>
      </c>
      <c r="E752">
        <f t="shared" si="38"/>
        <v>-2</v>
      </c>
      <c r="F752">
        <f t="shared" si="39"/>
        <v>2</v>
      </c>
      <c r="G752" t="b">
        <f>Table1[[#This Row],[Home - Away]]&gt;0</f>
        <v>0</v>
      </c>
      <c r="H752" t="b">
        <f>Table1[[#This Row],[Away - Home]]&gt;0</f>
        <v>1</v>
      </c>
      <c r="I752" s="8" t="s">
        <v>58</v>
      </c>
    </row>
    <row r="753" spans="1:9" x14ac:dyDescent="0.3">
      <c r="A753" t="s">
        <v>88</v>
      </c>
      <c r="B753">
        <v>3</v>
      </c>
      <c r="C753" t="s">
        <v>71</v>
      </c>
      <c r="D753">
        <v>0</v>
      </c>
      <c r="E753">
        <f t="shared" si="38"/>
        <v>3</v>
      </c>
      <c r="F753">
        <f t="shared" si="39"/>
        <v>-3</v>
      </c>
      <c r="G753" t="b">
        <f>Table1[[#This Row],[Home - Away]]&gt;0</f>
        <v>1</v>
      </c>
      <c r="H753" t="b">
        <f>Table1[[#This Row],[Away - Home]]&gt;0</f>
        <v>0</v>
      </c>
      <c r="I753" s="8" t="s">
        <v>58</v>
      </c>
    </row>
    <row r="754" spans="1:9" x14ac:dyDescent="0.3">
      <c r="A754" t="s">
        <v>72</v>
      </c>
      <c r="B754">
        <v>2</v>
      </c>
      <c r="C754" t="s">
        <v>82</v>
      </c>
      <c r="D754">
        <v>5</v>
      </c>
      <c r="E754">
        <f t="shared" si="38"/>
        <v>-3</v>
      </c>
      <c r="F754">
        <f t="shared" si="39"/>
        <v>3</v>
      </c>
      <c r="G754" t="b">
        <f>Table1[[#This Row],[Home - Away]]&gt;0</f>
        <v>0</v>
      </c>
      <c r="H754" t="b">
        <f>Table1[[#This Row],[Away - Home]]&gt;0</f>
        <v>1</v>
      </c>
      <c r="I754" s="8" t="s">
        <v>58</v>
      </c>
    </row>
    <row r="755" spans="1:9" x14ac:dyDescent="0.3">
      <c r="A755" t="s">
        <v>79</v>
      </c>
      <c r="B755">
        <v>6</v>
      </c>
      <c r="C755" t="s">
        <v>76</v>
      </c>
      <c r="D755">
        <v>3</v>
      </c>
      <c r="E755">
        <f t="shared" si="38"/>
        <v>3</v>
      </c>
      <c r="F755">
        <f t="shared" si="39"/>
        <v>-3</v>
      </c>
      <c r="G755" t="b">
        <f>Table1[[#This Row],[Home - Away]]&gt;0</f>
        <v>1</v>
      </c>
      <c r="H755" t="b">
        <f>Table1[[#This Row],[Away - Home]]&gt;0</f>
        <v>0</v>
      </c>
      <c r="I755" s="8" t="s">
        <v>58</v>
      </c>
    </row>
    <row r="756" spans="1:9" x14ac:dyDescent="0.3">
      <c r="A756" t="s">
        <v>93</v>
      </c>
      <c r="B756">
        <v>3</v>
      </c>
      <c r="C756" t="s">
        <v>81</v>
      </c>
      <c r="D756">
        <v>4</v>
      </c>
      <c r="E756">
        <f t="shared" si="38"/>
        <v>-1</v>
      </c>
      <c r="F756">
        <f t="shared" si="39"/>
        <v>1</v>
      </c>
      <c r="G756" t="b">
        <f>Table1[[#This Row],[Home - Away]]&gt;0</f>
        <v>0</v>
      </c>
      <c r="H756" t="b">
        <f>Table1[[#This Row],[Away - Home]]&gt;0</f>
        <v>1</v>
      </c>
      <c r="I756" s="8" t="s">
        <v>58</v>
      </c>
    </row>
    <row r="757" spans="1:9" x14ac:dyDescent="0.3">
      <c r="A757" t="s">
        <v>86</v>
      </c>
      <c r="B757">
        <v>2</v>
      </c>
      <c r="C757" t="s">
        <v>75</v>
      </c>
      <c r="D757">
        <v>17</v>
      </c>
      <c r="E757">
        <f t="shared" si="38"/>
        <v>-15</v>
      </c>
      <c r="F757">
        <f t="shared" si="39"/>
        <v>15</v>
      </c>
      <c r="G757" t="b">
        <f>Table1[[#This Row],[Home - Away]]&gt;0</f>
        <v>0</v>
      </c>
      <c r="H757" t="b">
        <f>Table1[[#This Row],[Away - Home]]&gt;0</f>
        <v>1</v>
      </c>
      <c r="I757" s="8" t="s">
        <v>58</v>
      </c>
    </row>
    <row r="758" spans="1:9" x14ac:dyDescent="0.3">
      <c r="A758" t="s">
        <v>98</v>
      </c>
      <c r="B758">
        <v>2</v>
      </c>
      <c r="C758" t="s">
        <v>92</v>
      </c>
      <c r="D758">
        <v>4</v>
      </c>
      <c r="E758">
        <f t="shared" si="38"/>
        <v>-2</v>
      </c>
      <c r="F758">
        <f t="shared" si="39"/>
        <v>2</v>
      </c>
      <c r="G758" t="b">
        <f>Table1[[#This Row],[Home - Away]]&gt;0</f>
        <v>0</v>
      </c>
      <c r="H758" t="b">
        <f>Table1[[#This Row],[Away - Home]]&gt;0</f>
        <v>1</v>
      </c>
      <c r="I758" s="8" t="s">
        <v>58</v>
      </c>
    </row>
    <row r="759" spans="1:9" x14ac:dyDescent="0.3">
      <c r="A759" t="s">
        <v>73</v>
      </c>
      <c r="B759">
        <v>2</v>
      </c>
      <c r="C759" t="s">
        <v>99</v>
      </c>
      <c r="D759">
        <v>3</v>
      </c>
      <c r="E759">
        <f t="shared" si="38"/>
        <v>-1</v>
      </c>
      <c r="F759">
        <f t="shared" si="39"/>
        <v>1</v>
      </c>
      <c r="G759" t="b">
        <f>Table1[[#This Row],[Home - Away]]&gt;0</f>
        <v>0</v>
      </c>
      <c r="H759" t="b">
        <f>Table1[[#This Row],[Away - Home]]&gt;0</f>
        <v>1</v>
      </c>
      <c r="I759" s="8" t="s">
        <v>58</v>
      </c>
    </row>
    <row r="760" spans="1:9" x14ac:dyDescent="0.3">
      <c r="A760" t="s">
        <v>77</v>
      </c>
      <c r="B760">
        <v>6</v>
      </c>
      <c r="C760" t="s">
        <v>78</v>
      </c>
      <c r="D760">
        <v>5</v>
      </c>
      <c r="E760">
        <f t="shared" si="38"/>
        <v>1</v>
      </c>
      <c r="F760">
        <f t="shared" ref="F760:F787" si="40">-E760</f>
        <v>-1</v>
      </c>
      <c r="G760" t="b">
        <f>Table1[[#This Row],[Home - Away]]&gt;0</f>
        <v>1</v>
      </c>
      <c r="H760" t="b">
        <f>Table1[[#This Row],[Away - Home]]&gt;0</f>
        <v>0</v>
      </c>
      <c r="I760" s="8" t="s">
        <v>58</v>
      </c>
    </row>
    <row r="761" spans="1:9" x14ac:dyDescent="0.3">
      <c r="A761" t="s">
        <v>96</v>
      </c>
      <c r="B761">
        <v>16</v>
      </c>
      <c r="C761" t="s">
        <v>87</v>
      </c>
      <c r="D761">
        <v>8</v>
      </c>
      <c r="E761">
        <f t="shared" si="38"/>
        <v>8</v>
      </c>
      <c r="F761">
        <f t="shared" si="40"/>
        <v>-8</v>
      </c>
      <c r="G761" t="b">
        <f>Table1[[#This Row],[Home - Away]]&gt;0</f>
        <v>1</v>
      </c>
      <c r="H761" t="b">
        <f>Table1[[#This Row],[Away - Home]]&gt;0</f>
        <v>0</v>
      </c>
      <c r="I761" s="8" t="s">
        <v>58</v>
      </c>
    </row>
    <row r="762" spans="1:9" x14ac:dyDescent="0.3">
      <c r="A762" t="s">
        <v>90</v>
      </c>
      <c r="B762">
        <v>13</v>
      </c>
      <c r="C762" t="s">
        <v>97</v>
      </c>
      <c r="D762">
        <v>7</v>
      </c>
      <c r="E762">
        <f t="shared" si="38"/>
        <v>6</v>
      </c>
      <c r="F762">
        <f t="shared" si="40"/>
        <v>-6</v>
      </c>
      <c r="G762" t="b">
        <f>Table1[[#This Row],[Home - Away]]&gt;0</f>
        <v>1</v>
      </c>
      <c r="H762" t="b">
        <f>Table1[[#This Row],[Away - Home]]&gt;0</f>
        <v>0</v>
      </c>
      <c r="I762" s="8" t="s">
        <v>59</v>
      </c>
    </row>
    <row r="763" spans="1:9" x14ac:dyDescent="0.3">
      <c r="A763" t="s">
        <v>91</v>
      </c>
      <c r="B763">
        <v>9</v>
      </c>
      <c r="C763" t="s">
        <v>95</v>
      </c>
      <c r="D763">
        <v>4</v>
      </c>
      <c r="E763">
        <f t="shared" si="38"/>
        <v>5</v>
      </c>
      <c r="F763">
        <f t="shared" si="40"/>
        <v>-5</v>
      </c>
      <c r="G763" t="b">
        <f>Table1[[#This Row],[Home - Away]]&gt;0</f>
        <v>1</v>
      </c>
      <c r="H763" t="b">
        <f>Table1[[#This Row],[Away - Home]]&gt;0</f>
        <v>0</v>
      </c>
      <c r="I763" s="8" t="s">
        <v>59</v>
      </c>
    </row>
    <row r="764" spans="1:9" x14ac:dyDescent="0.3">
      <c r="A764" t="s">
        <v>94</v>
      </c>
      <c r="B764">
        <v>5</v>
      </c>
      <c r="C764" t="s">
        <v>100</v>
      </c>
      <c r="D764">
        <v>9</v>
      </c>
      <c r="E764">
        <f t="shared" si="38"/>
        <v>-4</v>
      </c>
      <c r="F764">
        <f t="shared" si="40"/>
        <v>4</v>
      </c>
      <c r="G764" t="b">
        <f>Table1[[#This Row],[Home - Away]]&gt;0</f>
        <v>0</v>
      </c>
      <c r="H764" t="b">
        <f>Table1[[#This Row],[Away - Home]]&gt;0</f>
        <v>1</v>
      </c>
      <c r="I764" s="8" t="s">
        <v>59</v>
      </c>
    </row>
    <row r="765" spans="1:9" x14ac:dyDescent="0.3">
      <c r="A765" t="s">
        <v>85</v>
      </c>
      <c r="B765">
        <v>0</v>
      </c>
      <c r="C765" t="s">
        <v>74</v>
      </c>
      <c r="D765">
        <v>1</v>
      </c>
      <c r="E765">
        <f t="shared" si="38"/>
        <v>-1</v>
      </c>
      <c r="F765">
        <f t="shared" si="40"/>
        <v>1</v>
      </c>
      <c r="G765" t="b">
        <f>Table1[[#This Row],[Home - Away]]&gt;0</f>
        <v>0</v>
      </c>
      <c r="H765" t="b">
        <f>Table1[[#This Row],[Away - Home]]&gt;0</f>
        <v>1</v>
      </c>
      <c r="I765" s="8" t="s">
        <v>59</v>
      </c>
    </row>
    <row r="766" spans="1:9" x14ac:dyDescent="0.3">
      <c r="A766" t="s">
        <v>88</v>
      </c>
      <c r="B766">
        <v>6</v>
      </c>
      <c r="C766" t="s">
        <v>71</v>
      </c>
      <c r="D766">
        <v>3</v>
      </c>
      <c r="E766">
        <f t="shared" si="38"/>
        <v>3</v>
      </c>
      <c r="F766">
        <f t="shared" si="40"/>
        <v>-3</v>
      </c>
      <c r="G766" t="b">
        <f>Table1[[#This Row],[Home - Away]]&gt;0</f>
        <v>1</v>
      </c>
      <c r="H766" t="b">
        <f>Table1[[#This Row],[Away - Home]]&gt;0</f>
        <v>0</v>
      </c>
      <c r="I766" s="8" t="s">
        <v>59</v>
      </c>
    </row>
    <row r="767" spans="1:9" x14ac:dyDescent="0.3">
      <c r="A767" t="s">
        <v>89</v>
      </c>
      <c r="B767">
        <v>4</v>
      </c>
      <c r="C767" t="s">
        <v>83</v>
      </c>
      <c r="D767">
        <v>9</v>
      </c>
      <c r="E767">
        <f t="shared" si="38"/>
        <v>-5</v>
      </c>
      <c r="F767">
        <f t="shared" si="40"/>
        <v>5</v>
      </c>
      <c r="G767" t="b">
        <f>Table1[[#This Row],[Home - Away]]&gt;0</f>
        <v>0</v>
      </c>
      <c r="H767" t="b">
        <f>Table1[[#This Row],[Away - Home]]&gt;0</f>
        <v>1</v>
      </c>
      <c r="I767" s="8" t="s">
        <v>59</v>
      </c>
    </row>
    <row r="768" spans="1:9" x14ac:dyDescent="0.3">
      <c r="A768" t="s">
        <v>79</v>
      </c>
      <c r="B768">
        <v>3</v>
      </c>
      <c r="C768" t="s">
        <v>76</v>
      </c>
      <c r="D768">
        <v>9</v>
      </c>
      <c r="E768">
        <f t="shared" si="38"/>
        <v>-6</v>
      </c>
      <c r="F768">
        <f t="shared" si="40"/>
        <v>6</v>
      </c>
      <c r="G768" t="b">
        <f>Table1[[#This Row],[Home - Away]]&gt;0</f>
        <v>0</v>
      </c>
      <c r="H768" t="b">
        <f>Table1[[#This Row],[Away - Home]]&gt;0</f>
        <v>1</v>
      </c>
      <c r="I768" s="8" t="s">
        <v>59</v>
      </c>
    </row>
    <row r="769" spans="1:9" x14ac:dyDescent="0.3">
      <c r="A769" t="s">
        <v>72</v>
      </c>
      <c r="B769">
        <v>2</v>
      </c>
      <c r="C769" t="s">
        <v>82</v>
      </c>
      <c r="D769">
        <v>6</v>
      </c>
      <c r="E769">
        <f t="shared" si="38"/>
        <v>-4</v>
      </c>
      <c r="F769">
        <f t="shared" si="40"/>
        <v>4</v>
      </c>
      <c r="G769" t="b">
        <f>Table1[[#This Row],[Home - Away]]&gt;0</f>
        <v>0</v>
      </c>
      <c r="H769" t="b">
        <f>Table1[[#This Row],[Away - Home]]&gt;0</f>
        <v>1</v>
      </c>
      <c r="I769" s="8" t="s">
        <v>59</v>
      </c>
    </row>
    <row r="770" spans="1:9" x14ac:dyDescent="0.3">
      <c r="A770" t="s">
        <v>86</v>
      </c>
      <c r="B770">
        <v>4</v>
      </c>
      <c r="C770" t="s">
        <v>75</v>
      </c>
      <c r="D770">
        <v>6</v>
      </c>
      <c r="E770">
        <f t="shared" ref="E770:E833" si="41">B770-D770</f>
        <v>-2</v>
      </c>
      <c r="F770">
        <f t="shared" si="40"/>
        <v>2</v>
      </c>
      <c r="G770" t="b">
        <f>Table1[[#This Row],[Home - Away]]&gt;0</f>
        <v>0</v>
      </c>
      <c r="H770" t="b">
        <f>Table1[[#This Row],[Away - Home]]&gt;0</f>
        <v>1</v>
      </c>
      <c r="I770" s="8" t="s">
        <v>59</v>
      </c>
    </row>
    <row r="771" spans="1:9" x14ac:dyDescent="0.3">
      <c r="A771" t="s">
        <v>93</v>
      </c>
      <c r="B771">
        <v>3</v>
      </c>
      <c r="C771" t="s">
        <v>81</v>
      </c>
      <c r="D771">
        <v>0</v>
      </c>
      <c r="E771">
        <f t="shared" si="41"/>
        <v>3</v>
      </c>
      <c r="F771">
        <f t="shared" si="40"/>
        <v>-3</v>
      </c>
      <c r="G771" t="b">
        <f>Table1[[#This Row],[Home - Away]]&gt;0</f>
        <v>1</v>
      </c>
      <c r="H771" t="b">
        <f>Table1[[#This Row],[Away - Home]]&gt;0</f>
        <v>0</v>
      </c>
      <c r="I771" s="8" t="s">
        <v>59</v>
      </c>
    </row>
    <row r="772" spans="1:9" x14ac:dyDescent="0.3">
      <c r="A772" t="s">
        <v>98</v>
      </c>
      <c r="B772">
        <v>4</v>
      </c>
      <c r="C772" t="s">
        <v>92</v>
      </c>
      <c r="D772">
        <v>5</v>
      </c>
      <c r="E772">
        <f t="shared" si="41"/>
        <v>-1</v>
      </c>
      <c r="F772">
        <f t="shared" si="40"/>
        <v>1</v>
      </c>
      <c r="G772" t="b">
        <f>Table1[[#This Row],[Home - Away]]&gt;0</f>
        <v>0</v>
      </c>
      <c r="H772" t="b">
        <f>Table1[[#This Row],[Away - Home]]&gt;0</f>
        <v>1</v>
      </c>
      <c r="I772" s="8" t="s">
        <v>59</v>
      </c>
    </row>
    <row r="773" spans="1:9" x14ac:dyDescent="0.3">
      <c r="A773" t="s">
        <v>73</v>
      </c>
      <c r="B773">
        <v>8</v>
      </c>
      <c r="C773" t="s">
        <v>99</v>
      </c>
      <c r="D773">
        <v>3</v>
      </c>
      <c r="E773">
        <f t="shared" si="41"/>
        <v>5</v>
      </c>
      <c r="F773">
        <f t="shared" si="40"/>
        <v>-5</v>
      </c>
      <c r="G773" t="b">
        <f>Table1[[#This Row],[Home - Away]]&gt;0</f>
        <v>1</v>
      </c>
      <c r="H773" t="b">
        <f>Table1[[#This Row],[Away - Home]]&gt;0</f>
        <v>0</v>
      </c>
      <c r="I773" s="8" t="s">
        <v>59</v>
      </c>
    </row>
    <row r="774" spans="1:9" x14ac:dyDescent="0.3">
      <c r="A774" t="s">
        <v>77</v>
      </c>
      <c r="B774">
        <v>10</v>
      </c>
      <c r="C774" t="s">
        <v>78</v>
      </c>
      <c r="D774">
        <v>4</v>
      </c>
      <c r="E774">
        <f t="shared" si="41"/>
        <v>6</v>
      </c>
      <c r="F774">
        <f t="shared" si="40"/>
        <v>-6</v>
      </c>
      <c r="G774" t="b">
        <f>Table1[[#This Row],[Home - Away]]&gt;0</f>
        <v>1</v>
      </c>
      <c r="H774" t="b">
        <f>Table1[[#This Row],[Away - Home]]&gt;0</f>
        <v>0</v>
      </c>
      <c r="I774" s="8" t="s">
        <v>59</v>
      </c>
    </row>
    <row r="775" spans="1:9" x14ac:dyDescent="0.3">
      <c r="A775" t="s">
        <v>96</v>
      </c>
      <c r="B775">
        <v>7</v>
      </c>
      <c r="C775" t="s">
        <v>87</v>
      </c>
      <c r="D775">
        <v>2</v>
      </c>
      <c r="E775">
        <f t="shared" si="41"/>
        <v>5</v>
      </c>
      <c r="F775">
        <f t="shared" si="40"/>
        <v>-5</v>
      </c>
      <c r="G775" t="b">
        <f>Table1[[#This Row],[Home - Away]]&gt;0</f>
        <v>1</v>
      </c>
      <c r="H775" t="b">
        <f>Table1[[#This Row],[Away - Home]]&gt;0</f>
        <v>0</v>
      </c>
      <c r="I775" s="8" t="s">
        <v>59</v>
      </c>
    </row>
    <row r="776" spans="1:9" x14ac:dyDescent="0.3">
      <c r="A776" t="s">
        <v>80</v>
      </c>
      <c r="B776">
        <v>2</v>
      </c>
      <c r="C776" t="s">
        <v>84</v>
      </c>
      <c r="D776">
        <v>7</v>
      </c>
      <c r="E776">
        <f t="shared" si="41"/>
        <v>-5</v>
      </c>
      <c r="F776">
        <f t="shared" si="40"/>
        <v>5</v>
      </c>
      <c r="G776" t="b">
        <f>Table1[[#This Row],[Home - Away]]&gt;0</f>
        <v>0</v>
      </c>
      <c r="H776" t="b">
        <f>Table1[[#This Row],[Away - Home]]&gt;0</f>
        <v>1</v>
      </c>
      <c r="I776" s="8" t="s">
        <v>59</v>
      </c>
    </row>
    <row r="777" spans="1:9" x14ac:dyDescent="0.3">
      <c r="A777" t="s">
        <v>90</v>
      </c>
      <c r="B777">
        <v>4</v>
      </c>
      <c r="C777" t="s">
        <v>97</v>
      </c>
      <c r="D777">
        <v>1</v>
      </c>
      <c r="E777">
        <f t="shared" si="41"/>
        <v>3</v>
      </c>
      <c r="F777">
        <f t="shared" si="40"/>
        <v>-3</v>
      </c>
      <c r="G777" t="b">
        <f>Table1[[#This Row],[Home - Away]]&gt;0</f>
        <v>1</v>
      </c>
      <c r="H777" t="b">
        <f>Table1[[#This Row],[Away - Home]]&gt;0</f>
        <v>0</v>
      </c>
      <c r="I777" s="8" t="s">
        <v>60</v>
      </c>
    </row>
    <row r="778" spans="1:9" x14ac:dyDescent="0.3">
      <c r="A778" t="s">
        <v>78</v>
      </c>
      <c r="B778">
        <v>0</v>
      </c>
      <c r="C778" t="s">
        <v>77</v>
      </c>
      <c r="D778">
        <v>5</v>
      </c>
      <c r="E778">
        <f t="shared" si="41"/>
        <v>-5</v>
      </c>
      <c r="F778">
        <f t="shared" si="40"/>
        <v>5</v>
      </c>
      <c r="G778" t="b">
        <f>Table1[[#This Row],[Home - Away]]&gt;0</f>
        <v>0</v>
      </c>
      <c r="H778" t="b">
        <f>Table1[[#This Row],[Away - Home]]&gt;0</f>
        <v>1</v>
      </c>
      <c r="I778" s="8" t="s">
        <v>60</v>
      </c>
    </row>
    <row r="779" spans="1:9" x14ac:dyDescent="0.3">
      <c r="A779" t="s">
        <v>91</v>
      </c>
      <c r="B779">
        <v>1</v>
      </c>
      <c r="C779" t="s">
        <v>95</v>
      </c>
      <c r="D779">
        <v>2</v>
      </c>
      <c r="E779">
        <f t="shared" si="41"/>
        <v>-1</v>
      </c>
      <c r="F779">
        <f t="shared" si="40"/>
        <v>1</v>
      </c>
      <c r="G779" t="b">
        <f>Table1[[#This Row],[Home - Away]]&gt;0</f>
        <v>0</v>
      </c>
      <c r="H779" t="b">
        <f>Table1[[#This Row],[Away - Home]]&gt;0</f>
        <v>1</v>
      </c>
      <c r="I779" s="8" t="s">
        <v>60</v>
      </c>
    </row>
    <row r="780" spans="1:9" x14ac:dyDescent="0.3">
      <c r="A780" t="s">
        <v>85</v>
      </c>
      <c r="B780">
        <v>6</v>
      </c>
      <c r="C780" t="s">
        <v>74</v>
      </c>
      <c r="D780">
        <v>5</v>
      </c>
      <c r="E780">
        <f t="shared" si="41"/>
        <v>1</v>
      </c>
      <c r="F780">
        <f t="shared" si="40"/>
        <v>-1</v>
      </c>
      <c r="G780" t="b">
        <f>Table1[[#This Row],[Home - Away]]&gt;0</f>
        <v>1</v>
      </c>
      <c r="H780" t="b">
        <f>Table1[[#This Row],[Away - Home]]&gt;0</f>
        <v>0</v>
      </c>
      <c r="I780" s="8" t="s">
        <v>60</v>
      </c>
    </row>
    <row r="781" spans="1:9" x14ac:dyDescent="0.3">
      <c r="A781" t="s">
        <v>89</v>
      </c>
      <c r="B781">
        <v>3</v>
      </c>
      <c r="C781" t="s">
        <v>83</v>
      </c>
      <c r="D781">
        <v>1</v>
      </c>
      <c r="E781">
        <f t="shared" si="41"/>
        <v>2</v>
      </c>
      <c r="F781">
        <f t="shared" si="40"/>
        <v>-2</v>
      </c>
      <c r="G781" t="b">
        <f>Table1[[#This Row],[Home - Away]]&gt;0</f>
        <v>1</v>
      </c>
      <c r="H781" t="b">
        <f>Table1[[#This Row],[Away - Home]]&gt;0</f>
        <v>0</v>
      </c>
      <c r="I781" s="8" t="s">
        <v>60</v>
      </c>
    </row>
    <row r="782" spans="1:9" x14ac:dyDescent="0.3">
      <c r="A782" t="s">
        <v>94</v>
      </c>
      <c r="B782">
        <v>7</v>
      </c>
      <c r="C782" t="s">
        <v>100</v>
      </c>
      <c r="D782">
        <v>5</v>
      </c>
      <c r="E782">
        <f t="shared" si="41"/>
        <v>2</v>
      </c>
      <c r="F782">
        <f t="shared" si="40"/>
        <v>-2</v>
      </c>
      <c r="G782" t="b">
        <f>Table1[[#This Row],[Home - Away]]&gt;0</f>
        <v>1</v>
      </c>
      <c r="H782" t="b">
        <f>Table1[[#This Row],[Away - Home]]&gt;0</f>
        <v>0</v>
      </c>
      <c r="I782" s="8" t="s">
        <v>60</v>
      </c>
    </row>
    <row r="783" spans="1:9" x14ac:dyDescent="0.3">
      <c r="A783" t="s">
        <v>88</v>
      </c>
      <c r="B783">
        <v>3</v>
      </c>
      <c r="C783" t="s">
        <v>71</v>
      </c>
      <c r="D783">
        <v>1</v>
      </c>
      <c r="E783">
        <f t="shared" si="41"/>
        <v>2</v>
      </c>
      <c r="F783">
        <f t="shared" si="40"/>
        <v>-2</v>
      </c>
      <c r="G783" t="b">
        <f>Table1[[#This Row],[Home - Away]]&gt;0</f>
        <v>1</v>
      </c>
      <c r="H783" t="b">
        <f>Table1[[#This Row],[Away - Home]]&gt;0</f>
        <v>0</v>
      </c>
      <c r="I783" s="8" t="s">
        <v>60</v>
      </c>
    </row>
    <row r="784" spans="1:9" x14ac:dyDescent="0.3">
      <c r="A784" t="s">
        <v>79</v>
      </c>
      <c r="B784">
        <v>1</v>
      </c>
      <c r="C784" t="s">
        <v>76</v>
      </c>
      <c r="D784">
        <v>2</v>
      </c>
      <c r="E784">
        <f t="shared" si="41"/>
        <v>-1</v>
      </c>
      <c r="F784">
        <f t="shared" si="40"/>
        <v>1</v>
      </c>
      <c r="G784" t="b">
        <f>Table1[[#This Row],[Home - Away]]&gt;0</f>
        <v>0</v>
      </c>
      <c r="H784" t="b">
        <f>Table1[[#This Row],[Away - Home]]&gt;0</f>
        <v>1</v>
      </c>
      <c r="I784" s="8" t="s">
        <v>60</v>
      </c>
    </row>
    <row r="785" spans="1:9" x14ac:dyDescent="0.3">
      <c r="A785" t="s">
        <v>93</v>
      </c>
      <c r="B785">
        <v>6</v>
      </c>
      <c r="C785" t="s">
        <v>81</v>
      </c>
      <c r="D785">
        <v>5</v>
      </c>
      <c r="E785">
        <f t="shared" si="41"/>
        <v>1</v>
      </c>
      <c r="F785">
        <f t="shared" si="40"/>
        <v>-1</v>
      </c>
      <c r="G785" t="b">
        <f>Table1[[#This Row],[Home - Away]]&gt;0</f>
        <v>1</v>
      </c>
      <c r="H785" t="b">
        <f>Table1[[#This Row],[Away - Home]]&gt;0</f>
        <v>0</v>
      </c>
      <c r="I785" s="8" t="s">
        <v>60</v>
      </c>
    </row>
    <row r="786" spans="1:9" x14ac:dyDescent="0.3">
      <c r="A786" t="s">
        <v>72</v>
      </c>
      <c r="B786">
        <v>1</v>
      </c>
      <c r="C786" t="s">
        <v>82</v>
      </c>
      <c r="D786">
        <v>2</v>
      </c>
      <c r="E786">
        <f t="shared" si="41"/>
        <v>-1</v>
      </c>
      <c r="F786">
        <f t="shared" si="40"/>
        <v>1</v>
      </c>
      <c r="G786" t="b">
        <f>Table1[[#This Row],[Home - Away]]&gt;0</f>
        <v>0</v>
      </c>
      <c r="H786" t="b">
        <f>Table1[[#This Row],[Away - Home]]&gt;0</f>
        <v>1</v>
      </c>
      <c r="I786" s="8" t="s">
        <v>60</v>
      </c>
    </row>
    <row r="787" spans="1:9" x14ac:dyDescent="0.3">
      <c r="A787" t="s">
        <v>86</v>
      </c>
      <c r="B787">
        <v>4</v>
      </c>
      <c r="C787" t="s">
        <v>75</v>
      </c>
      <c r="D787">
        <v>5</v>
      </c>
      <c r="E787">
        <f t="shared" si="41"/>
        <v>-1</v>
      </c>
      <c r="F787">
        <f t="shared" si="40"/>
        <v>1</v>
      </c>
      <c r="G787" t="b">
        <f>Table1[[#This Row],[Home - Away]]&gt;0</f>
        <v>0</v>
      </c>
      <c r="H787" t="b">
        <f>Table1[[#This Row],[Away - Home]]&gt;0</f>
        <v>1</v>
      </c>
      <c r="I787" s="8" t="s">
        <v>60</v>
      </c>
    </row>
    <row r="788" spans="1:9" x14ac:dyDescent="0.3">
      <c r="A788" t="s">
        <v>73</v>
      </c>
      <c r="B788">
        <v>4</v>
      </c>
      <c r="C788" t="s">
        <v>99</v>
      </c>
      <c r="D788">
        <v>10</v>
      </c>
      <c r="E788">
        <f t="shared" si="41"/>
        <v>-6</v>
      </c>
      <c r="F788">
        <f t="shared" ref="F788:F814" si="42">-E788</f>
        <v>6</v>
      </c>
      <c r="G788" t="b">
        <f>Table1[[#This Row],[Home - Away]]&gt;0</f>
        <v>0</v>
      </c>
      <c r="H788" t="b">
        <f>Table1[[#This Row],[Away - Home]]&gt;0</f>
        <v>1</v>
      </c>
      <c r="I788" s="8" t="s">
        <v>60</v>
      </c>
    </row>
    <row r="789" spans="1:9" x14ac:dyDescent="0.3">
      <c r="A789" t="s">
        <v>98</v>
      </c>
      <c r="B789">
        <v>7</v>
      </c>
      <c r="C789" t="s">
        <v>92</v>
      </c>
      <c r="D789">
        <v>1</v>
      </c>
      <c r="E789">
        <f t="shared" si="41"/>
        <v>6</v>
      </c>
      <c r="F789">
        <f t="shared" si="42"/>
        <v>-6</v>
      </c>
      <c r="G789" t="b">
        <f>Table1[[#This Row],[Home - Away]]&gt;0</f>
        <v>1</v>
      </c>
      <c r="H789" t="b">
        <f>Table1[[#This Row],[Away - Home]]&gt;0</f>
        <v>0</v>
      </c>
      <c r="I789" s="8" t="s">
        <v>60</v>
      </c>
    </row>
    <row r="790" spans="1:9" x14ac:dyDescent="0.3">
      <c r="A790" t="s">
        <v>96</v>
      </c>
      <c r="B790">
        <v>17</v>
      </c>
      <c r="C790" t="s">
        <v>87</v>
      </c>
      <c r="D790">
        <v>6</v>
      </c>
      <c r="E790">
        <f t="shared" si="41"/>
        <v>11</v>
      </c>
      <c r="F790">
        <f t="shared" si="42"/>
        <v>-11</v>
      </c>
      <c r="G790" t="b">
        <f>Table1[[#This Row],[Home - Away]]&gt;0</f>
        <v>1</v>
      </c>
      <c r="H790" t="b">
        <f>Table1[[#This Row],[Away - Home]]&gt;0</f>
        <v>0</v>
      </c>
      <c r="I790" s="8" t="s">
        <v>60</v>
      </c>
    </row>
    <row r="791" spans="1:9" x14ac:dyDescent="0.3">
      <c r="A791" t="s">
        <v>80</v>
      </c>
      <c r="B791">
        <v>2</v>
      </c>
      <c r="C791" t="s">
        <v>84</v>
      </c>
      <c r="D791">
        <v>10</v>
      </c>
      <c r="E791">
        <f t="shared" si="41"/>
        <v>-8</v>
      </c>
      <c r="F791">
        <f t="shared" si="42"/>
        <v>8</v>
      </c>
      <c r="G791" t="b">
        <f>Table1[[#This Row],[Home - Away]]&gt;0</f>
        <v>0</v>
      </c>
      <c r="H791" t="b">
        <f>Table1[[#This Row],[Away - Home]]&gt;0</f>
        <v>1</v>
      </c>
      <c r="I791" s="8" t="s">
        <v>60</v>
      </c>
    </row>
    <row r="792" spans="1:9" x14ac:dyDescent="0.3">
      <c r="A792" t="s">
        <v>91</v>
      </c>
      <c r="B792">
        <v>0</v>
      </c>
      <c r="C792" t="s">
        <v>95</v>
      </c>
      <c r="D792">
        <v>2</v>
      </c>
      <c r="E792">
        <f t="shared" si="41"/>
        <v>-2</v>
      </c>
      <c r="F792">
        <f t="shared" si="42"/>
        <v>2</v>
      </c>
      <c r="G792" t="b">
        <f>Table1[[#This Row],[Home - Away]]&gt;0</f>
        <v>0</v>
      </c>
      <c r="H792" t="b">
        <f>Table1[[#This Row],[Away - Home]]&gt;0</f>
        <v>1</v>
      </c>
      <c r="I792" s="8" t="s">
        <v>61</v>
      </c>
    </row>
    <row r="793" spans="1:9" x14ac:dyDescent="0.3">
      <c r="A793" t="s">
        <v>89</v>
      </c>
      <c r="B793">
        <v>0</v>
      </c>
      <c r="C793" t="s">
        <v>83</v>
      </c>
      <c r="D793">
        <v>8</v>
      </c>
      <c r="E793">
        <f t="shared" si="41"/>
        <v>-8</v>
      </c>
      <c r="F793">
        <f t="shared" si="42"/>
        <v>8</v>
      </c>
      <c r="G793" t="b">
        <f>Table1[[#This Row],[Home - Away]]&gt;0</f>
        <v>0</v>
      </c>
      <c r="H793" t="b">
        <f>Table1[[#This Row],[Away - Home]]&gt;0</f>
        <v>1</v>
      </c>
      <c r="I793" s="8" t="s">
        <v>61</v>
      </c>
    </row>
    <row r="794" spans="1:9" x14ac:dyDescent="0.3">
      <c r="A794" t="s">
        <v>87</v>
      </c>
      <c r="B794">
        <v>4</v>
      </c>
      <c r="C794" t="s">
        <v>76</v>
      </c>
      <c r="D794">
        <v>2</v>
      </c>
      <c r="E794">
        <f t="shared" si="41"/>
        <v>2</v>
      </c>
      <c r="F794">
        <f t="shared" si="42"/>
        <v>-2</v>
      </c>
      <c r="G794" t="b">
        <f>Table1[[#This Row],[Home - Away]]&gt;0</f>
        <v>1</v>
      </c>
      <c r="H794" t="b">
        <f>Table1[[#This Row],[Away - Home]]&gt;0</f>
        <v>0</v>
      </c>
      <c r="I794" s="8" t="s">
        <v>61</v>
      </c>
    </row>
    <row r="795" spans="1:9" x14ac:dyDescent="0.3">
      <c r="A795" t="s">
        <v>90</v>
      </c>
      <c r="B795">
        <v>5</v>
      </c>
      <c r="C795" t="s">
        <v>99</v>
      </c>
      <c r="D795">
        <v>7</v>
      </c>
      <c r="E795">
        <f t="shared" si="41"/>
        <v>-2</v>
      </c>
      <c r="F795">
        <f t="shared" si="42"/>
        <v>2</v>
      </c>
      <c r="G795" t="b">
        <f>Table1[[#This Row],[Home - Away]]&gt;0</f>
        <v>0</v>
      </c>
      <c r="H795" t="b">
        <f>Table1[[#This Row],[Away - Home]]&gt;0</f>
        <v>1</v>
      </c>
      <c r="I795" s="8" t="s">
        <v>61</v>
      </c>
    </row>
    <row r="796" spans="1:9" x14ac:dyDescent="0.3">
      <c r="A796" t="s">
        <v>73</v>
      </c>
      <c r="B796">
        <v>12</v>
      </c>
      <c r="C796" t="s">
        <v>75</v>
      </c>
      <c r="D796">
        <v>2</v>
      </c>
      <c r="E796">
        <f t="shared" si="41"/>
        <v>10</v>
      </c>
      <c r="F796">
        <f t="shared" si="42"/>
        <v>-10</v>
      </c>
      <c r="G796" t="b">
        <f>Table1[[#This Row],[Home - Away]]&gt;0</f>
        <v>1</v>
      </c>
      <c r="H796" t="b">
        <f>Table1[[#This Row],[Away - Home]]&gt;0</f>
        <v>0</v>
      </c>
      <c r="I796" s="8" t="s">
        <v>61</v>
      </c>
    </row>
    <row r="797" spans="1:9" x14ac:dyDescent="0.3">
      <c r="A797" t="s">
        <v>98</v>
      </c>
      <c r="B797">
        <v>2</v>
      </c>
      <c r="C797" t="s">
        <v>92</v>
      </c>
      <c r="D797">
        <v>1</v>
      </c>
      <c r="E797">
        <f t="shared" si="41"/>
        <v>1</v>
      </c>
      <c r="F797">
        <f t="shared" si="42"/>
        <v>-1</v>
      </c>
      <c r="G797" t="b">
        <f>Table1[[#This Row],[Home - Away]]&gt;0</f>
        <v>1</v>
      </c>
      <c r="H797" t="b">
        <f>Table1[[#This Row],[Away - Home]]&gt;0</f>
        <v>0</v>
      </c>
      <c r="I797" s="8" t="s">
        <v>61</v>
      </c>
    </row>
    <row r="798" spans="1:9" x14ac:dyDescent="0.3">
      <c r="A798" t="s">
        <v>93</v>
      </c>
      <c r="B798">
        <v>3</v>
      </c>
      <c r="C798" t="s">
        <v>84</v>
      </c>
      <c r="D798">
        <v>2</v>
      </c>
      <c r="E798">
        <f t="shared" si="41"/>
        <v>1</v>
      </c>
      <c r="F798">
        <f t="shared" si="42"/>
        <v>-1</v>
      </c>
      <c r="G798" t="b">
        <f>Table1[[#This Row],[Home - Away]]&gt;0</f>
        <v>1</v>
      </c>
      <c r="H798" t="b">
        <f>Table1[[#This Row],[Away - Home]]&gt;0</f>
        <v>0</v>
      </c>
      <c r="I798" s="8" t="s">
        <v>61</v>
      </c>
    </row>
    <row r="799" spans="1:9" x14ac:dyDescent="0.3">
      <c r="A799" t="s">
        <v>78</v>
      </c>
      <c r="B799">
        <v>6</v>
      </c>
      <c r="C799" t="s">
        <v>77</v>
      </c>
      <c r="D799">
        <v>3</v>
      </c>
      <c r="E799">
        <f t="shared" si="41"/>
        <v>3</v>
      </c>
      <c r="F799">
        <f t="shared" si="42"/>
        <v>-3</v>
      </c>
      <c r="G799" t="b">
        <f>Table1[[#This Row],[Home - Away]]&gt;0</f>
        <v>1</v>
      </c>
      <c r="H799" t="b">
        <f>Table1[[#This Row],[Away - Home]]&gt;0</f>
        <v>0</v>
      </c>
      <c r="I799" s="8" t="s">
        <v>61</v>
      </c>
    </row>
    <row r="800" spans="1:9" x14ac:dyDescent="0.3">
      <c r="A800" t="s">
        <v>97</v>
      </c>
      <c r="B800">
        <v>5</v>
      </c>
      <c r="C800" t="s">
        <v>85</v>
      </c>
      <c r="D800">
        <v>15</v>
      </c>
      <c r="E800">
        <f t="shared" si="41"/>
        <v>-10</v>
      </c>
      <c r="F800">
        <f t="shared" si="42"/>
        <v>10</v>
      </c>
      <c r="G800" t="b">
        <f>Table1[[#This Row],[Home - Away]]&gt;0</f>
        <v>0</v>
      </c>
      <c r="H800" t="b">
        <f>Table1[[#This Row],[Away - Home]]&gt;0</f>
        <v>1</v>
      </c>
      <c r="I800" s="8" t="s">
        <v>62</v>
      </c>
    </row>
    <row r="801" spans="1:9" x14ac:dyDescent="0.3">
      <c r="A801" t="s">
        <v>88</v>
      </c>
      <c r="B801">
        <v>13</v>
      </c>
      <c r="C801" t="s">
        <v>89</v>
      </c>
      <c r="D801">
        <v>3</v>
      </c>
      <c r="E801">
        <f t="shared" si="41"/>
        <v>10</v>
      </c>
      <c r="F801">
        <f t="shared" si="42"/>
        <v>-10</v>
      </c>
      <c r="G801" t="b">
        <f>Table1[[#This Row],[Home - Away]]&gt;0</f>
        <v>1</v>
      </c>
      <c r="H801" t="b">
        <f>Table1[[#This Row],[Away - Home]]&gt;0</f>
        <v>0</v>
      </c>
      <c r="I801" s="8" t="s">
        <v>62</v>
      </c>
    </row>
    <row r="802" spans="1:9" x14ac:dyDescent="0.3">
      <c r="A802" t="s">
        <v>96</v>
      </c>
      <c r="B802">
        <v>7</v>
      </c>
      <c r="C802" t="s">
        <v>100</v>
      </c>
      <c r="D802">
        <v>1</v>
      </c>
      <c r="E802">
        <f t="shared" si="41"/>
        <v>6</v>
      </c>
      <c r="F802">
        <f t="shared" si="42"/>
        <v>-6</v>
      </c>
      <c r="G802" t="b">
        <f>Table1[[#This Row],[Home - Away]]&gt;0</f>
        <v>1</v>
      </c>
      <c r="H802" t="b">
        <f>Table1[[#This Row],[Away - Home]]&gt;0</f>
        <v>0</v>
      </c>
      <c r="I802" s="8" t="s">
        <v>62</v>
      </c>
    </row>
    <row r="803" spans="1:9" x14ac:dyDescent="0.3">
      <c r="A803" t="s">
        <v>78</v>
      </c>
      <c r="B803">
        <v>5</v>
      </c>
      <c r="C803" t="s">
        <v>82</v>
      </c>
      <c r="D803">
        <v>8</v>
      </c>
      <c r="E803">
        <f t="shared" si="41"/>
        <v>-3</v>
      </c>
      <c r="F803">
        <f t="shared" si="42"/>
        <v>3</v>
      </c>
      <c r="G803" t="b">
        <f>Table1[[#This Row],[Home - Away]]&gt;0</f>
        <v>0</v>
      </c>
      <c r="H803" t="b">
        <f>Table1[[#This Row],[Away - Home]]&gt;0</f>
        <v>1</v>
      </c>
      <c r="I803" s="8" t="s">
        <v>62</v>
      </c>
    </row>
    <row r="804" spans="1:9" x14ac:dyDescent="0.3">
      <c r="A804" t="s">
        <v>83</v>
      </c>
      <c r="B804">
        <v>0</v>
      </c>
      <c r="C804" t="s">
        <v>74</v>
      </c>
      <c r="D804">
        <v>4</v>
      </c>
      <c r="E804">
        <f t="shared" si="41"/>
        <v>-4</v>
      </c>
      <c r="F804">
        <f t="shared" si="42"/>
        <v>4</v>
      </c>
      <c r="G804" t="b">
        <f>Table1[[#This Row],[Home - Away]]&gt;0</f>
        <v>0</v>
      </c>
      <c r="H804" t="b">
        <f>Table1[[#This Row],[Away - Home]]&gt;0</f>
        <v>1</v>
      </c>
      <c r="I804" s="8" t="s">
        <v>62</v>
      </c>
    </row>
    <row r="805" spans="1:9" x14ac:dyDescent="0.3">
      <c r="A805" t="s">
        <v>81</v>
      </c>
      <c r="B805">
        <v>12</v>
      </c>
      <c r="C805" t="s">
        <v>92</v>
      </c>
      <c r="D805">
        <v>7</v>
      </c>
      <c r="E805">
        <f t="shared" si="41"/>
        <v>5</v>
      </c>
      <c r="F805">
        <f t="shared" si="42"/>
        <v>-5</v>
      </c>
      <c r="G805" t="b">
        <f>Table1[[#This Row],[Home - Away]]&gt;0</f>
        <v>1</v>
      </c>
      <c r="H805" t="b">
        <f>Table1[[#This Row],[Away - Home]]&gt;0</f>
        <v>0</v>
      </c>
      <c r="I805" s="8" t="s">
        <v>62</v>
      </c>
    </row>
    <row r="806" spans="1:9" x14ac:dyDescent="0.3">
      <c r="A806" t="s">
        <v>87</v>
      </c>
      <c r="B806">
        <v>11</v>
      </c>
      <c r="C806" t="s">
        <v>76</v>
      </c>
      <c r="D806">
        <v>5</v>
      </c>
      <c r="E806">
        <f t="shared" si="41"/>
        <v>6</v>
      </c>
      <c r="F806">
        <f t="shared" si="42"/>
        <v>-6</v>
      </c>
      <c r="G806" t="b">
        <f>Table1[[#This Row],[Home - Away]]&gt;0</f>
        <v>1</v>
      </c>
      <c r="H806" t="b">
        <f>Table1[[#This Row],[Away - Home]]&gt;0</f>
        <v>0</v>
      </c>
      <c r="I806" s="8" t="s">
        <v>62</v>
      </c>
    </row>
    <row r="807" spans="1:9" x14ac:dyDescent="0.3">
      <c r="A807" t="s">
        <v>91</v>
      </c>
      <c r="B807">
        <v>2</v>
      </c>
      <c r="C807" t="s">
        <v>98</v>
      </c>
      <c r="D807">
        <v>1</v>
      </c>
      <c r="E807">
        <f t="shared" si="41"/>
        <v>1</v>
      </c>
      <c r="F807">
        <f t="shared" si="42"/>
        <v>-1</v>
      </c>
      <c r="G807" t="b">
        <f>Table1[[#This Row],[Home - Away]]&gt;0</f>
        <v>1</v>
      </c>
      <c r="H807" t="b">
        <f>Table1[[#This Row],[Away - Home]]&gt;0</f>
        <v>0</v>
      </c>
      <c r="I807" s="8" t="s">
        <v>62</v>
      </c>
    </row>
    <row r="808" spans="1:9" x14ac:dyDescent="0.3">
      <c r="A808" t="s">
        <v>90</v>
      </c>
      <c r="B808">
        <v>2</v>
      </c>
      <c r="C808" t="s">
        <v>99</v>
      </c>
      <c r="D808">
        <v>3</v>
      </c>
      <c r="E808">
        <f t="shared" si="41"/>
        <v>-1</v>
      </c>
      <c r="F808">
        <f t="shared" si="42"/>
        <v>1</v>
      </c>
      <c r="G808" t="b">
        <f>Table1[[#This Row],[Home - Away]]&gt;0</f>
        <v>0</v>
      </c>
      <c r="H808" t="b">
        <f>Table1[[#This Row],[Away - Home]]&gt;0</f>
        <v>1</v>
      </c>
      <c r="I808" s="8" t="s">
        <v>62</v>
      </c>
    </row>
    <row r="809" spans="1:9" x14ac:dyDescent="0.3">
      <c r="A809" t="s">
        <v>95</v>
      </c>
      <c r="B809">
        <v>2</v>
      </c>
      <c r="C809" t="s">
        <v>72</v>
      </c>
      <c r="D809">
        <v>3</v>
      </c>
      <c r="E809">
        <f t="shared" si="41"/>
        <v>-1</v>
      </c>
      <c r="F809">
        <f t="shared" si="42"/>
        <v>1</v>
      </c>
      <c r="G809" t="b">
        <f>Table1[[#This Row],[Home - Away]]&gt;0</f>
        <v>0</v>
      </c>
      <c r="H809" t="b">
        <f>Table1[[#This Row],[Away - Home]]&gt;0</f>
        <v>1</v>
      </c>
      <c r="I809" s="8" t="s">
        <v>62</v>
      </c>
    </row>
    <row r="810" spans="1:9" x14ac:dyDescent="0.3">
      <c r="A810" t="s">
        <v>71</v>
      </c>
      <c r="B810">
        <v>10</v>
      </c>
      <c r="C810" t="s">
        <v>80</v>
      </c>
      <c r="D810">
        <v>0</v>
      </c>
      <c r="E810">
        <f t="shared" si="41"/>
        <v>10</v>
      </c>
      <c r="F810">
        <f t="shared" si="42"/>
        <v>-10</v>
      </c>
      <c r="G810" t="b">
        <f>Table1[[#This Row],[Home - Away]]&gt;0</f>
        <v>1</v>
      </c>
      <c r="H810" t="b">
        <f>Table1[[#This Row],[Away - Home]]&gt;0</f>
        <v>0</v>
      </c>
      <c r="I810" s="8" t="s">
        <v>62</v>
      </c>
    </row>
    <row r="811" spans="1:9" x14ac:dyDescent="0.3">
      <c r="A811" t="s">
        <v>73</v>
      </c>
      <c r="B811">
        <v>5</v>
      </c>
      <c r="C811" t="s">
        <v>75</v>
      </c>
      <c r="D811">
        <v>7</v>
      </c>
      <c r="E811">
        <f t="shared" si="41"/>
        <v>-2</v>
      </c>
      <c r="F811">
        <f t="shared" si="42"/>
        <v>2</v>
      </c>
      <c r="G811" t="b">
        <f>Table1[[#This Row],[Home - Away]]&gt;0</f>
        <v>0</v>
      </c>
      <c r="H811" t="b">
        <f>Table1[[#This Row],[Away - Home]]&gt;0</f>
        <v>1</v>
      </c>
      <c r="I811" s="8" t="s">
        <v>62</v>
      </c>
    </row>
    <row r="812" spans="1:9" x14ac:dyDescent="0.3">
      <c r="A812" t="s">
        <v>79</v>
      </c>
      <c r="B812">
        <v>2</v>
      </c>
      <c r="C812" t="s">
        <v>86</v>
      </c>
      <c r="D812">
        <v>3</v>
      </c>
      <c r="E812">
        <f t="shared" si="41"/>
        <v>-1</v>
      </c>
      <c r="F812">
        <f t="shared" si="42"/>
        <v>1</v>
      </c>
      <c r="G812" t="b">
        <f>Table1[[#This Row],[Home - Away]]&gt;0</f>
        <v>0</v>
      </c>
      <c r="H812" t="b">
        <f>Table1[[#This Row],[Away - Home]]&gt;0</f>
        <v>1</v>
      </c>
      <c r="I812" s="8" t="s">
        <v>62</v>
      </c>
    </row>
    <row r="813" spans="1:9" x14ac:dyDescent="0.3">
      <c r="A813" t="s">
        <v>93</v>
      </c>
      <c r="B813">
        <v>5</v>
      </c>
      <c r="C813" t="s">
        <v>84</v>
      </c>
      <c r="D813">
        <v>7</v>
      </c>
      <c r="E813">
        <f t="shared" si="41"/>
        <v>-2</v>
      </c>
      <c r="F813">
        <f t="shared" si="42"/>
        <v>2</v>
      </c>
      <c r="G813" t="b">
        <f>Table1[[#This Row],[Home - Away]]&gt;0</f>
        <v>0</v>
      </c>
      <c r="H813" t="b">
        <f>Table1[[#This Row],[Away - Home]]&gt;0</f>
        <v>1</v>
      </c>
      <c r="I813" s="8" t="s">
        <v>62</v>
      </c>
    </row>
    <row r="814" spans="1:9" x14ac:dyDescent="0.3">
      <c r="A814" t="s">
        <v>94</v>
      </c>
      <c r="B814">
        <v>4</v>
      </c>
      <c r="C814" t="s">
        <v>77</v>
      </c>
      <c r="D814">
        <v>12</v>
      </c>
      <c r="E814">
        <f t="shared" si="41"/>
        <v>-8</v>
      </c>
      <c r="F814">
        <f t="shared" si="42"/>
        <v>8</v>
      </c>
      <c r="G814" t="b">
        <f>Table1[[#This Row],[Home - Away]]&gt;0</f>
        <v>0</v>
      </c>
      <c r="H814" t="b">
        <f>Table1[[#This Row],[Away - Home]]&gt;0</f>
        <v>1</v>
      </c>
      <c r="I814" s="8" t="s">
        <v>62</v>
      </c>
    </row>
    <row r="815" spans="1:9" x14ac:dyDescent="0.3">
      <c r="A815" t="s">
        <v>96</v>
      </c>
      <c r="B815">
        <v>6</v>
      </c>
      <c r="C815" t="s">
        <v>100</v>
      </c>
      <c r="D815">
        <v>5</v>
      </c>
      <c r="E815">
        <f t="shared" si="41"/>
        <v>1</v>
      </c>
      <c r="F815">
        <f t="shared" ref="F815:F843" si="43">-E815</f>
        <v>-1</v>
      </c>
      <c r="G815" t="b">
        <f>Table1[[#This Row],[Home - Away]]&gt;0</f>
        <v>1</v>
      </c>
      <c r="H815" t="b">
        <f>Table1[[#This Row],[Away - Home]]&gt;0</f>
        <v>0</v>
      </c>
      <c r="I815" s="8" t="s">
        <v>63</v>
      </c>
    </row>
    <row r="816" spans="1:9" x14ac:dyDescent="0.3">
      <c r="A816" t="s">
        <v>88</v>
      </c>
      <c r="B816">
        <v>4</v>
      </c>
      <c r="C816" t="s">
        <v>89</v>
      </c>
      <c r="D816">
        <v>10</v>
      </c>
      <c r="E816">
        <f t="shared" si="41"/>
        <v>-6</v>
      </c>
      <c r="F816">
        <f t="shared" si="43"/>
        <v>6</v>
      </c>
      <c r="G816" t="b">
        <f>Table1[[#This Row],[Home - Away]]&gt;0</f>
        <v>0</v>
      </c>
      <c r="H816" t="b">
        <f>Table1[[#This Row],[Away - Home]]&gt;0</f>
        <v>1</v>
      </c>
      <c r="I816" s="8" t="s">
        <v>63</v>
      </c>
    </row>
    <row r="817" spans="1:9" x14ac:dyDescent="0.3">
      <c r="A817" t="s">
        <v>78</v>
      </c>
      <c r="B817">
        <v>10</v>
      </c>
      <c r="C817" t="s">
        <v>82</v>
      </c>
      <c r="D817">
        <v>1</v>
      </c>
      <c r="E817">
        <f t="shared" si="41"/>
        <v>9</v>
      </c>
      <c r="F817">
        <f t="shared" si="43"/>
        <v>-9</v>
      </c>
      <c r="G817" t="b">
        <f>Table1[[#This Row],[Home - Away]]&gt;0</f>
        <v>1</v>
      </c>
      <c r="H817" t="b">
        <f>Table1[[#This Row],[Away - Home]]&gt;0</f>
        <v>0</v>
      </c>
      <c r="I817" s="8" t="s">
        <v>63</v>
      </c>
    </row>
    <row r="818" spans="1:9" x14ac:dyDescent="0.3">
      <c r="A818" t="s">
        <v>90</v>
      </c>
      <c r="B818">
        <v>5</v>
      </c>
      <c r="C818" t="s">
        <v>99</v>
      </c>
      <c r="D818">
        <v>2</v>
      </c>
      <c r="E818">
        <f t="shared" si="41"/>
        <v>3</v>
      </c>
      <c r="F818">
        <f t="shared" si="43"/>
        <v>-3</v>
      </c>
      <c r="G818" t="b">
        <f>Table1[[#This Row],[Home - Away]]&gt;0</f>
        <v>1</v>
      </c>
      <c r="H818" t="b">
        <f>Table1[[#This Row],[Away - Home]]&gt;0</f>
        <v>0</v>
      </c>
      <c r="I818" s="8" t="s">
        <v>63</v>
      </c>
    </row>
    <row r="819" spans="1:9" x14ac:dyDescent="0.3">
      <c r="A819" t="s">
        <v>83</v>
      </c>
      <c r="B819">
        <v>5</v>
      </c>
      <c r="C819" t="s">
        <v>74</v>
      </c>
      <c r="D819">
        <v>12</v>
      </c>
      <c r="E819">
        <f t="shared" si="41"/>
        <v>-7</v>
      </c>
      <c r="F819">
        <f t="shared" si="43"/>
        <v>7</v>
      </c>
      <c r="G819" t="b">
        <f>Table1[[#This Row],[Home - Away]]&gt;0</f>
        <v>0</v>
      </c>
      <c r="H819" t="b">
        <f>Table1[[#This Row],[Away - Home]]&gt;0</f>
        <v>1</v>
      </c>
      <c r="I819" s="8" t="s">
        <v>63</v>
      </c>
    </row>
    <row r="820" spans="1:9" x14ac:dyDescent="0.3">
      <c r="A820" t="s">
        <v>81</v>
      </c>
      <c r="B820">
        <v>2</v>
      </c>
      <c r="C820" t="s">
        <v>92</v>
      </c>
      <c r="D820">
        <v>4</v>
      </c>
      <c r="E820">
        <f t="shared" si="41"/>
        <v>-2</v>
      </c>
      <c r="F820">
        <f t="shared" si="43"/>
        <v>2</v>
      </c>
      <c r="G820" t="b">
        <f>Table1[[#This Row],[Home - Away]]&gt;0</f>
        <v>0</v>
      </c>
      <c r="H820" t="b">
        <f>Table1[[#This Row],[Away - Home]]&gt;0</f>
        <v>1</v>
      </c>
      <c r="I820" s="8" t="s">
        <v>63</v>
      </c>
    </row>
    <row r="821" spans="1:9" x14ac:dyDescent="0.3">
      <c r="A821" t="s">
        <v>87</v>
      </c>
      <c r="B821">
        <v>2</v>
      </c>
      <c r="C821" t="s">
        <v>76</v>
      </c>
      <c r="D821">
        <v>7</v>
      </c>
      <c r="E821">
        <f t="shared" si="41"/>
        <v>-5</v>
      </c>
      <c r="F821">
        <f t="shared" si="43"/>
        <v>5</v>
      </c>
      <c r="G821" t="b">
        <f>Table1[[#This Row],[Home - Away]]&gt;0</f>
        <v>0</v>
      </c>
      <c r="H821" t="b">
        <f>Table1[[#This Row],[Away - Home]]&gt;0</f>
        <v>1</v>
      </c>
      <c r="I821" s="8" t="s">
        <v>63</v>
      </c>
    </row>
    <row r="822" spans="1:9" x14ac:dyDescent="0.3">
      <c r="A822" t="s">
        <v>95</v>
      </c>
      <c r="B822">
        <v>3</v>
      </c>
      <c r="C822" t="s">
        <v>72</v>
      </c>
      <c r="D822">
        <v>5</v>
      </c>
      <c r="E822">
        <f t="shared" si="41"/>
        <v>-2</v>
      </c>
      <c r="F822">
        <f t="shared" si="43"/>
        <v>2</v>
      </c>
      <c r="G822" t="b">
        <f>Table1[[#This Row],[Home - Away]]&gt;0</f>
        <v>0</v>
      </c>
      <c r="H822" t="b">
        <f>Table1[[#This Row],[Away - Home]]&gt;0</f>
        <v>1</v>
      </c>
      <c r="I822" s="8" t="s">
        <v>63</v>
      </c>
    </row>
    <row r="823" spans="1:9" x14ac:dyDescent="0.3">
      <c r="A823" t="s">
        <v>91</v>
      </c>
      <c r="B823">
        <v>10</v>
      </c>
      <c r="C823" t="s">
        <v>98</v>
      </c>
      <c r="D823">
        <v>8</v>
      </c>
      <c r="E823">
        <f t="shared" si="41"/>
        <v>2</v>
      </c>
      <c r="F823">
        <f t="shared" si="43"/>
        <v>-2</v>
      </c>
      <c r="G823" t="b">
        <f>Table1[[#This Row],[Home - Away]]&gt;0</f>
        <v>1</v>
      </c>
      <c r="H823" t="b">
        <f>Table1[[#This Row],[Away - Home]]&gt;0</f>
        <v>0</v>
      </c>
      <c r="I823" s="8" t="s">
        <v>63</v>
      </c>
    </row>
    <row r="824" spans="1:9" x14ac:dyDescent="0.3">
      <c r="A824" t="s">
        <v>73</v>
      </c>
      <c r="B824">
        <v>7</v>
      </c>
      <c r="C824" t="s">
        <v>75</v>
      </c>
      <c r="D824">
        <v>0</v>
      </c>
      <c r="E824">
        <f t="shared" si="41"/>
        <v>7</v>
      </c>
      <c r="F824">
        <f t="shared" si="43"/>
        <v>-7</v>
      </c>
      <c r="G824" t="b">
        <f>Table1[[#This Row],[Home - Away]]&gt;0</f>
        <v>1</v>
      </c>
      <c r="H824" t="b">
        <f>Table1[[#This Row],[Away - Home]]&gt;0</f>
        <v>0</v>
      </c>
      <c r="I824" s="8" t="s">
        <v>63</v>
      </c>
    </row>
    <row r="825" spans="1:9" x14ac:dyDescent="0.3">
      <c r="A825" t="s">
        <v>71</v>
      </c>
      <c r="B825">
        <v>3</v>
      </c>
      <c r="C825" t="s">
        <v>80</v>
      </c>
      <c r="D825">
        <v>5</v>
      </c>
      <c r="E825">
        <f t="shared" si="41"/>
        <v>-2</v>
      </c>
      <c r="F825">
        <f t="shared" si="43"/>
        <v>2</v>
      </c>
      <c r="G825" t="b">
        <f>Table1[[#This Row],[Home - Away]]&gt;0</f>
        <v>0</v>
      </c>
      <c r="H825" t="b">
        <f>Table1[[#This Row],[Away - Home]]&gt;0</f>
        <v>1</v>
      </c>
      <c r="I825" s="8" t="s">
        <v>63</v>
      </c>
    </row>
    <row r="826" spans="1:9" x14ac:dyDescent="0.3">
      <c r="A826" t="s">
        <v>79</v>
      </c>
      <c r="B826">
        <v>6</v>
      </c>
      <c r="C826" t="s">
        <v>86</v>
      </c>
      <c r="D826">
        <v>5</v>
      </c>
      <c r="E826">
        <f t="shared" si="41"/>
        <v>1</v>
      </c>
      <c r="F826">
        <f t="shared" si="43"/>
        <v>-1</v>
      </c>
      <c r="G826" t="b">
        <f>Table1[[#This Row],[Home - Away]]&gt;0</f>
        <v>1</v>
      </c>
      <c r="H826" t="b">
        <f>Table1[[#This Row],[Away - Home]]&gt;0</f>
        <v>0</v>
      </c>
      <c r="I826" s="8" t="s">
        <v>63</v>
      </c>
    </row>
    <row r="827" spans="1:9" x14ac:dyDescent="0.3">
      <c r="A827" t="s">
        <v>93</v>
      </c>
      <c r="B827">
        <v>0</v>
      </c>
      <c r="C827" t="s">
        <v>84</v>
      </c>
      <c r="D827">
        <v>3</v>
      </c>
      <c r="E827">
        <f t="shared" si="41"/>
        <v>-3</v>
      </c>
      <c r="F827">
        <f t="shared" si="43"/>
        <v>3</v>
      </c>
      <c r="G827" t="b">
        <f>Table1[[#This Row],[Home - Away]]&gt;0</f>
        <v>0</v>
      </c>
      <c r="H827" t="b">
        <f>Table1[[#This Row],[Away - Home]]&gt;0</f>
        <v>1</v>
      </c>
      <c r="I827" s="8" t="s">
        <v>63</v>
      </c>
    </row>
    <row r="828" spans="1:9" x14ac:dyDescent="0.3">
      <c r="A828" t="s">
        <v>94</v>
      </c>
      <c r="B828">
        <v>2</v>
      </c>
      <c r="C828" t="s">
        <v>77</v>
      </c>
      <c r="D828">
        <v>9</v>
      </c>
      <c r="E828">
        <f t="shared" si="41"/>
        <v>-7</v>
      </c>
      <c r="F828">
        <f t="shared" si="43"/>
        <v>7</v>
      </c>
      <c r="G828" t="b">
        <f>Table1[[#This Row],[Home - Away]]&gt;0</f>
        <v>0</v>
      </c>
      <c r="H828" t="b">
        <f>Table1[[#This Row],[Away - Home]]&gt;0</f>
        <v>1</v>
      </c>
      <c r="I828" s="8" t="s">
        <v>63</v>
      </c>
    </row>
    <row r="829" spans="1:9" x14ac:dyDescent="0.3">
      <c r="A829" t="s">
        <v>97</v>
      </c>
      <c r="B829">
        <v>1</v>
      </c>
      <c r="C829" t="s">
        <v>85</v>
      </c>
      <c r="D829">
        <v>10</v>
      </c>
      <c r="E829">
        <f t="shared" si="41"/>
        <v>-9</v>
      </c>
      <c r="F829">
        <f t="shared" si="43"/>
        <v>9</v>
      </c>
      <c r="G829" t="b">
        <f>Table1[[#This Row],[Home - Away]]&gt;0</f>
        <v>0</v>
      </c>
      <c r="H829" t="b">
        <f>Table1[[#This Row],[Away - Home]]&gt;0</f>
        <v>1</v>
      </c>
      <c r="I829" s="8" t="s">
        <v>63</v>
      </c>
    </row>
    <row r="830" spans="1:9" x14ac:dyDescent="0.3">
      <c r="A830" t="s">
        <v>81</v>
      </c>
      <c r="B830">
        <v>11</v>
      </c>
      <c r="C830" t="s">
        <v>92</v>
      </c>
      <c r="D830">
        <v>1</v>
      </c>
      <c r="E830">
        <f t="shared" si="41"/>
        <v>10</v>
      </c>
      <c r="F830">
        <f t="shared" si="43"/>
        <v>-10</v>
      </c>
      <c r="G830" t="b">
        <f>Table1[[#This Row],[Home - Away]]&gt;0</f>
        <v>1</v>
      </c>
      <c r="H830" t="b">
        <f>Table1[[#This Row],[Away - Home]]&gt;0</f>
        <v>0</v>
      </c>
      <c r="I830" s="8" t="s">
        <v>64</v>
      </c>
    </row>
    <row r="831" spans="1:9" x14ac:dyDescent="0.3">
      <c r="A831" t="s">
        <v>78</v>
      </c>
      <c r="B831">
        <v>3</v>
      </c>
      <c r="C831" t="s">
        <v>82</v>
      </c>
      <c r="D831">
        <v>1</v>
      </c>
      <c r="E831">
        <f t="shared" si="41"/>
        <v>2</v>
      </c>
      <c r="F831">
        <f t="shared" si="43"/>
        <v>-2</v>
      </c>
      <c r="G831" t="b">
        <f>Table1[[#This Row],[Home - Away]]&gt;0</f>
        <v>1</v>
      </c>
      <c r="H831" t="b">
        <f>Table1[[#This Row],[Away - Home]]&gt;0</f>
        <v>0</v>
      </c>
      <c r="I831" s="8" t="s">
        <v>64</v>
      </c>
    </row>
    <row r="832" spans="1:9" x14ac:dyDescent="0.3">
      <c r="A832" t="s">
        <v>90</v>
      </c>
      <c r="B832">
        <v>7</v>
      </c>
      <c r="C832" t="s">
        <v>99</v>
      </c>
      <c r="D832">
        <v>3</v>
      </c>
      <c r="E832">
        <f t="shared" si="41"/>
        <v>4</v>
      </c>
      <c r="F832">
        <f t="shared" si="43"/>
        <v>-4</v>
      </c>
      <c r="G832" t="b">
        <f>Table1[[#This Row],[Home - Away]]&gt;0</f>
        <v>1</v>
      </c>
      <c r="H832" t="b">
        <f>Table1[[#This Row],[Away - Home]]&gt;0</f>
        <v>0</v>
      </c>
      <c r="I832" s="8" t="s">
        <v>64</v>
      </c>
    </row>
    <row r="833" spans="1:9" x14ac:dyDescent="0.3">
      <c r="A833" t="s">
        <v>83</v>
      </c>
      <c r="B833">
        <v>8</v>
      </c>
      <c r="C833" t="s">
        <v>74</v>
      </c>
      <c r="D833">
        <v>0</v>
      </c>
      <c r="E833">
        <f t="shared" si="41"/>
        <v>8</v>
      </c>
      <c r="F833">
        <f t="shared" si="43"/>
        <v>-8</v>
      </c>
      <c r="G833" t="b">
        <f>Table1[[#This Row],[Home - Away]]&gt;0</f>
        <v>1</v>
      </c>
      <c r="H833" t="b">
        <f>Table1[[#This Row],[Away - Home]]&gt;0</f>
        <v>0</v>
      </c>
      <c r="I833" s="8" t="s">
        <v>64</v>
      </c>
    </row>
    <row r="834" spans="1:9" x14ac:dyDescent="0.3">
      <c r="A834" t="s">
        <v>87</v>
      </c>
      <c r="B834">
        <v>3</v>
      </c>
      <c r="C834" t="s">
        <v>76</v>
      </c>
      <c r="D834">
        <v>2</v>
      </c>
      <c r="E834">
        <f t="shared" ref="E834:E897" si="44">B834-D834</f>
        <v>1</v>
      </c>
      <c r="F834">
        <f t="shared" si="43"/>
        <v>-1</v>
      </c>
      <c r="G834" t="b">
        <f>Table1[[#This Row],[Home - Away]]&gt;0</f>
        <v>1</v>
      </c>
      <c r="H834" t="b">
        <f>Table1[[#This Row],[Away - Home]]&gt;0</f>
        <v>0</v>
      </c>
      <c r="I834" s="8" t="s">
        <v>64</v>
      </c>
    </row>
    <row r="835" spans="1:9" x14ac:dyDescent="0.3">
      <c r="A835" t="s">
        <v>91</v>
      </c>
      <c r="B835">
        <v>0</v>
      </c>
      <c r="C835" t="s">
        <v>98</v>
      </c>
      <c r="D835">
        <v>3</v>
      </c>
      <c r="E835">
        <f t="shared" si="44"/>
        <v>-3</v>
      </c>
      <c r="F835">
        <f t="shared" si="43"/>
        <v>3</v>
      </c>
      <c r="G835" t="b">
        <f>Table1[[#This Row],[Home - Away]]&gt;0</f>
        <v>0</v>
      </c>
      <c r="H835" t="b">
        <f>Table1[[#This Row],[Away - Home]]&gt;0</f>
        <v>1</v>
      </c>
      <c r="I835" s="8" t="s">
        <v>64</v>
      </c>
    </row>
    <row r="836" spans="1:9" x14ac:dyDescent="0.3">
      <c r="A836" t="s">
        <v>95</v>
      </c>
      <c r="B836">
        <v>6</v>
      </c>
      <c r="C836" t="s">
        <v>72</v>
      </c>
      <c r="D836">
        <v>7</v>
      </c>
      <c r="E836">
        <f t="shared" si="44"/>
        <v>-1</v>
      </c>
      <c r="F836">
        <f t="shared" si="43"/>
        <v>1</v>
      </c>
      <c r="G836" t="b">
        <f>Table1[[#This Row],[Home - Away]]&gt;0</f>
        <v>0</v>
      </c>
      <c r="H836" t="b">
        <f>Table1[[#This Row],[Away - Home]]&gt;0</f>
        <v>1</v>
      </c>
      <c r="I836" s="8" t="s">
        <v>64</v>
      </c>
    </row>
    <row r="837" spans="1:9" x14ac:dyDescent="0.3">
      <c r="A837" t="s">
        <v>73</v>
      </c>
      <c r="B837">
        <v>2</v>
      </c>
      <c r="C837" t="s">
        <v>75</v>
      </c>
      <c r="D837">
        <v>3</v>
      </c>
      <c r="E837">
        <f t="shared" si="44"/>
        <v>-1</v>
      </c>
      <c r="F837">
        <f t="shared" si="43"/>
        <v>1</v>
      </c>
      <c r="G837" t="b">
        <f>Table1[[#This Row],[Home - Away]]&gt;0</f>
        <v>0</v>
      </c>
      <c r="H837" t="b">
        <f>Table1[[#This Row],[Away - Home]]&gt;0</f>
        <v>1</v>
      </c>
      <c r="I837" s="8" t="s">
        <v>64</v>
      </c>
    </row>
    <row r="838" spans="1:9" x14ac:dyDescent="0.3">
      <c r="A838" t="s">
        <v>71</v>
      </c>
      <c r="B838">
        <v>7</v>
      </c>
      <c r="C838" t="s">
        <v>80</v>
      </c>
      <c r="D838">
        <v>9</v>
      </c>
      <c r="E838">
        <f t="shared" si="44"/>
        <v>-2</v>
      </c>
      <c r="F838">
        <f t="shared" si="43"/>
        <v>2</v>
      </c>
      <c r="G838" t="b">
        <f>Table1[[#This Row],[Home - Away]]&gt;0</f>
        <v>0</v>
      </c>
      <c r="H838" t="b">
        <f>Table1[[#This Row],[Away - Home]]&gt;0</f>
        <v>1</v>
      </c>
      <c r="I838" s="8" t="s">
        <v>64</v>
      </c>
    </row>
    <row r="839" spans="1:9" x14ac:dyDescent="0.3">
      <c r="A839" t="s">
        <v>79</v>
      </c>
      <c r="B839">
        <v>13</v>
      </c>
      <c r="C839" t="s">
        <v>86</v>
      </c>
      <c r="D839">
        <v>8</v>
      </c>
      <c r="E839">
        <f t="shared" si="44"/>
        <v>5</v>
      </c>
      <c r="F839">
        <f t="shared" si="43"/>
        <v>-5</v>
      </c>
      <c r="G839" t="b">
        <f>Table1[[#This Row],[Home - Away]]&gt;0</f>
        <v>1</v>
      </c>
      <c r="H839" t="b">
        <f>Table1[[#This Row],[Away - Home]]&gt;0</f>
        <v>0</v>
      </c>
      <c r="I839" s="8" t="s">
        <v>64</v>
      </c>
    </row>
    <row r="840" spans="1:9" x14ac:dyDescent="0.3">
      <c r="A840" t="s">
        <v>96</v>
      </c>
      <c r="B840">
        <v>7</v>
      </c>
      <c r="C840" t="s">
        <v>100</v>
      </c>
      <c r="D840">
        <v>2</v>
      </c>
      <c r="E840">
        <f t="shared" si="44"/>
        <v>5</v>
      </c>
      <c r="F840">
        <f t="shared" si="43"/>
        <v>-5</v>
      </c>
      <c r="G840" t="b">
        <f>Table1[[#This Row],[Home - Away]]&gt;0</f>
        <v>1</v>
      </c>
      <c r="H840" t="b">
        <f>Table1[[#This Row],[Away - Home]]&gt;0</f>
        <v>0</v>
      </c>
      <c r="I840" s="8" t="s">
        <v>64</v>
      </c>
    </row>
    <row r="841" spans="1:9" x14ac:dyDescent="0.3">
      <c r="A841" t="s">
        <v>93</v>
      </c>
      <c r="B841">
        <v>5</v>
      </c>
      <c r="C841" t="s">
        <v>84</v>
      </c>
      <c r="D841">
        <v>6</v>
      </c>
      <c r="E841">
        <f t="shared" si="44"/>
        <v>-1</v>
      </c>
      <c r="F841">
        <f t="shared" si="43"/>
        <v>1</v>
      </c>
      <c r="G841" t="b">
        <f>Table1[[#This Row],[Home - Away]]&gt;0</f>
        <v>0</v>
      </c>
      <c r="H841" t="b">
        <f>Table1[[#This Row],[Away - Home]]&gt;0</f>
        <v>1</v>
      </c>
      <c r="I841" s="8" t="s">
        <v>64</v>
      </c>
    </row>
    <row r="842" spans="1:9" x14ac:dyDescent="0.3">
      <c r="A842" t="s">
        <v>94</v>
      </c>
      <c r="B842">
        <v>1</v>
      </c>
      <c r="C842" t="s">
        <v>77</v>
      </c>
      <c r="D842">
        <v>7</v>
      </c>
      <c r="E842">
        <f t="shared" si="44"/>
        <v>-6</v>
      </c>
      <c r="F842">
        <f t="shared" si="43"/>
        <v>6</v>
      </c>
      <c r="G842" t="b">
        <f>Table1[[#This Row],[Home - Away]]&gt;0</f>
        <v>0</v>
      </c>
      <c r="H842" t="b">
        <f>Table1[[#This Row],[Away - Home]]&gt;0</f>
        <v>1</v>
      </c>
      <c r="I842" s="8" t="s">
        <v>64</v>
      </c>
    </row>
    <row r="843" spans="1:9" x14ac:dyDescent="0.3">
      <c r="A843" t="s">
        <v>97</v>
      </c>
      <c r="B843">
        <v>4</v>
      </c>
      <c r="C843" t="s">
        <v>85</v>
      </c>
      <c r="D843">
        <v>7</v>
      </c>
      <c r="E843">
        <f t="shared" si="44"/>
        <v>-3</v>
      </c>
      <c r="F843">
        <f t="shared" si="43"/>
        <v>3</v>
      </c>
      <c r="G843" t="b">
        <f>Table1[[#This Row],[Home - Away]]&gt;0</f>
        <v>0</v>
      </c>
      <c r="H843" t="b">
        <f>Table1[[#This Row],[Away - Home]]&gt;0</f>
        <v>1</v>
      </c>
      <c r="I843" s="8" t="s">
        <v>64</v>
      </c>
    </row>
    <row r="844" spans="1:9" x14ac:dyDescent="0.3">
      <c r="A844" t="s">
        <v>88</v>
      </c>
      <c r="B844">
        <v>11</v>
      </c>
      <c r="C844" t="s">
        <v>89</v>
      </c>
      <c r="D844">
        <v>10</v>
      </c>
      <c r="E844">
        <f t="shared" si="44"/>
        <v>1</v>
      </c>
      <c r="F844">
        <f t="shared" ref="F844:F869" si="45">-E844</f>
        <v>-1</v>
      </c>
      <c r="G844" t="b">
        <f>Table1[[#This Row],[Home - Away]]&gt;0</f>
        <v>1</v>
      </c>
      <c r="H844" t="b">
        <f>Table1[[#This Row],[Away - Home]]&gt;0</f>
        <v>0</v>
      </c>
      <c r="I844" s="8" t="s">
        <v>64</v>
      </c>
    </row>
    <row r="845" spans="1:9" x14ac:dyDescent="0.3">
      <c r="A845" t="s">
        <v>96</v>
      </c>
      <c r="B845">
        <v>7</v>
      </c>
      <c r="C845" t="s">
        <v>74</v>
      </c>
      <c r="D845">
        <v>3</v>
      </c>
      <c r="E845">
        <f t="shared" si="44"/>
        <v>4</v>
      </c>
      <c r="F845">
        <f t="shared" si="45"/>
        <v>-4</v>
      </c>
      <c r="G845" t="b">
        <f>Table1[[#This Row],[Home - Away]]&gt;0</f>
        <v>1</v>
      </c>
      <c r="H845" t="b">
        <f>Table1[[#This Row],[Away - Home]]&gt;0</f>
        <v>0</v>
      </c>
      <c r="I845" s="8" t="s">
        <v>65</v>
      </c>
    </row>
    <row r="846" spans="1:9" x14ac:dyDescent="0.3">
      <c r="A846" t="s">
        <v>84</v>
      </c>
      <c r="B846">
        <v>1</v>
      </c>
      <c r="C846" t="s">
        <v>72</v>
      </c>
      <c r="D846">
        <v>3</v>
      </c>
      <c r="E846">
        <f t="shared" si="44"/>
        <v>-2</v>
      </c>
      <c r="F846">
        <f t="shared" si="45"/>
        <v>2</v>
      </c>
      <c r="G846" t="b">
        <f>Table1[[#This Row],[Home - Away]]&gt;0</f>
        <v>0</v>
      </c>
      <c r="H846" t="b">
        <f>Table1[[#This Row],[Away - Home]]&gt;0</f>
        <v>1</v>
      </c>
      <c r="I846" s="8" t="s">
        <v>65</v>
      </c>
    </row>
    <row r="847" spans="1:9" x14ac:dyDescent="0.3">
      <c r="A847" t="s">
        <v>71</v>
      </c>
      <c r="B847">
        <v>7</v>
      </c>
      <c r="C847" t="s">
        <v>98</v>
      </c>
      <c r="D847">
        <v>2</v>
      </c>
      <c r="E847">
        <f t="shared" si="44"/>
        <v>5</v>
      </c>
      <c r="F847">
        <f t="shared" si="45"/>
        <v>-5</v>
      </c>
      <c r="G847" t="b">
        <f>Table1[[#This Row],[Home - Away]]&gt;0</f>
        <v>1</v>
      </c>
      <c r="H847" t="b">
        <f>Table1[[#This Row],[Away - Home]]&gt;0</f>
        <v>0</v>
      </c>
      <c r="I847" s="8" t="s">
        <v>65</v>
      </c>
    </row>
    <row r="848" spans="1:9" x14ac:dyDescent="0.3">
      <c r="A848" t="s">
        <v>95</v>
      </c>
      <c r="B848">
        <v>2</v>
      </c>
      <c r="C848" t="s">
        <v>86</v>
      </c>
      <c r="D848">
        <v>4</v>
      </c>
      <c r="E848">
        <f t="shared" si="44"/>
        <v>-2</v>
      </c>
      <c r="F848">
        <f t="shared" si="45"/>
        <v>2</v>
      </c>
      <c r="G848" t="b">
        <f>Table1[[#This Row],[Home - Away]]&gt;0</f>
        <v>0</v>
      </c>
      <c r="H848" t="b">
        <f>Table1[[#This Row],[Away - Home]]&gt;0</f>
        <v>1</v>
      </c>
      <c r="I848" s="8" t="s">
        <v>65</v>
      </c>
    </row>
    <row r="849" spans="1:9" x14ac:dyDescent="0.3">
      <c r="A849" t="s">
        <v>88</v>
      </c>
      <c r="B849">
        <v>4</v>
      </c>
      <c r="C849" t="s">
        <v>91</v>
      </c>
      <c r="D849">
        <v>2</v>
      </c>
      <c r="E849">
        <f t="shared" si="44"/>
        <v>2</v>
      </c>
      <c r="F849">
        <f t="shared" si="45"/>
        <v>-2</v>
      </c>
      <c r="G849" t="b">
        <f>Table1[[#This Row],[Home - Away]]&gt;0</f>
        <v>1</v>
      </c>
      <c r="H849" t="b">
        <f>Table1[[#This Row],[Away - Home]]&gt;0</f>
        <v>0</v>
      </c>
      <c r="I849" s="8" t="s">
        <v>65</v>
      </c>
    </row>
    <row r="850" spans="1:9" x14ac:dyDescent="0.3">
      <c r="A850" t="s">
        <v>80</v>
      </c>
      <c r="B850">
        <v>11</v>
      </c>
      <c r="C850" t="s">
        <v>79</v>
      </c>
      <c r="D850">
        <v>4</v>
      </c>
      <c r="E850">
        <f t="shared" si="44"/>
        <v>7</v>
      </c>
      <c r="F850">
        <f t="shared" si="45"/>
        <v>-7</v>
      </c>
      <c r="G850" t="b">
        <f>Table1[[#This Row],[Home - Away]]&gt;0</f>
        <v>1</v>
      </c>
      <c r="H850" t="b">
        <f>Table1[[#This Row],[Away - Home]]&gt;0</f>
        <v>0</v>
      </c>
      <c r="I850" s="8" t="s">
        <v>65</v>
      </c>
    </row>
    <row r="851" spans="1:9" x14ac:dyDescent="0.3">
      <c r="A851" t="s">
        <v>75</v>
      </c>
      <c r="B851">
        <v>3</v>
      </c>
      <c r="C851" t="s">
        <v>89</v>
      </c>
      <c r="D851">
        <v>5</v>
      </c>
      <c r="E851">
        <f t="shared" si="44"/>
        <v>-2</v>
      </c>
      <c r="F851">
        <f t="shared" si="45"/>
        <v>2</v>
      </c>
      <c r="G851" t="b">
        <f>Table1[[#This Row],[Home - Away]]&gt;0</f>
        <v>0</v>
      </c>
      <c r="H851" t="b">
        <f>Table1[[#This Row],[Away - Home]]&gt;0</f>
        <v>1</v>
      </c>
      <c r="I851" s="8" t="s">
        <v>65</v>
      </c>
    </row>
    <row r="852" spans="1:9" x14ac:dyDescent="0.3">
      <c r="A852" t="s">
        <v>81</v>
      </c>
      <c r="B852">
        <v>5</v>
      </c>
      <c r="C852" t="s">
        <v>99</v>
      </c>
      <c r="D852">
        <v>6</v>
      </c>
      <c r="E852">
        <f t="shared" si="44"/>
        <v>-1</v>
      </c>
      <c r="F852">
        <f t="shared" si="45"/>
        <v>1</v>
      </c>
      <c r="G852" t="b">
        <f>Table1[[#This Row],[Home - Away]]&gt;0</f>
        <v>0</v>
      </c>
      <c r="H852" t="b">
        <f>Table1[[#This Row],[Away - Home]]&gt;0</f>
        <v>1</v>
      </c>
      <c r="I852" s="8" t="s">
        <v>66</v>
      </c>
    </row>
    <row r="853" spans="1:9" x14ac:dyDescent="0.3">
      <c r="A853" t="s">
        <v>84</v>
      </c>
      <c r="B853">
        <v>2</v>
      </c>
      <c r="C853" t="s">
        <v>72</v>
      </c>
      <c r="D853">
        <v>10</v>
      </c>
      <c r="E853">
        <f t="shared" si="44"/>
        <v>-8</v>
      </c>
      <c r="F853">
        <f t="shared" si="45"/>
        <v>8</v>
      </c>
      <c r="G853" t="b">
        <f>Table1[[#This Row],[Home - Away]]&gt;0</f>
        <v>0</v>
      </c>
      <c r="H853" t="b">
        <f>Table1[[#This Row],[Away - Home]]&gt;0</f>
        <v>1</v>
      </c>
      <c r="I853" s="8" t="s">
        <v>66</v>
      </c>
    </row>
    <row r="854" spans="1:9" x14ac:dyDescent="0.3">
      <c r="A854" t="s">
        <v>71</v>
      </c>
      <c r="B854">
        <v>2</v>
      </c>
      <c r="C854" t="s">
        <v>98</v>
      </c>
      <c r="D854">
        <v>5</v>
      </c>
      <c r="E854">
        <f t="shared" si="44"/>
        <v>-3</v>
      </c>
      <c r="F854">
        <f t="shared" si="45"/>
        <v>3</v>
      </c>
      <c r="G854" t="b">
        <f>Table1[[#This Row],[Home - Away]]&gt;0</f>
        <v>0</v>
      </c>
      <c r="H854" t="b">
        <f>Table1[[#This Row],[Away - Home]]&gt;0</f>
        <v>1</v>
      </c>
      <c r="I854" s="8" t="s">
        <v>66</v>
      </c>
    </row>
    <row r="855" spans="1:9" x14ac:dyDescent="0.3">
      <c r="A855" t="s">
        <v>88</v>
      </c>
      <c r="B855">
        <v>2</v>
      </c>
      <c r="C855" t="s">
        <v>91</v>
      </c>
      <c r="D855">
        <v>1</v>
      </c>
      <c r="E855">
        <f t="shared" si="44"/>
        <v>1</v>
      </c>
      <c r="F855">
        <f t="shared" si="45"/>
        <v>-1</v>
      </c>
      <c r="G855" t="b">
        <f>Table1[[#This Row],[Home - Away]]&gt;0</f>
        <v>1</v>
      </c>
      <c r="H855" t="b">
        <f>Table1[[#This Row],[Away - Home]]&gt;0</f>
        <v>0</v>
      </c>
      <c r="I855" s="8" t="s">
        <v>66</v>
      </c>
    </row>
    <row r="856" spans="1:9" x14ac:dyDescent="0.3">
      <c r="A856" t="s">
        <v>95</v>
      </c>
      <c r="B856">
        <v>1</v>
      </c>
      <c r="C856" t="s">
        <v>86</v>
      </c>
      <c r="D856">
        <v>13</v>
      </c>
      <c r="E856">
        <f t="shared" si="44"/>
        <v>-12</v>
      </c>
      <c r="F856">
        <f t="shared" si="45"/>
        <v>12</v>
      </c>
      <c r="G856" t="b">
        <f>Table1[[#This Row],[Home - Away]]&gt;0</f>
        <v>0</v>
      </c>
      <c r="H856" t="b">
        <f>Table1[[#This Row],[Away - Home]]&gt;0</f>
        <v>1</v>
      </c>
      <c r="I856" s="8" t="s">
        <v>66</v>
      </c>
    </row>
    <row r="857" spans="1:9" x14ac:dyDescent="0.3">
      <c r="A857" t="s">
        <v>97</v>
      </c>
      <c r="B857">
        <v>4</v>
      </c>
      <c r="C857" t="s">
        <v>94</v>
      </c>
      <c r="D857">
        <v>2</v>
      </c>
      <c r="E857">
        <f t="shared" si="44"/>
        <v>2</v>
      </c>
      <c r="F857">
        <f t="shared" si="45"/>
        <v>-2</v>
      </c>
      <c r="G857" t="b">
        <f>Table1[[#This Row],[Home - Away]]&gt;0</f>
        <v>1</v>
      </c>
      <c r="H857" t="b">
        <f>Table1[[#This Row],[Away - Home]]&gt;0</f>
        <v>0</v>
      </c>
      <c r="I857" s="8" t="s">
        <v>66</v>
      </c>
    </row>
    <row r="858" spans="1:9" x14ac:dyDescent="0.3">
      <c r="A858" t="s">
        <v>75</v>
      </c>
      <c r="B858">
        <v>1</v>
      </c>
      <c r="C858" t="s">
        <v>89</v>
      </c>
      <c r="D858">
        <v>4</v>
      </c>
      <c r="E858">
        <f t="shared" si="44"/>
        <v>-3</v>
      </c>
      <c r="F858">
        <f t="shared" si="45"/>
        <v>3</v>
      </c>
      <c r="G858" t="b">
        <f>Table1[[#This Row],[Home - Away]]&gt;0</f>
        <v>0</v>
      </c>
      <c r="H858" t="b">
        <f>Table1[[#This Row],[Away - Home]]&gt;0</f>
        <v>1</v>
      </c>
      <c r="I858" s="8" t="s">
        <v>66</v>
      </c>
    </row>
    <row r="859" spans="1:9" x14ac:dyDescent="0.3">
      <c r="A859" t="s">
        <v>80</v>
      </c>
      <c r="B859">
        <v>3</v>
      </c>
      <c r="C859" t="s">
        <v>79</v>
      </c>
      <c r="D859">
        <v>1</v>
      </c>
      <c r="E859">
        <f t="shared" si="44"/>
        <v>2</v>
      </c>
      <c r="F859">
        <f t="shared" si="45"/>
        <v>-2</v>
      </c>
      <c r="G859" t="b">
        <f>Table1[[#This Row],[Home - Away]]&gt;0</f>
        <v>1</v>
      </c>
      <c r="H859" t="b">
        <f>Table1[[#This Row],[Away - Home]]&gt;0</f>
        <v>0</v>
      </c>
      <c r="I859" s="8" t="s">
        <v>66</v>
      </c>
    </row>
    <row r="860" spans="1:9" x14ac:dyDescent="0.3">
      <c r="A860" t="s">
        <v>92</v>
      </c>
      <c r="B860">
        <v>8</v>
      </c>
      <c r="C860" t="s">
        <v>100</v>
      </c>
      <c r="D860">
        <v>10</v>
      </c>
      <c r="E860">
        <f t="shared" si="44"/>
        <v>-2</v>
      </c>
      <c r="F860">
        <f t="shared" si="45"/>
        <v>2</v>
      </c>
      <c r="G860" t="b">
        <f>Table1[[#This Row],[Home - Away]]&gt;0</f>
        <v>0</v>
      </c>
      <c r="H860" t="b">
        <f>Table1[[#This Row],[Away - Home]]&gt;0</f>
        <v>1</v>
      </c>
      <c r="I860" s="8" t="s">
        <v>66</v>
      </c>
    </row>
    <row r="861" spans="1:9" x14ac:dyDescent="0.3">
      <c r="A861" t="s">
        <v>76</v>
      </c>
      <c r="B861">
        <v>5</v>
      </c>
      <c r="C861" t="s">
        <v>85</v>
      </c>
      <c r="D861">
        <v>3</v>
      </c>
      <c r="E861">
        <f t="shared" si="44"/>
        <v>2</v>
      </c>
      <c r="F861">
        <f t="shared" si="45"/>
        <v>-2</v>
      </c>
      <c r="G861" t="b">
        <f>Table1[[#This Row],[Home - Away]]&gt;0</f>
        <v>1</v>
      </c>
      <c r="H861" t="b">
        <f>Table1[[#This Row],[Away - Home]]&gt;0</f>
        <v>0</v>
      </c>
      <c r="I861" s="8" t="s">
        <v>66</v>
      </c>
    </row>
    <row r="862" spans="1:9" x14ac:dyDescent="0.3">
      <c r="A862" t="s">
        <v>87</v>
      </c>
      <c r="B862">
        <v>3</v>
      </c>
      <c r="C862" t="s">
        <v>77</v>
      </c>
      <c r="D862">
        <v>12</v>
      </c>
      <c r="E862">
        <f t="shared" si="44"/>
        <v>-9</v>
      </c>
      <c r="F862">
        <f t="shared" si="45"/>
        <v>9</v>
      </c>
      <c r="G862" t="b">
        <f>Table1[[#This Row],[Home - Away]]&gt;0</f>
        <v>0</v>
      </c>
      <c r="H862" t="b">
        <f>Table1[[#This Row],[Away - Home]]&gt;0</f>
        <v>1</v>
      </c>
      <c r="I862" s="8" t="s">
        <v>66</v>
      </c>
    </row>
    <row r="863" spans="1:9" x14ac:dyDescent="0.3">
      <c r="A863" t="s">
        <v>83</v>
      </c>
      <c r="B863">
        <v>3</v>
      </c>
      <c r="C863" t="s">
        <v>78</v>
      </c>
      <c r="D863">
        <v>11</v>
      </c>
      <c r="E863">
        <f t="shared" si="44"/>
        <v>-8</v>
      </c>
      <c r="F863">
        <f t="shared" si="45"/>
        <v>8</v>
      </c>
      <c r="G863" t="b">
        <f>Table1[[#This Row],[Home - Away]]&gt;0</f>
        <v>0</v>
      </c>
      <c r="H863" t="b">
        <f>Table1[[#This Row],[Away - Home]]&gt;0</f>
        <v>1</v>
      </c>
      <c r="I863" s="8" t="s">
        <v>66</v>
      </c>
    </row>
    <row r="864" spans="1:9" x14ac:dyDescent="0.3">
      <c r="A864" t="s">
        <v>90</v>
      </c>
      <c r="B864">
        <v>5</v>
      </c>
      <c r="C864" t="s">
        <v>73</v>
      </c>
      <c r="D864">
        <v>4</v>
      </c>
      <c r="E864">
        <f t="shared" si="44"/>
        <v>1</v>
      </c>
      <c r="F864">
        <f t="shared" si="45"/>
        <v>-1</v>
      </c>
      <c r="G864" t="b">
        <f>Table1[[#This Row],[Home - Away]]&gt;0</f>
        <v>1</v>
      </c>
      <c r="H864" t="b">
        <f>Table1[[#This Row],[Away - Home]]&gt;0</f>
        <v>0</v>
      </c>
      <c r="I864" s="8" t="s">
        <v>66</v>
      </c>
    </row>
    <row r="865" spans="1:9" x14ac:dyDescent="0.3">
      <c r="A865" t="s">
        <v>82</v>
      </c>
      <c r="B865">
        <v>2</v>
      </c>
      <c r="C865" t="s">
        <v>93</v>
      </c>
      <c r="D865">
        <v>10</v>
      </c>
      <c r="E865">
        <f t="shared" si="44"/>
        <v>-8</v>
      </c>
      <c r="F865">
        <f t="shared" si="45"/>
        <v>8</v>
      </c>
      <c r="G865" t="b">
        <f>Table1[[#This Row],[Home - Away]]&gt;0</f>
        <v>0</v>
      </c>
      <c r="H865" t="b">
        <f>Table1[[#This Row],[Away - Home]]&gt;0</f>
        <v>1</v>
      </c>
      <c r="I865" s="8" t="s">
        <v>66</v>
      </c>
    </row>
    <row r="866" spans="1:9" x14ac:dyDescent="0.3">
      <c r="A866" t="s">
        <v>96</v>
      </c>
      <c r="B866">
        <v>7</v>
      </c>
      <c r="C866" t="s">
        <v>74</v>
      </c>
      <c r="D866">
        <v>9</v>
      </c>
      <c r="E866">
        <f t="shared" si="44"/>
        <v>-2</v>
      </c>
      <c r="F866">
        <f t="shared" si="45"/>
        <v>2</v>
      </c>
      <c r="G866" t="b">
        <f>Table1[[#This Row],[Home - Away]]&gt;0</f>
        <v>0</v>
      </c>
      <c r="H866" t="b">
        <f>Table1[[#This Row],[Away - Home]]&gt;0</f>
        <v>1</v>
      </c>
      <c r="I866" s="8" t="s">
        <v>66</v>
      </c>
    </row>
    <row r="867" spans="1:9" x14ac:dyDescent="0.3">
      <c r="A867" t="s">
        <v>84</v>
      </c>
      <c r="B867">
        <v>6</v>
      </c>
      <c r="C867" t="s">
        <v>72</v>
      </c>
      <c r="D867">
        <v>5</v>
      </c>
      <c r="E867">
        <f t="shared" si="44"/>
        <v>1</v>
      </c>
      <c r="F867">
        <f t="shared" si="45"/>
        <v>-1</v>
      </c>
      <c r="G867" t="b">
        <f>Table1[[#This Row],[Home - Away]]&gt;0</f>
        <v>1</v>
      </c>
      <c r="H867" t="b">
        <f>Table1[[#This Row],[Away - Home]]&gt;0</f>
        <v>0</v>
      </c>
      <c r="I867" s="8" t="s">
        <v>67</v>
      </c>
    </row>
    <row r="868" spans="1:9" x14ac:dyDescent="0.3">
      <c r="A868" t="s">
        <v>81</v>
      </c>
      <c r="B868">
        <v>6</v>
      </c>
      <c r="C868" t="s">
        <v>99</v>
      </c>
      <c r="D868">
        <v>9</v>
      </c>
      <c r="E868">
        <f t="shared" si="44"/>
        <v>-3</v>
      </c>
      <c r="F868">
        <f t="shared" si="45"/>
        <v>3</v>
      </c>
      <c r="G868" t="b">
        <f>Table1[[#This Row],[Home - Away]]&gt;0</f>
        <v>0</v>
      </c>
      <c r="H868" t="b">
        <f>Table1[[#This Row],[Away - Home]]&gt;0</f>
        <v>1</v>
      </c>
      <c r="I868" s="8" t="s">
        <v>67</v>
      </c>
    </row>
    <row r="869" spans="1:9" x14ac:dyDescent="0.3">
      <c r="A869" t="s">
        <v>71</v>
      </c>
      <c r="B869">
        <v>3</v>
      </c>
      <c r="C869" t="s">
        <v>98</v>
      </c>
      <c r="D869">
        <v>6</v>
      </c>
      <c r="E869">
        <f t="shared" si="44"/>
        <v>-3</v>
      </c>
      <c r="F869">
        <f t="shared" si="45"/>
        <v>3</v>
      </c>
      <c r="G869" t="b">
        <f>Table1[[#This Row],[Home - Away]]&gt;0</f>
        <v>0</v>
      </c>
      <c r="H869" t="b">
        <f>Table1[[#This Row],[Away - Home]]&gt;0</f>
        <v>1</v>
      </c>
      <c r="I869" s="8" t="s">
        <v>67</v>
      </c>
    </row>
    <row r="870" spans="1:9" x14ac:dyDescent="0.3">
      <c r="A870" t="s">
        <v>88</v>
      </c>
      <c r="B870">
        <v>1</v>
      </c>
      <c r="C870" t="s">
        <v>91</v>
      </c>
      <c r="D870">
        <v>2</v>
      </c>
      <c r="E870">
        <f t="shared" si="44"/>
        <v>-1</v>
      </c>
      <c r="F870">
        <f t="shared" ref="F870:F897" si="46">-E870</f>
        <v>1</v>
      </c>
      <c r="G870" t="b">
        <f>Table1[[#This Row],[Home - Away]]&gt;0</f>
        <v>0</v>
      </c>
      <c r="H870" t="b">
        <f>Table1[[#This Row],[Away - Home]]&gt;0</f>
        <v>1</v>
      </c>
      <c r="I870" s="8" t="s">
        <v>67</v>
      </c>
    </row>
    <row r="871" spans="1:9" x14ac:dyDescent="0.3">
      <c r="A871" t="s">
        <v>95</v>
      </c>
      <c r="B871">
        <v>4</v>
      </c>
      <c r="C871" t="s">
        <v>86</v>
      </c>
      <c r="D871">
        <v>6</v>
      </c>
      <c r="E871">
        <f t="shared" si="44"/>
        <v>-2</v>
      </c>
      <c r="F871">
        <f t="shared" si="46"/>
        <v>2</v>
      </c>
      <c r="G871" t="b">
        <f>Table1[[#This Row],[Home - Away]]&gt;0</f>
        <v>0</v>
      </c>
      <c r="H871" t="b">
        <f>Table1[[#This Row],[Away - Home]]&gt;0</f>
        <v>1</v>
      </c>
      <c r="I871" s="8" t="s">
        <v>67</v>
      </c>
    </row>
    <row r="872" spans="1:9" x14ac:dyDescent="0.3">
      <c r="A872" t="s">
        <v>97</v>
      </c>
      <c r="B872">
        <v>1</v>
      </c>
      <c r="C872" t="s">
        <v>94</v>
      </c>
      <c r="D872">
        <v>3</v>
      </c>
      <c r="E872">
        <f t="shared" si="44"/>
        <v>-2</v>
      </c>
      <c r="F872">
        <f t="shared" si="46"/>
        <v>2</v>
      </c>
      <c r="G872" t="b">
        <f>Table1[[#This Row],[Home - Away]]&gt;0</f>
        <v>0</v>
      </c>
      <c r="H872" t="b">
        <f>Table1[[#This Row],[Away - Home]]&gt;0</f>
        <v>1</v>
      </c>
      <c r="I872" s="8" t="s">
        <v>67</v>
      </c>
    </row>
    <row r="873" spans="1:9" x14ac:dyDescent="0.3">
      <c r="A873" t="s">
        <v>75</v>
      </c>
      <c r="B873">
        <v>7</v>
      </c>
      <c r="C873" t="s">
        <v>89</v>
      </c>
      <c r="D873">
        <v>5</v>
      </c>
      <c r="E873">
        <f t="shared" si="44"/>
        <v>2</v>
      </c>
      <c r="F873">
        <f t="shared" si="46"/>
        <v>-2</v>
      </c>
      <c r="G873" t="b">
        <f>Table1[[#This Row],[Home - Away]]&gt;0</f>
        <v>1</v>
      </c>
      <c r="H873" t="b">
        <f>Table1[[#This Row],[Away - Home]]&gt;0</f>
        <v>0</v>
      </c>
      <c r="I873" s="8" t="s">
        <v>67</v>
      </c>
    </row>
    <row r="874" spans="1:9" x14ac:dyDescent="0.3">
      <c r="A874" t="s">
        <v>80</v>
      </c>
      <c r="B874">
        <v>1</v>
      </c>
      <c r="C874" t="s">
        <v>79</v>
      </c>
      <c r="D874">
        <v>14</v>
      </c>
      <c r="E874">
        <f t="shared" si="44"/>
        <v>-13</v>
      </c>
      <c r="F874">
        <f t="shared" si="46"/>
        <v>13</v>
      </c>
      <c r="G874" t="b">
        <f>Table1[[#This Row],[Home - Away]]&gt;0</f>
        <v>0</v>
      </c>
      <c r="H874" t="b">
        <f>Table1[[#This Row],[Away - Home]]&gt;0</f>
        <v>1</v>
      </c>
      <c r="I874" s="8" t="s">
        <v>67</v>
      </c>
    </row>
    <row r="875" spans="1:9" x14ac:dyDescent="0.3">
      <c r="A875" t="s">
        <v>92</v>
      </c>
      <c r="B875">
        <v>4</v>
      </c>
      <c r="C875" t="s">
        <v>100</v>
      </c>
      <c r="D875">
        <v>3</v>
      </c>
      <c r="E875">
        <f t="shared" si="44"/>
        <v>1</v>
      </c>
      <c r="F875">
        <f t="shared" si="46"/>
        <v>-1</v>
      </c>
      <c r="G875" t="b">
        <f>Table1[[#This Row],[Home - Away]]&gt;0</f>
        <v>1</v>
      </c>
      <c r="H875" t="b">
        <f>Table1[[#This Row],[Away - Home]]&gt;0</f>
        <v>0</v>
      </c>
      <c r="I875" s="8" t="s">
        <v>67</v>
      </c>
    </row>
    <row r="876" spans="1:9" x14ac:dyDescent="0.3">
      <c r="A876" t="s">
        <v>82</v>
      </c>
      <c r="B876">
        <v>4</v>
      </c>
      <c r="C876" t="s">
        <v>93</v>
      </c>
      <c r="D876">
        <v>7</v>
      </c>
      <c r="E876">
        <f t="shared" si="44"/>
        <v>-3</v>
      </c>
      <c r="F876">
        <f t="shared" si="46"/>
        <v>3</v>
      </c>
      <c r="G876" t="b">
        <f>Table1[[#This Row],[Home - Away]]&gt;0</f>
        <v>0</v>
      </c>
      <c r="H876" t="b">
        <f>Table1[[#This Row],[Away - Home]]&gt;0</f>
        <v>1</v>
      </c>
      <c r="I876" s="8" t="s">
        <v>67</v>
      </c>
    </row>
    <row r="877" spans="1:9" x14ac:dyDescent="0.3">
      <c r="A877" t="s">
        <v>76</v>
      </c>
      <c r="B877">
        <v>0</v>
      </c>
      <c r="C877" t="s">
        <v>85</v>
      </c>
      <c r="D877">
        <v>4</v>
      </c>
      <c r="E877">
        <f t="shared" si="44"/>
        <v>-4</v>
      </c>
      <c r="F877">
        <f t="shared" si="46"/>
        <v>4</v>
      </c>
      <c r="G877" t="b">
        <f>Table1[[#This Row],[Home - Away]]&gt;0</f>
        <v>0</v>
      </c>
      <c r="H877" t="b">
        <f>Table1[[#This Row],[Away - Home]]&gt;0</f>
        <v>1</v>
      </c>
      <c r="I877" s="8" t="s">
        <v>67</v>
      </c>
    </row>
    <row r="878" spans="1:9" x14ac:dyDescent="0.3">
      <c r="A878" t="s">
        <v>83</v>
      </c>
      <c r="B878">
        <v>1</v>
      </c>
      <c r="C878" t="s">
        <v>78</v>
      </c>
      <c r="D878">
        <v>8</v>
      </c>
      <c r="E878">
        <f t="shared" si="44"/>
        <v>-7</v>
      </c>
      <c r="F878">
        <f t="shared" si="46"/>
        <v>7</v>
      </c>
      <c r="G878" t="b">
        <f>Table1[[#This Row],[Home - Away]]&gt;0</f>
        <v>0</v>
      </c>
      <c r="H878" t="b">
        <f>Table1[[#This Row],[Away - Home]]&gt;0</f>
        <v>1</v>
      </c>
      <c r="I878" s="8" t="s">
        <v>67</v>
      </c>
    </row>
    <row r="879" spans="1:9" x14ac:dyDescent="0.3">
      <c r="A879" t="s">
        <v>90</v>
      </c>
      <c r="B879">
        <v>0</v>
      </c>
      <c r="C879" t="s">
        <v>73</v>
      </c>
      <c r="D879">
        <v>8</v>
      </c>
      <c r="E879">
        <f t="shared" si="44"/>
        <v>-8</v>
      </c>
      <c r="F879">
        <f t="shared" si="46"/>
        <v>8</v>
      </c>
      <c r="G879" t="b">
        <f>Table1[[#This Row],[Home - Away]]&gt;0</f>
        <v>0</v>
      </c>
      <c r="H879" t="b">
        <f>Table1[[#This Row],[Away - Home]]&gt;0</f>
        <v>1</v>
      </c>
      <c r="I879" s="8" t="s">
        <v>67</v>
      </c>
    </row>
    <row r="880" spans="1:9" x14ac:dyDescent="0.3">
      <c r="A880" t="s">
        <v>87</v>
      </c>
      <c r="B880">
        <v>5</v>
      </c>
      <c r="C880" t="s">
        <v>77</v>
      </c>
      <c r="D880">
        <v>6</v>
      </c>
      <c r="E880">
        <f t="shared" si="44"/>
        <v>-1</v>
      </c>
      <c r="F880">
        <f t="shared" si="46"/>
        <v>1</v>
      </c>
      <c r="G880" t="b">
        <f>Table1[[#This Row],[Home - Away]]&gt;0</f>
        <v>0</v>
      </c>
      <c r="H880" t="b">
        <f>Table1[[#This Row],[Away - Home]]&gt;0</f>
        <v>1</v>
      </c>
      <c r="I880" s="8" t="s">
        <v>67</v>
      </c>
    </row>
    <row r="881" spans="1:9" x14ac:dyDescent="0.3">
      <c r="A881" t="s">
        <v>96</v>
      </c>
      <c r="B881">
        <v>5</v>
      </c>
      <c r="C881" t="s">
        <v>74</v>
      </c>
      <c r="D881">
        <v>7</v>
      </c>
      <c r="E881">
        <f t="shared" si="44"/>
        <v>-2</v>
      </c>
      <c r="F881">
        <f t="shared" si="46"/>
        <v>2</v>
      </c>
      <c r="G881" t="b">
        <f>Table1[[#This Row],[Home - Away]]&gt;0</f>
        <v>0</v>
      </c>
      <c r="H881" t="b">
        <f>Table1[[#This Row],[Away - Home]]&gt;0</f>
        <v>1</v>
      </c>
      <c r="I881" s="8" t="s">
        <v>67</v>
      </c>
    </row>
    <row r="882" spans="1:9" x14ac:dyDescent="0.3">
      <c r="A882" t="s">
        <v>71</v>
      </c>
      <c r="B882">
        <v>9</v>
      </c>
      <c r="C882" t="s">
        <v>98</v>
      </c>
      <c r="D882">
        <v>5</v>
      </c>
      <c r="E882">
        <f t="shared" si="44"/>
        <v>4</v>
      </c>
      <c r="F882">
        <f t="shared" si="46"/>
        <v>-4</v>
      </c>
      <c r="G882" t="b">
        <f>Table1[[#This Row],[Home - Away]]&gt;0</f>
        <v>1</v>
      </c>
      <c r="H882" t="b">
        <f>Table1[[#This Row],[Away - Home]]&gt;0</f>
        <v>0</v>
      </c>
      <c r="I882" s="8" t="s">
        <v>68</v>
      </c>
    </row>
    <row r="883" spans="1:9" x14ac:dyDescent="0.3">
      <c r="A883" t="s">
        <v>95</v>
      </c>
      <c r="B883">
        <v>2</v>
      </c>
      <c r="C883" t="s">
        <v>86</v>
      </c>
      <c r="D883">
        <v>5</v>
      </c>
      <c r="E883">
        <f t="shared" si="44"/>
        <v>-3</v>
      </c>
      <c r="F883">
        <f t="shared" si="46"/>
        <v>3</v>
      </c>
      <c r="G883" t="b">
        <f>Table1[[#This Row],[Home - Away]]&gt;0</f>
        <v>0</v>
      </c>
      <c r="H883" t="b">
        <f>Table1[[#This Row],[Away - Home]]&gt;0</f>
        <v>1</v>
      </c>
      <c r="I883" s="8" t="s">
        <v>68</v>
      </c>
    </row>
    <row r="884" spans="1:9" x14ac:dyDescent="0.3">
      <c r="A884" t="s">
        <v>97</v>
      </c>
      <c r="B884">
        <v>5</v>
      </c>
      <c r="C884" t="s">
        <v>94</v>
      </c>
      <c r="D884">
        <v>7</v>
      </c>
      <c r="E884">
        <f t="shared" si="44"/>
        <v>-2</v>
      </c>
      <c r="F884">
        <f t="shared" si="46"/>
        <v>2</v>
      </c>
      <c r="G884" t="b">
        <f>Table1[[#This Row],[Home - Away]]&gt;0</f>
        <v>0</v>
      </c>
      <c r="H884" t="b">
        <f>Table1[[#This Row],[Away - Home]]&gt;0</f>
        <v>1</v>
      </c>
      <c r="I884" s="8" t="s">
        <v>68</v>
      </c>
    </row>
    <row r="885" spans="1:9" x14ac:dyDescent="0.3">
      <c r="A885" t="s">
        <v>84</v>
      </c>
      <c r="B885">
        <v>7</v>
      </c>
      <c r="C885" t="s">
        <v>81</v>
      </c>
      <c r="D885">
        <v>1</v>
      </c>
      <c r="E885">
        <f t="shared" si="44"/>
        <v>6</v>
      </c>
      <c r="F885">
        <f t="shared" si="46"/>
        <v>-6</v>
      </c>
      <c r="G885" t="b">
        <f>Table1[[#This Row],[Home - Away]]&gt;0</f>
        <v>1</v>
      </c>
      <c r="H885" t="b">
        <f>Table1[[#This Row],[Away - Home]]&gt;0</f>
        <v>0</v>
      </c>
      <c r="I885" s="8" t="s">
        <v>68</v>
      </c>
    </row>
    <row r="886" spans="1:9" x14ac:dyDescent="0.3">
      <c r="A886" t="s">
        <v>80</v>
      </c>
      <c r="B886">
        <v>1</v>
      </c>
      <c r="C886" t="s">
        <v>79</v>
      </c>
      <c r="D886">
        <v>3</v>
      </c>
      <c r="E886">
        <f t="shared" si="44"/>
        <v>-2</v>
      </c>
      <c r="F886">
        <f t="shared" si="46"/>
        <v>2</v>
      </c>
      <c r="G886" t="b">
        <f>Table1[[#This Row],[Home - Away]]&gt;0</f>
        <v>0</v>
      </c>
      <c r="H886" t="b">
        <f>Table1[[#This Row],[Away - Home]]&gt;0</f>
        <v>1</v>
      </c>
      <c r="I886" s="8" t="s">
        <v>68</v>
      </c>
    </row>
    <row r="887" spans="1:9" x14ac:dyDescent="0.3">
      <c r="A887" t="s">
        <v>82</v>
      </c>
      <c r="B887">
        <v>3</v>
      </c>
      <c r="C887" t="s">
        <v>93</v>
      </c>
      <c r="D887">
        <v>15</v>
      </c>
      <c r="E887">
        <f t="shared" si="44"/>
        <v>-12</v>
      </c>
      <c r="F887">
        <f t="shared" si="46"/>
        <v>12</v>
      </c>
      <c r="G887" t="b">
        <f>Table1[[#This Row],[Home - Away]]&gt;0</f>
        <v>0</v>
      </c>
      <c r="H887" t="b">
        <f>Table1[[#This Row],[Away - Home]]&gt;0</f>
        <v>1</v>
      </c>
      <c r="I887" s="8" t="s">
        <v>68</v>
      </c>
    </row>
    <row r="888" spans="1:9" x14ac:dyDescent="0.3">
      <c r="A888" t="s">
        <v>76</v>
      </c>
      <c r="B888">
        <v>11</v>
      </c>
      <c r="C888" t="s">
        <v>85</v>
      </c>
      <c r="D888">
        <v>4</v>
      </c>
      <c r="E888">
        <f t="shared" si="44"/>
        <v>7</v>
      </c>
      <c r="F888">
        <f t="shared" si="46"/>
        <v>-7</v>
      </c>
      <c r="G888" t="b">
        <f>Table1[[#This Row],[Home - Away]]&gt;0</f>
        <v>1</v>
      </c>
      <c r="H888" t="b">
        <f>Table1[[#This Row],[Away - Home]]&gt;0</f>
        <v>0</v>
      </c>
      <c r="I888" s="8" t="s">
        <v>68</v>
      </c>
    </row>
    <row r="889" spans="1:9" x14ac:dyDescent="0.3">
      <c r="A889" t="s">
        <v>90</v>
      </c>
      <c r="B889">
        <v>1</v>
      </c>
      <c r="C889" t="s">
        <v>73</v>
      </c>
      <c r="D889">
        <v>9</v>
      </c>
      <c r="E889">
        <f t="shared" si="44"/>
        <v>-8</v>
      </c>
      <c r="F889">
        <f t="shared" si="46"/>
        <v>8</v>
      </c>
      <c r="G889" t="b">
        <f>Table1[[#This Row],[Home - Away]]&gt;0</f>
        <v>0</v>
      </c>
      <c r="H889" t="b">
        <f>Table1[[#This Row],[Away - Home]]&gt;0</f>
        <v>1</v>
      </c>
      <c r="I889" s="8" t="s">
        <v>68</v>
      </c>
    </row>
    <row r="890" spans="1:9" x14ac:dyDescent="0.3">
      <c r="A890" t="s">
        <v>87</v>
      </c>
      <c r="B890">
        <v>2</v>
      </c>
      <c r="C890" t="s">
        <v>77</v>
      </c>
      <c r="D890">
        <v>1</v>
      </c>
      <c r="E890">
        <f t="shared" si="44"/>
        <v>1</v>
      </c>
      <c r="F890">
        <f t="shared" si="46"/>
        <v>-1</v>
      </c>
      <c r="G890" t="b">
        <f>Table1[[#This Row],[Home - Away]]&gt;0</f>
        <v>1</v>
      </c>
      <c r="H890" t="b">
        <f>Table1[[#This Row],[Away - Home]]&gt;0</f>
        <v>0</v>
      </c>
      <c r="I890" s="8" t="s">
        <v>68</v>
      </c>
    </row>
    <row r="891" spans="1:9" x14ac:dyDescent="0.3">
      <c r="A891" t="s">
        <v>96</v>
      </c>
      <c r="B891">
        <v>6</v>
      </c>
      <c r="C891" t="s">
        <v>74</v>
      </c>
      <c r="D891">
        <v>1</v>
      </c>
      <c r="E891">
        <f t="shared" si="44"/>
        <v>5</v>
      </c>
      <c r="F891">
        <f t="shared" si="46"/>
        <v>-5</v>
      </c>
      <c r="G891" t="b">
        <f>Table1[[#This Row],[Home - Away]]&gt;0</f>
        <v>1</v>
      </c>
      <c r="H891" t="b">
        <f>Table1[[#This Row],[Away - Home]]&gt;0</f>
        <v>0</v>
      </c>
      <c r="I891" s="8" t="s">
        <v>68</v>
      </c>
    </row>
    <row r="892" spans="1:9" x14ac:dyDescent="0.3">
      <c r="A892" t="s">
        <v>78</v>
      </c>
      <c r="B892">
        <v>4</v>
      </c>
      <c r="C892" t="s">
        <v>72</v>
      </c>
      <c r="D892">
        <v>1</v>
      </c>
      <c r="E892">
        <f t="shared" si="44"/>
        <v>3</v>
      </c>
      <c r="F892">
        <f t="shared" si="46"/>
        <v>-3</v>
      </c>
      <c r="G892" t="b">
        <f>Table1[[#This Row],[Home - Away]]&gt;0</f>
        <v>1</v>
      </c>
      <c r="H892" t="b">
        <f>Table1[[#This Row],[Away - Home]]&gt;0</f>
        <v>0</v>
      </c>
      <c r="I892" s="8" t="s">
        <v>68</v>
      </c>
    </row>
    <row r="893" spans="1:9" x14ac:dyDescent="0.3">
      <c r="A893" t="s">
        <v>99</v>
      </c>
      <c r="B893">
        <v>1</v>
      </c>
      <c r="C893" t="s">
        <v>88</v>
      </c>
      <c r="D893">
        <v>6</v>
      </c>
      <c r="E893">
        <f t="shared" si="44"/>
        <v>-5</v>
      </c>
      <c r="F893">
        <f t="shared" si="46"/>
        <v>5</v>
      </c>
      <c r="G893" t="b">
        <f>Table1[[#This Row],[Home - Away]]&gt;0</f>
        <v>0</v>
      </c>
      <c r="H893" t="b">
        <f>Table1[[#This Row],[Away - Home]]&gt;0</f>
        <v>1</v>
      </c>
      <c r="I893" s="8" t="s">
        <v>68</v>
      </c>
    </row>
    <row r="894" spans="1:9" x14ac:dyDescent="0.3">
      <c r="A894" t="s">
        <v>74</v>
      </c>
      <c r="B894">
        <v>3</v>
      </c>
      <c r="C894" t="s">
        <v>82</v>
      </c>
      <c r="D894">
        <v>6</v>
      </c>
      <c r="E894">
        <f t="shared" si="44"/>
        <v>-3</v>
      </c>
      <c r="F894">
        <f t="shared" si="46"/>
        <v>3</v>
      </c>
      <c r="G894" t="b">
        <f>Table1[[#This Row],[Home - Away]]&gt;0</f>
        <v>0</v>
      </c>
      <c r="H894" t="b">
        <f>Table1[[#This Row],[Away - Home]]&gt;0</f>
        <v>1</v>
      </c>
      <c r="I894" s="8" t="s">
        <v>69</v>
      </c>
    </row>
    <row r="895" spans="1:9" x14ac:dyDescent="0.3">
      <c r="A895" t="s">
        <v>80</v>
      </c>
      <c r="B895">
        <v>2</v>
      </c>
      <c r="C895" t="s">
        <v>95</v>
      </c>
      <c r="D895">
        <v>3</v>
      </c>
      <c r="E895">
        <f t="shared" si="44"/>
        <v>-1</v>
      </c>
      <c r="F895">
        <f t="shared" si="46"/>
        <v>1</v>
      </c>
      <c r="G895" t="b">
        <f>Table1[[#This Row],[Home - Away]]&gt;0</f>
        <v>0</v>
      </c>
      <c r="H895" t="b">
        <f>Table1[[#This Row],[Away - Home]]&gt;0</f>
        <v>1</v>
      </c>
      <c r="I895" s="8" t="s">
        <v>69</v>
      </c>
    </row>
    <row r="896" spans="1:9" x14ac:dyDescent="0.3">
      <c r="A896" t="s">
        <v>86</v>
      </c>
      <c r="B896">
        <v>2</v>
      </c>
      <c r="C896" t="s">
        <v>91</v>
      </c>
      <c r="D896">
        <v>7</v>
      </c>
      <c r="E896">
        <f t="shared" si="44"/>
        <v>-5</v>
      </c>
      <c r="F896">
        <f t="shared" si="46"/>
        <v>5</v>
      </c>
      <c r="G896" t="b">
        <f>Table1[[#This Row],[Home - Away]]&gt;0</f>
        <v>0</v>
      </c>
      <c r="H896" t="b">
        <f>Table1[[#This Row],[Away - Home]]&gt;0</f>
        <v>1</v>
      </c>
      <c r="I896" s="8" t="s">
        <v>69</v>
      </c>
    </row>
    <row r="897" spans="1:9" x14ac:dyDescent="0.3">
      <c r="A897" t="s">
        <v>76</v>
      </c>
      <c r="B897">
        <v>9</v>
      </c>
      <c r="C897" t="s">
        <v>96</v>
      </c>
      <c r="D897">
        <v>4</v>
      </c>
      <c r="E897">
        <f t="shared" si="44"/>
        <v>5</v>
      </c>
      <c r="F897">
        <f t="shared" si="46"/>
        <v>-5</v>
      </c>
      <c r="G897" t="b">
        <f>Table1[[#This Row],[Home - Away]]&gt;0</f>
        <v>1</v>
      </c>
      <c r="H897" t="b">
        <f>Table1[[#This Row],[Away - Home]]&gt;0</f>
        <v>0</v>
      </c>
      <c r="I897" s="8" t="s">
        <v>69</v>
      </c>
    </row>
    <row r="898" spans="1:9" x14ac:dyDescent="0.3">
      <c r="A898" t="s">
        <v>89</v>
      </c>
      <c r="B898">
        <v>4</v>
      </c>
      <c r="C898" t="s">
        <v>94</v>
      </c>
      <c r="D898">
        <v>13</v>
      </c>
      <c r="E898">
        <f t="shared" ref="E898:E940" si="47">B898-D898</f>
        <v>-9</v>
      </c>
      <c r="F898">
        <f t="shared" ref="F898:F926" si="48">-E898</f>
        <v>9</v>
      </c>
      <c r="G898" t="b">
        <f>Table1[[#This Row],[Home - Away]]&gt;0</f>
        <v>0</v>
      </c>
      <c r="H898" t="b">
        <f>Table1[[#This Row],[Away - Home]]&gt;0</f>
        <v>1</v>
      </c>
      <c r="I898" s="8" t="s">
        <v>69</v>
      </c>
    </row>
    <row r="899" spans="1:9" x14ac:dyDescent="0.3">
      <c r="A899" t="s">
        <v>87</v>
      </c>
      <c r="B899">
        <v>4</v>
      </c>
      <c r="C899" t="s">
        <v>71</v>
      </c>
      <c r="D899">
        <v>0</v>
      </c>
      <c r="E899">
        <f t="shared" si="47"/>
        <v>4</v>
      </c>
      <c r="F899">
        <f t="shared" si="48"/>
        <v>-4</v>
      </c>
      <c r="G899" t="b">
        <f>Table1[[#This Row],[Home - Away]]&gt;0</f>
        <v>1</v>
      </c>
      <c r="H899" t="b">
        <f>Table1[[#This Row],[Away - Home]]&gt;0</f>
        <v>0</v>
      </c>
      <c r="I899" s="8" t="s">
        <v>69</v>
      </c>
    </row>
    <row r="900" spans="1:9" x14ac:dyDescent="0.3">
      <c r="A900" t="s">
        <v>85</v>
      </c>
      <c r="B900">
        <v>3</v>
      </c>
      <c r="C900" t="s">
        <v>90</v>
      </c>
      <c r="D900">
        <v>5</v>
      </c>
      <c r="E900">
        <f t="shared" si="47"/>
        <v>-2</v>
      </c>
      <c r="F900">
        <f t="shared" si="48"/>
        <v>2</v>
      </c>
      <c r="G900" t="b">
        <f>Table1[[#This Row],[Home - Away]]&gt;0</f>
        <v>0</v>
      </c>
      <c r="H900" t="b">
        <f>Table1[[#This Row],[Away - Home]]&gt;0</f>
        <v>1</v>
      </c>
      <c r="I900" s="8" t="s">
        <v>69</v>
      </c>
    </row>
    <row r="901" spans="1:9" x14ac:dyDescent="0.3">
      <c r="A901" t="s">
        <v>84</v>
      </c>
      <c r="B901">
        <v>12</v>
      </c>
      <c r="C901" t="s">
        <v>81</v>
      </c>
      <c r="D901">
        <v>7</v>
      </c>
      <c r="E901">
        <f t="shared" si="47"/>
        <v>5</v>
      </c>
      <c r="F901">
        <f t="shared" si="48"/>
        <v>-5</v>
      </c>
      <c r="G901" t="b">
        <f>Table1[[#This Row],[Home - Away]]&gt;0</f>
        <v>1</v>
      </c>
      <c r="H901" t="b">
        <f>Table1[[#This Row],[Away - Home]]&gt;0</f>
        <v>0</v>
      </c>
      <c r="I901" s="8" t="s">
        <v>69</v>
      </c>
    </row>
    <row r="902" spans="1:9" x14ac:dyDescent="0.3">
      <c r="A902" t="s">
        <v>92</v>
      </c>
      <c r="B902">
        <v>2</v>
      </c>
      <c r="C902" t="s">
        <v>79</v>
      </c>
      <c r="D902">
        <v>3</v>
      </c>
      <c r="E902">
        <f t="shared" si="47"/>
        <v>-1</v>
      </c>
      <c r="F902">
        <f t="shared" si="48"/>
        <v>1</v>
      </c>
      <c r="G902" t="b">
        <f>Table1[[#This Row],[Home - Away]]&gt;0</f>
        <v>0</v>
      </c>
      <c r="H902" t="b">
        <f>Table1[[#This Row],[Away - Home]]&gt;0</f>
        <v>1</v>
      </c>
      <c r="I902" s="8" t="s">
        <v>69</v>
      </c>
    </row>
    <row r="903" spans="1:9" x14ac:dyDescent="0.3">
      <c r="A903" t="s">
        <v>98</v>
      </c>
      <c r="B903">
        <v>8</v>
      </c>
      <c r="C903" t="s">
        <v>93</v>
      </c>
      <c r="D903">
        <v>6</v>
      </c>
      <c r="E903">
        <f t="shared" si="47"/>
        <v>2</v>
      </c>
      <c r="F903">
        <f t="shared" si="48"/>
        <v>-2</v>
      </c>
      <c r="G903" t="b">
        <f>Table1[[#This Row],[Home - Away]]&gt;0</f>
        <v>1</v>
      </c>
      <c r="H903" t="b">
        <f>Table1[[#This Row],[Away - Home]]&gt;0</f>
        <v>0</v>
      </c>
      <c r="I903" s="8" t="s">
        <v>69</v>
      </c>
    </row>
    <row r="904" spans="1:9" x14ac:dyDescent="0.3">
      <c r="A904" t="s">
        <v>75</v>
      </c>
      <c r="B904">
        <v>2</v>
      </c>
      <c r="C904" t="s">
        <v>77</v>
      </c>
      <c r="D904">
        <v>4</v>
      </c>
      <c r="E904">
        <f t="shared" si="47"/>
        <v>-2</v>
      </c>
      <c r="F904">
        <f t="shared" si="48"/>
        <v>2</v>
      </c>
      <c r="G904" t="b">
        <f>Table1[[#This Row],[Home - Away]]&gt;0</f>
        <v>0</v>
      </c>
      <c r="H904" t="b">
        <f>Table1[[#This Row],[Away - Home]]&gt;0</f>
        <v>1</v>
      </c>
      <c r="I904" s="8" t="s">
        <v>69</v>
      </c>
    </row>
    <row r="905" spans="1:9" x14ac:dyDescent="0.3">
      <c r="A905" t="s">
        <v>99</v>
      </c>
      <c r="B905">
        <v>2</v>
      </c>
      <c r="C905" t="s">
        <v>73</v>
      </c>
      <c r="D905">
        <v>8</v>
      </c>
      <c r="E905">
        <f t="shared" si="47"/>
        <v>-6</v>
      </c>
      <c r="F905">
        <f t="shared" si="48"/>
        <v>6</v>
      </c>
      <c r="G905" t="b">
        <f>Table1[[#This Row],[Home - Away]]&gt;0</f>
        <v>0</v>
      </c>
      <c r="H905" t="b">
        <f>Table1[[#This Row],[Away - Home]]&gt;0</f>
        <v>1</v>
      </c>
      <c r="I905" s="8" t="s">
        <v>69</v>
      </c>
    </row>
    <row r="906" spans="1:9" x14ac:dyDescent="0.3">
      <c r="A906" t="s">
        <v>78</v>
      </c>
      <c r="B906">
        <v>5</v>
      </c>
      <c r="C906" t="s">
        <v>72</v>
      </c>
      <c r="D906">
        <v>3</v>
      </c>
      <c r="E906">
        <f t="shared" si="47"/>
        <v>2</v>
      </c>
      <c r="F906">
        <f t="shared" si="48"/>
        <v>-2</v>
      </c>
      <c r="G906" t="b">
        <f>Table1[[#This Row],[Home - Away]]&gt;0</f>
        <v>1</v>
      </c>
      <c r="H906" t="b">
        <f>Table1[[#This Row],[Away - Home]]&gt;0</f>
        <v>0</v>
      </c>
      <c r="I906" s="8" t="s">
        <v>69</v>
      </c>
    </row>
    <row r="907" spans="1:9" x14ac:dyDescent="0.3">
      <c r="A907" t="s">
        <v>97</v>
      </c>
      <c r="B907">
        <v>3</v>
      </c>
      <c r="C907" t="s">
        <v>83</v>
      </c>
      <c r="D907">
        <v>7</v>
      </c>
      <c r="E907">
        <f t="shared" si="47"/>
        <v>-4</v>
      </c>
      <c r="F907">
        <f t="shared" si="48"/>
        <v>4</v>
      </c>
      <c r="G907" t="b">
        <f>Table1[[#This Row],[Home - Away]]&gt;0</f>
        <v>0</v>
      </c>
      <c r="H907" t="b">
        <f>Table1[[#This Row],[Away - Home]]&gt;0</f>
        <v>1</v>
      </c>
      <c r="I907" s="8" t="s">
        <v>69</v>
      </c>
    </row>
    <row r="908" spans="1:9" x14ac:dyDescent="0.3">
      <c r="A908" t="s">
        <v>100</v>
      </c>
      <c r="B908">
        <v>5</v>
      </c>
      <c r="C908" t="s">
        <v>88</v>
      </c>
      <c r="D908">
        <v>2</v>
      </c>
      <c r="E908">
        <f t="shared" si="47"/>
        <v>3</v>
      </c>
      <c r="F908">
        <f t="shared" si="48"/>
        <v>-3</v>
      </c>
      <c r="G908" t="b">
        <f>Table1[[#This Row],[Home - Away]]&gt;0</f>
        <v>1</v>
      </c>
      <c r="H908" t="b">
        <f>Table1[[#This Row],[Away - Home]]&gt;0</f>
        <v>0</v>
      </c>
      <c r="I908" s="8" t="s">
        <v>69</v>
      </c>
    </row>
    <row r="909" spans="1:9" x14ac:dyDescent="0.3">
      <c r="A909" t="s">
        <v>76</v>
      </c>
      <c r="B909">
        <v>1</v>
      </c>
      <c r="C909" t="s">
        <v>96</v>
      </c>
      <c r="D909">
        <v>3</v>
      </c>
      <c r="E909">
        <f t="shared" si="47"/>
        <v>-2</v>
      </c>
      <c r="F909">
        <f t="shared" si="48"/>
        <v>2</v>
      </c>
      <c r="G909" t="b">
        <f>Table1[[#This Row],[Home - Away]]&gt;0</f>
        <v>0</v>
      </c>
      <c r="H909" t="b">
        <f>Table1[[#This Row],[Away - Home]]&gt;0</f>
        <v>1</v>
      </c>
      <c r="I909" s="8" t="s">
        <v>70</v>
      </c>
    </row>
    <row r="910" spans="1:9" x14ac:dyDescent="0.3">
      <c r="A910" t="s">
        <v>86</v>
      </c>
      <c r="B910">
        <v>4</v>
      </c>
      <c r="C910" t="s">
        <v>91</v>
      </c>
      <c r="D910">
        <v>5</v>
      </c>
      <c r="E910">
        <f t="shared" si="47"/>
        <v>-1</v>
      </c>
      <c r="F910">
        <f t="shared" si="48"/>
        <v>1</v>
      </c>
      <c r="G910" t="b">
        <f>Table1[[#This Row],[Home - Away]]&gt;0</f>
        <v>0</v>
      </c>
      <c r="H910" t="b">
        <f>Table1[[#This Row],[Away - Home]]&gt;0</f>
        <v>1</v>
      </c>
      <c r="I910" s="8" t="s">
        <v>70</v>
      </c>
    </row>
    <row r="911" spans="1:9" x14ac:dyDescent="0.3">
      <c r="A911" t="s">
        <v>92</v>
      </c>
      <c r="B911">
        <v>8</v>
      </c>
      <c r="C911" t="s">
        <v>79</v>
      </c>
      <c r="D911">
        <v>1</v>
      </c>
      <c r="E911">
        <f t="shared" si="47"/>
        <v>7</v>
      </c>
      <c r="F911">
        <f t="shared" si="48"/>
        <v>-7</v>
      </c>
      <c r="G911" t="b">
        <f>Table1[[#This Row],[Home - Away]]&gt;0</f>
        <v>1</v>
      </c>
      <c r="H911" t="b">
        <f>Table1[[#This Row],[Away - Home]]&gt;0</f>
        <v>0</v>
      </c>
      <c r="I911" s="8" t="s">
        <v>70</v>
      </c>
    </row>
    <row r="912" spans="1:9" x14ac:dyDescent="0.3">
      <c r="A912" t="s">
        <v>92</v>
      </c>
      <c r="B912">
        <v>6</v>
      </c>
      <c r="C912" t="s">
        <v>79</v>
      </c>
      <c r="D912">
        <v>1</v>
      </c>
      <c r="E912">
        <f t="shared" si="47"/>
        <v>5</v>
      </c>
      <c r="F912">
        <f t="shared" si="48"/>
        <v>-5</v>
      </c>
      <c r="G912" t="b">
        <f>Table1[[#This Row],[Home - Away]]&gt;0</f>
        <v>1</v>
      </c>
      <c r="H912" t="b">
        <f>Table1[[#This Row],[Away - Home]]&gt;0</f>
        <v>0</v>
      </c>
      <c r="I912" s="8" t="s">
        <v>70</v>
      </c>
    </row>
    <row r="913" spans="1:9" x14ac:dyDescent="0.3">
      <c r="A913" t="s">
        <v>89</v>
      </c>
      <c r="B913">
        <v>7</v>
      </c>
      <c r="C913" t="s">
        <v>94</v>
      </c>
      <c r="D913">
        <v>2</v>
      </c>
      <c r="E913">
        <f t="shared" si="47"/>
        <v>5</v>
      </c>
      <c r="F913">
        <f t="shared" si="48"/>
        <v>-5</v>
      </c>
      <c r="G913" t="b">
        <f>Table1[[#This Row],[Home - Away]]&gt;0</f>
        <v>1</v>
      </c>
      <c r="H913" t="b">
        <f>Table1[[#This Row],[Away - Home]]&gt;0</f>
        <v>0</v>
      </c>
      <c r="I913" s="8" t="s">
        <v>70</v>
      </c>
    </row>
    <row r="914" spans="1:9" x14ac:dyDescent="0.3">
      <c r="A914" t="s">
        <v>85</v>
      </c>
      <c r="B914">
        <v>3</v>
      </c>
      <c r="C914" t="s">
        <v>90</v>
      </c>
      <c r="D914">
        <v>11</v>
      </c>
      <c r="E914">
        <f t="shared" si="47"/>
        <v>-8</v>
      </c>
      <c r="F914">
        <f t="shared" si="48"/>
        <v>8</v>
      </c>
      <c r="G914" t="b">
        <f>Table1[[#This Row],[Home - Away]]&gt;0</f>
        <v>0</v>
      </c>
      <c r="H914" t="b">
        <f>Table1[[#This Row],[Away - Home]]&gt;0</f>
        <v>1</v>
      </c>
      <c r="I914" s="8" t="s">
        <v>70</v>
      </c>
    </row>
    <row r="915" spans="1:9" x14ac:dyDescent="0.3">
      <c r="A915" t="s">
        <v>89</v>
      </c>
      <c r="B915">
        <v>5</v>
      </c>
      <c r="C915" t="s">
        <v>94</v>
      </c>
      <c r="D915">
        <v>6</v>
      </c>
      <c r="E915">
        <f t="shared" si="47"/>
        <v>-1</v>
      </c>
      <c r="F915">
        <f t="shared" si="48"/>
        <v>1</v>
      </c>
      <c r="G915" t="b">
        <f>Table1[[#This Row],[Home - Away]]&gt;0</f>
        <v>0</v>
      </c>
      <c r="H915" t="b">
        <f>Table1[[#This Row],[Away - Home]]&gt;0</f>
        <v>1</v>
      </c>
      <c r="I915" s="8" t="s">
        <v>70</v>
      </c>
    </row>
    <row r="916" spans="1:9" x14ac:dyDescent="0.3">
      <c r="A916" t="s">
        <v>87</v>
      </c>
      <c r="B916">
        <v>3</v>
      </c>
      <c r="C916" t="s">
        <v>71</v>
      </c>
      <c r="D916">
        <v>2</v>
      </c>
      <c r="E916">
        <f t="shared" si="47"/>
        <v>1</v>
      </c>
      <c r="F916">
        <f t="shared" si="48"/>
        <v>-1</v>
      </c>
      <c r="G916" t="b">
        <f>Table1[[#This Row],[Home - Away]]&gt;0</f>
        <v>1</v>
      </c>
      <c r="H916" t="b">
        <f>Table1[[#This Row],[Away - Home]]&gt;0</f>
        <v>0</v>
      </c>
      <c r="I916" s="8" t="s">
        <v>70</v>
      </c>
    </row>
    <row r="917" spans="1:9" x14ac:dyDescent="0.3">
      <c r="A917" t="s">
        <v>84</v>
      </c>
      <c r="B917">
        <v>6</v>
      </c>
      <c r="C917" t="s">
        <v>81</v>
      </c>
      <c r="D917">
        <v>7</v>
      </c>
      <c r="E917">
        <f t="shared" si="47"/>
        <v>-1</v>
      </c>
      <c r="F917">
        <f t="shared" si="48"/>
        <v>1</v>
      </c>
      <c r="G917" t="b">
        <f>Table1[[#This Row],[Home - Away]]&gt;0</f>
        <v>0</v>
      </c>
      <c r="H917" t="b">
        <f>Table1[[#This Row],[Away - Home]]&gt;0</f>
        <v>1</v>
      </c>
      <c r="I917" s="8" t="s">
        <v>70</v>
      </c>
    </row>
    <row r="918" spans="1:9" x14ac:dyDescent="0.3">
      <c r="A918" t="s">
        <v>75</v>
      </c>
      <c r="B918">
        <v>4</v>
      </c>
      <c r="C918" t="s">
        <v>77</v>
      </c>
      <c r="D918">
        <v>2</v>
      </c>
      <c r="E918">
        <f t="shared" si="47"/>
        <v>2</v>
      </c>
      <c r="F918">
        <f t="shared" si="48"/>
        <v>-2</v>
      </c>
      <c r="G918" t="b">
        <f>Table1[[#This Row],[Home - Away]]&gt;0</f>
        <v>1</v>
      </c>
      <c r="H918" t="b">
        <f>Table1[[#This Row],[Away - Home]]&gt;0</f>
        <v>0</v>
      </c>
      <c r="I918" s="8" t="s">
        <v>70</v>
      </c>
    </row>
    <row r="919" spans="1:9" x14ac:dyDescent="0.3">
      <c r="A919" t="s">
        <v>98</v>
      </c>
      <c r="B919">
        <v>2</v>
      </c>
      <c r="C919" t="s">
        <v>93</v>
      </c>
      <c r="D919">
        <v>3</v>
      </c>
      <c r="E919">
        <f t="shared" si="47"/>
        <v>-1</v>
      </c>
      <c r="F919">
        <f t="shared" si="48"/>
        <v>1</v>
      </c>
      <c r="G919" t="b">
        <f>Table1[[#This Row],[Home - Away]]&gt;0</f>
        <v>0</v>
      </c>
      <c r="H919" t="b">
        <f>Table1[[#This Row],[Away - Home]]&gt;0</f>
        <v>1</v>
      </c>
      <c r="I919" s="8" t="s">
        <v>70</v>
      </c>
    </row>
    <row r="920" spans="1:9" x14ac:dyDescent="0.3">
      <c r="A920" t="s">
        <v>99</v>
      </c>
      <c r="B920">
        <v>3</v>
      </c>
      <c r="C920" t="s">
        <v>73</v>
      </c>
      <c r="D920">
        <v>16</v>
      </c>
      <c r="E920">
        <f t="shared" si="47"/>
        <v>-13</v>
      </c>
      <c r="F920">
        <f t="shared" si="48"/>
        <v>13</v>
      </c>
      <c r="G920" t="b">
        <f>Table1[[#This Row],[Home - Away]]&gt;0</f>
        <v>0</v>
      </c>
      <c r="H920" t="b">
        <f>Table1[[#This Row],[Away - Home]]&gt;0</f>
        <v>1</v>
      </c>
      <c r="I920" s="8" t="s">
        <v>70</v>
      </c>
    </row>
    <row r="921" spans="1:9" x14ac:dyDescent="0.3">
      <c r="A921" t="s">
        <v>78</v>
      </c>
      <c r="B921">
        <v>9</v>
      </c>
      <c r="C921" t="s">
        <v>72</v>
      </c>
      <c r="D921">
        <v>1</v>
      </c>
      <c r="E921">
        <f t="shared" si="47"/>
        <v>8</v>
      </c>
      <c r="F921">
        <f t="shared" si="48"/>
        <v>-8</v>
      </c>
      <c r="G921" t="b">
        <f>Table1[[#This Row],[Home - Away]]&gt;0</f>
        <v>1</v>
      </c>
      <c r="H921" t="b">
        <f>Table1[[#This Row],[Away - Home]]&gt;0</f>
        <v>0</v>
      </c>
      <c r="I921" s="8" t="s">
        <v>70</v>
      </c>
    </row>
    <row r="922" spans="1:9" x14ac:dyDescent="0.3">
      <c r="A922" t="s">
        <v>80</v>
      </c>
      <c r="B922">
        <v>0</v>
      </c>
      <c r="C922" t="s">
        <v>95</v>
      </c>
      <c r="D922">
        <v>7</v>
      </c>
      <c r="E922">
        <f t="shared" si="47"/>
        <v>-7</v>
      </c>
      <c r="F922">
        <f t="shared" si="48"/>
        <v>7</v>
      </c>
      <c r="G922" t="b">
        <f>Table1[[#This Row],[Home - Away]]&gt;0</f>
        <v>0</v>
      </c>
      <c r="H922" t="b">
        <f>Table1[[#This Row],[Away - Home]]&gt;0</f>
        <v>1</v>
      </c>
      <c r="I922" s="8" t="s">
        <v>70</v>
      </c>
    </row>
    <row r="923" spans="1:9" x14ac:dyDescent="0.3">
      <c r="A923" t="s">
        <v>97</v>
      </c>
      <c r="B923">
        <v>5</v>
      </c>
      <c r="C923" t="s">
        <v>83</v>
      </c>
      <c r="D923">
        <v>3</v>
      </c>
      <c r="E923">
        <f t="shared" si="47"/>
        <v>2</v>
      </c>
      <c r="F923">
        <f t="shared" si="48"/>
        <v>-2</v>
      </c>
      <c r="G923" t="b">
        <f>Table1[[#This Row],[Home - Away]]&gt;0</f>
        <v>1</v>
      </c>
      <c r="H923" t="b">
        <f>Table1[[#This Row],[Away - Home]]&gt;0</f>
        <v>0</v>
      </c>
      <c r="I923" s="8" t="s">
        <v>70</v>
      </c>
    </row>
    <row r="924" spans="1:9" x14ac:dyDescent="0.3">
      <c r="A924" t="s">
        <v>74</v>
      </c>
      <c r="B924">
        <v>12</v>
      </c>
      <c r="C924" t="s">
        <v>82</v>
      </c>
      <c r="D924">
        <v>6</v>
      </c>
      <c r="E924">
        <f t="shared" si="47"/>
        <v>6</v>
      </c>
      <c r="F924">
        <f t="shared" si="48"/>
        <v>-6</v>
      </c>
      <c r="G924" t="b">
        <f>Table1[[#This Row],[Home - Away]]&gt;0</f>
        <v>1</v>
      </c>
      <c r="H924" t="b">
        <f>Table1[[#This Row],[Away - Home]]&gt;0</f>
        <v>0</v>
      </c>
      <c r="I924" s="8" t="s">
        <v>70</v>
      </c>
    </row>
    <row r="925" spans="1:9" x14ac:dyDescent="0.3">
      <c r="A925" t="s">
        <v>100</v>
      </c>
      <c r="B925">
        <v>6</v>
      </c>
      <c r="C925" t="s">
        <v>88</v>
      </c>
      <c r="D925">
        <v>3</v>
      </c>
      <c r="E925">
        <f t="shared" si="47"/>
        <v>3</v>
      </c>
      <c r="F925">
        <f t="shared" si="48"/>
        <v>-3</v>
      </c>
      <c r="G925" t="b">
        <f>Table1[[#This Row],[Home - Away]]&gt;0</f>
        <v>1</v>
      </c>
      <c r="H925" t="b">
        <f>Table1[[#This Row],[Away - Home]]&gt;0</f>
        <v>0</v>
      </c>
      <c r="I925" s="8" t="s">
        <v>70</v>
      </c>
    </row>
    <row r="926" spans="1:9" x14ac:dyDescent="0.3">
      <c r="A926" t="s">
        <v>92</v>
      </c>
      <c r="B926">
        <v>2</v>
      </c>
      <c r="C926" t="s">
        <v>79</v>
      </c>
      <c r="D926">
        <v>1</v>
      </c>
      <c r="E926">
        <f t="shared" si="47"/>
        <v>1</v>
      </c>
      <c r="F926">
        <f t="shared" si="48"/>
        <v>-1</v>
      </c>
      <c r="G926" t="b">
        <f>Table1[[#This Row],[Home - Away]]&gt;0</f>
        <v>1</v>
      </c>
      <c r="H926" t="b">
        <f>Table1[[#This Row],[Away - Home]]&gt;0</f>
        <v>0</v>
      </c>
      <c r="I926" s="8" t="s">
        <v>0</v>
      </c>
    </row>
    <row r="927" spans="1:9" x14ac:dyDescent="0.3">
      <c r="A927" t="s">
        <v>87</v>
      </c>
      <c r="B927">
        <v>8</v>
      </c>
      <c r="C927" t="s">
        <v>71</v>
      </c>
      <c r="D927">
        <v>13</v>
      </c>
      <c r="E927">
        <f t="shared" si="47"/>
        <v>-5</v>
      </c>
      <c r="F927">
        <f t="shared" ref="F927:F939" si="49">-E927</f>
        <v>5</v>
      </c>
      <c r="G927" t="b">
        <f>Table1[[#This Row],[Home - Away]]&gt;0</f>
        <v>0</v>
      </c>
      <c r="H927" t="b">
        <f>Table1[[#This Row],[Away - Home]]&gt;0</f>
        <v>1</v>
      </c>
      <c r="I927" s="8" t="s">
        <v>0</v>
      </c>
    </row>
    <row r="928" spans="1:9" x14ac:dyDescent="0.3">
      <c r="A928" t="s">
        <v>84</v>
      </c>
      <c r="B928">
        <v>1</v>
      </c>
      <c r="C928" t="s">
        <v>81</v>
      </c>
      <c r="D928">
        <v>3</v>
      </c>
      <c r="E928">
        <f t="shared" si="47"/>
        <v>-2</v>
      </c>
      <c r="F928">
        <f t="shared" si="49"/>
        <v>2</v>
      </c>
      <c r="G928" t="b">
        <f>Table1[[#This Row],[Home - Away]]&gt;0</f>
        <v>0</v>
      </c>
      <c r="H928" t="b">
        <f>Table1[[#This Row],[Away - Home]]&gt;0</f>
        <v>1</v>
      </c>
      <c r="I928" s="8" t="s">
        <v>0</v>
      </c>
    </row>
    <row r="929" spans="1:9" x14ac:dyDescent="0.3">
      <c r="A929" t="s">
        <v>85</v>
      </c>
      <c r="B929">
        <v>8</v>
      </c>
      <c r="C929" t="s">
        <v>90</v>
      </c>
      <c r="D929">
        <v>3</v>
      </c>
      <c r="E929">
        <f t="shared" si="47"/>
        <v>5</v>
      </c>
      <c r="F929">
        <f t="shared" si="49"/>
        <v>-5</v>
      </c>
      <c r="G929" t="b">
        <f>Table1[[#This Row],[Home - Away]]&gt;0</f>
        <v>1</v>
      </c>
      <c r="H929" t="b">
        <f>Table1[[#This Row],[Away - Home]]&gt;0</f>
        <v>0</v>
      </c>
      <c r="I929" s="8" t="s">
        <v>0</v>
      </c>
    </row>
    <row r="930" spans="1:9" x14ac:dyDescent="0.3">
      <c r="A930" t="s">
        <v>75</v>
      </c>
      <c r="B930">
        <v>4</v>
      </c>
      <c r="C930" t="s">
        <v>77</v>
      </c>
      <c r="D930">
        <v>0</v>
      </c>
      <c r="E930">
        <f t="shared" si="47"/>
        <v>4</v>
      </c>
      <c r="F930">
        <f t="shared" si="49"/>
        <v>-4</v>
      </c>
      <c r="G930" t="b">
        <f>Table1[[#This Row],[Home - Away]]&gt;0</f>
        <v>1</v>
      </c>
      <c r="H930" t="b">
        <f>Table1[[#This Row],[Away - Home]]&gt;0</f>
        <v>0</v>
      </c>
      <c r="I930" s="8" t="s">
        <v>0</v>
      </c>
    </row>
    <row r="931" spans="1:9" x14ac:dyDescent="0.3">
      <c r="A931" t="s">
        <v>98</v>
      </c>
      <c r="B931">
        <v>1</v>
      </c>
      <c r="C931" t="s">
        <v>93</v>
      </c>
      <c r="D931">
        <v>11</v>
      </c>
      <c r="E931">
        <f t="shared" si="47"/>
        <v>-10</v>
      </c>
      <c r="F931">
        <f t="shared" si="49"/>
        <v>10</v>
      </c>
      <c r="G931" t="b">
        <f>Table1[[#This Row],[Home - Away]]&gt;0</f>
        <v>0</v>
      </c>
      <c r="H931" t="b">
        <f>Table1[[#This Row],[Away - Home]]&gt;0</f>
        <v>1</v>
      </c>
      <c r="I931" s="8" t="s">
        <v>0</v>
      </c>
    </row>
    <row r="932" spans="1:9" x14ac:dyDescent="0.3">
      <c r="A932" t="s">
        <v>78</v>
      </c>
      <c r="B932">
        <v>5</v>
      </c>
      <c r="C932" t="s">
        <v>72</v>
      </c>
      <c r="D932">
        <v>7</v>
      </c>
      <c r="E932">
        <f t="shared" si="47"/>
        <v>-2</v>
      </c>
      <c r="F932">
        <f t="shared" si="49"/>
        <v>2</v>
      </c>
      <c r="G932" t="b">
        <f>Table1[[#This Row],[Home - Away]]&gt;0</f>
        <v>0</v>
      </c>
      <c r="H932" t="b">
        <f>Table1[[#This Row],[Away - Home]]&gt;0</f>
        <v>1</v>
      </c>
      <c r="I932" s="8" t="s">
        <v>0</v>
      </c>
    </row>
    <row r="933" spans="1:9" x14ac:dyDescent="0.3">
      <c r="A933" t="s">
        <v>99</v>
      </c>
      <c r="B933">
        <v>3</v>
      </c>
      <c r="C933" t="s">
        <v>73</v>
      </c>
      <c r="D933">
        <v>14</v>
      </c>
      <c r="E933">
        <f t="shared" si="47"/>
        <v>-11</v>
      </c>
      <c r="F933">
        <f t="shared" si="49"/>
        <v>11</v>
      </c>
      <c r="G933" t="b">
        <f>Table1[[#This Row],[Home - Away]]&gt;0</f>
        <v>0</v>
      </c>
      <c r="H933" t="b">
        <f>Table1[[#This Row],[Away - Home]]&gt;0</f>
        <v>1</v>
      </c>
      <c r="I933" s="8" t="s">
        <v>0</v>
      </c>
    </row>
    <row r="934" spans="1:9" x14ac:dyDescent="0.3">
      <c r="A934" t="s">
        <v>80</v>
      </c>
      <c r="B934">
        <v>5</v>
      </c>
      <c r="C934" t="s">
        <v>95</v>
      </c>
      <c r="D934">
        <v>6</v>
      </c>
      <c r="E934">
        <f t="shared" si="47"/>
        <v>-1</v>
      </c>
      <c r="F934">
        <f t="shared" si="49"/>
        <v>1</v>
      </c>
      <c r="G934" t="b">
        <f>Table1[[#This Row],[Home - Away]]&gt;0</f>
        <v>0</v>
      </c>
      <c r="H934" t="b">
        <f>Table1[[#This Row],[Away - Home]]&gt;0</f>
        <v>1</v>
      </c>
      <c r="I934" s="8" t="s">
        <v>0</v>
      </c>
    </row>
    <row r="935" spans="1:9" x14ac:dyDescent="0.3">
      <c r="A935" t="s">
        <v>97</v>
      </c>
      <c r="B935">
        <v>2</v>
      </c>
      <c r="C935" t="s">
        <v>83</v>
      </c>
      <c r="D935">
        <v>4</v>
      </c>
      <c r="E935">
        <f t="shared" si="47"/>
        <v>-2</v>
      </c>
      <c r="F935">
        <f t="shared" si="49"/>
        <v>2</v>
      </c>
      <c r="G935" t="b">
        <f>Table1[[#This Row],[Home - Away]]&gt;0</f>
        <v>0</v>
      </c>
      <c r="H935" t="b">
        <f>Table1[[#This Row],[Away - Home]]&gt;0</f>
        <v>1</v>
      </c>
      <c r="I935" s="8" t="s">
        <v>0</v>
      </c>
    </row>
    <row r="936" spans="1:9" x14ac:dyDescent="0.3">
      <c r="A936" t="s">
        <v>89</v>
      </c>
      <c r="B936">
        <v>4</v>
      </c>
      <c r="C936" t="s">
        <v>94</v>
      </c>
      <c r="D936">
        <v>5</v>
      </c>
      <c r="E936">
        <f t="shared" si="47"/>
        <v>-1</v>
      </c>
      <c r="F936">
        <f t="shared" si="49"/>
        <v>1</v>
      </c>
      <c r="G936" t="b">
        <f>Table1[[#This Row],[Home - Away]]&gt;0</f>
        <v>0</v>
      </c>
      <c r="H936" t="b">
        <f>Table1[[#This Row],[Away - Home]]&gt;0</f>
        <v>1</v>
      </c>
      <c r="I936" s="8" t="s">
        <v>0</v>
      </c>
    </row>
    <row r="937" spans="1:9" x14ac:dyDescent="0.3">
      <c r="A937" t="s">
        <v>86</v>
      </c>
      <c r="B937">
        <v>7</v>
      </c>
      <c r="C937" t="s">
        <v>91</v>
      </c>
      <c r="D937">
        <v>9</v>
      </c>
      <c r="E937">
        <f t="shared" si="47"/>
        <v>-2</v>
      </c>
      <c r="F937">
        <f t="shared" si="49"/>
        <v>2</v>
      </c>
      <c r="G937" t="b">
        <f>Table1[[#This Row],[Home - Away]]&gt;0</f>
        <v>0</v>
      </c>
      <c r="H937" t="b">
        <f>Table1[[#This Row],[Away - Home]]&gt;0</f>
        <v>1</v>
      </c>
      <c r="I937" s="8" t="s">
        <v>0</v>
      </c>
    </row>
    <row r="938" spans="1:9" x14ac:dyDescent="0.3">
      <c r="A938" t="s">
        <v>74</v>
      </c>
      <c r="B938">
        <v>8</v>
      </c>
      <c r="C938" t="s">
        <v>82</v>
      </c>
      <c r="D938">
        <v>3</v>
      </c>
      <c r="E938">
        <f t="shared" si="47"/>
        <v>5</v>
      </c>
      <c r="F938">
        <f t="shared" si="49"/>
        <v>-5</v>
      </c>
      <c r="G938" t="b">
        <f>Table1[[#This Row],[Home - Away]]&gt;0</f>
        <v>1</v>
      </c>
      <c r="H938" t="b">
        <f>Table1[[#This Row],[Away - Home]]&gt;0</f>
        <v>0</v>
      </c>
      <c r="I938" s="8" t="s">
        <v>0</v>
      </c>
    </row>
    <row r="939" spans="1:9" x14ac:dyDescent="0.3">
      <c r="A939" t="s">
        <v>76</v>
      </c>
      <c r="B939">
        <v>12</v>
      </c>
      <c r="C939" t="s">
        <v>96</v>
      </c>
      <c r="D939">
        <v>6</v>
      </c>
      <c r="E939">
        <f t="shared" si="47"/>
        <v>6</v>
      </c>
      <c r="F939">
        <f t="shared" si="49"/>
        <v>-6</v>
      </c>
      <c r="G939" t="b">
        <f>Table1[[#This Row],[Home - Away]]&gt;0</f>
        <v>1</v>
      </c>
      <c r="H939" t="b">
        <f>Table1[[#This Row],[Away - Home]]&gt;0</f>
        <v>0</v>
      </c>
      <c r="I939" s="8" t="s">
        <v>0</v>
      </c>
    </row>
    <row r="940" spans="1:9" x14ac:dyDescent="0.3">
      <c r="A940" t="s">
        <v>100</v>
      </c>
      <c r="B940">
        <v>5</v>
      </c>
      <c r="C940" t="s">
        <v>88</v>
      </c>
      <c r="D940">
        <v>1</v>
      </c>
      <c r="E940">
        <f t="shared" si="47"/>
        <v>4</v>
      </c>
      <c r="F940">
        <f>-E940</f>
        <v>-4</v>
      </c>
      <c r="G940" t="b">
        <f>Table1[[#This Row],[Home - Away]]&gt;0</f>
        <v>1</v>
      </c>
      <c r="H940" t="b">
        <f>Table1[[#This Row],[Away - Home]]&gt;0</f>
        <v>0</v>
      </c>
      <c r="I940" s="8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3"/>
  <sheetViews>
    <sheetView workbookViewId="0">
      <selection activeCell="F19" sqref="F19"/>
    </sheetView>
  </sheetViews>
  <sheetFormatPr defaultRowHeight="14.4" x14ac:dyDescent="0.3"/>
  <cols>
    <col min="1" max="1" width="23.5546875" bestFit="1" customWidth="1"/>
    <col min="2" max="2" width="15.5546875" bestFit="1" customWidth="1"/>
    <col min="3" max="3" width="6" bestFit="1" customWidth="1"/>
    <col min="4" max="4" width="10.77734375" bestFit="1" customWidth="1"/>
  </cols>
  <sheetData>
    <row r="3" spans="1:4" x14ac:dyDescent="0.3">
      <c r="A3" s="9" t="s">
        <v>124</v>
      </c>
      <c r="B3" s="9" t="s">
        <v>123</v>
      </c>
    </row>
    <row r="4" spans="1:4" x14ac:dyDescent="0.3">
      <c r="A4" s="9" t="s">
        <v>119</v>
      </c>
      <c r="B4" t="s">
        <v>121</v>
      </c>
      <c r="C4" t="s">
        <v>122</v>
      </c>
      <c r="D4" t="s">
        <v>120</v>
      </c>
    </row>
    <row r="5" spans="1:4" x14ac:dyDescent="0.3">
      <c r="A5" s="10" t="s">
        <v>93</v>
      </c>
      <c r="B5" s="12">
        <v>39</v>
      </c>
      <c r="C5" s="12">
        <v>26</v>
      </c>
      <c r="D5" s="12">
        <v>65</v>
      </c>
    </row>
    <row r="6" spans="1:4" x14ac:dyDescent="0.3">
      <c r="A6" s="11" t="s">
        <v>97</v>
      </c>
      <c r="B6" s="12">
        <v>3</v>
      </c>
      <c r="C6" s="12"/>
      <c r="D6" s="12">
        <v>3</v>
      </c>
    </row>
    <row r="7" spans="1:4" x14ac:dyDescent="0.3">
      <c r="A7" s="11" t="s">
        <v>83</v>
      </c>
      <c r="B7" s="12">
        <v>3</v>
      </c>
      <c r="C7" s="12"/>
      <c r="D7" s="12">
        <v>3</v>
      </c>
    </row>
    <row r="8" spans="1:4" x14ac:dyDescent="0.3">
      <c r="A8" s="11" t="s">
        <v>78</v>
      </c>
      <c r="B8" s="12">
        <v>2</v>
      </c>
      <c r="C8" s="12">
        <v>4</v>
      </c>
      <c r="D8" s="12">
        <v>6</v>
      </c>
    </row>
    <row r="9" spans="1:4" x14ac:dyDescent="0.3">
      <c r="A9" s="11" t="s">
        <v>85</v>
      </c>
      <c r="B9" s="12">
        <v>1</v>
      </c>
      <c r="C9" s="12">
        <v>1</v>
      </c>
      <c r="D9" s="12">
        <v>2</v>
      </c>
    </row>
    <row r="10" spans="1:4" x14ac:dyDescent="0.3">
      <c r="A10" s="11" t="s">
        <v>91</v>
      </c>
      <c r="B10" s="12">
        <v>4</v>
      </c>
      <c r="C10" s="12">
        <v>3</v>
      </c>
      <c r="D10" s="12">
        <v>7</v>
      </c>
    </row>
    <row r="11" spans="1:4" x14ac:dyDescent="0.3">
      <c r="A11" s="11" t="s">
        <v>84</v>
      </c>
      <c r="B11" s="12">
        <v>1</v>
      </c>
      <c r="C11" s="12">
        <v>3</v>
      </c>
      <c r="D11" s="12">
        <v>4</v>
      </c>
    </row>
    <row r="12" spans="1:4" x14ac:dyDescent="0.3">
      <c r="A12" s="11" t="s">
        <v>98</v>
      </c>
      <c r="B12" s="12">
        <v>4</v>
      </c>
      <c r="C12" s="12">
        <v>3</v>
      </c>
      <c r="D12" s="12">
        <v>7</v>
      </c>
    </row>
    <row r="13" spans="1:4" x14ac:dyDescent="0.3">
      <c r="A13" s="11" t="s">
        <v>92</v>
      </c>
      <c r="B13" s="12">
        <v>3</v>
      </c>
      <c r="C13" s="12"/>
      <c r="D13" s="12">
        <v>3</v>
      </c>
    </row>
    <row r="14" spans="1:4" x14ac:dyDescent="0.3">
      <c r="A14" s="11" t="s">
        <v>81</v>
      </c>
      <c r="B14" s="12">
        <v>4</v>
      </c>
      <c r="C14" s="12">
        <v>3</v>
      </c>
      <c r="D14" s="12">
        <v>7</v>
      </c>
    </row>
    <row r="15" spans="1:4" x14ac:dyDescent="0.3">
      <c r="A15" s="11" t="s">
        <v>82</v>
      </c>
      <c r="B15" s="12">
        <v>9</v>
      </c>
      <c r="C15" s="12">
        <v>4</v>
      </c>
      <c r="D15" s="12">
        <v>13</v>
      </c>
    </row>
    <row r="16" spans="1:4" x14ac:dyDescent="0.3">
      <c r="A16" s="11" t="s">
        <v>71</v>
      </c>
      <c r="B16" s="12">
        <v>4</v>
      </c>
      <c r="C16" s="12">
        <v>3</v>
      </c>
      <c r="D16" s="12">
        <v>7</v>
      </c>
    </row>
    <row r="17" spans="1:4" x14ac:dyDescent="0.3">
      <c r="A17" s="11" t="s">
        <v>88</v>
      </c>
      <c r="B17" s="12">
        <v>1</v>
      </c>
      <c r="C17" s="12">
        <v>2</v>
      </c>
      <c r="D17" s="12">
        <v>3</v>
      </c>
    </row>
    <row r="18" spans="1:4" x14ac:dyDescent="0.3">
      <c r="A18" s="10" t="s">
        <v>79</v>
      </c>
      <c r="B18" s="12">
        <v>27</v>
      </c>
      <c r="C18" s="12">
        <v>35</v>
      </c>
      <c r="D18" s="12">
        <v>62</v>
      </c>
    </row>
    <row r="19" spans="1:4" x14ac:dyDescent="0.3">
      <c r="A19" s="11" t="s">
        <v>86</v>
      </c>
      <c r="B19" s="12">
        <v>2</v>
      </c>
      <c r="C19" s="12">
        <v>1</v>
      </c>
      <c r="D19" s="12">
        <v>3</v>
      </c>
    </row>
    <row r="20" spans="1:4" x14ac:dyDescent="0.3">
      <c r="A20" s="11" t="s">
        <v>96</v>
      </c>
      <c r="B20" s="12"/>
      <c r="C20" s="12">
        <v>2</v>
      </c>
      <c r="D20" s="12">
        <v>2</v>
      </c>
    </row>
    <row r="21" spans="1:4" x14ac:dyDescent="0.3">
      <c r="A21" s="11" t="s">
        <v>76</v>
      </c>
      <c r="B21" s="12">
        <v>1</v>
      </c>
      <c r="C21" s="12">
        <v>2</v>
      </c>
      <c r="D21" s="12">
        <v>3</v>
      </c>
    </row>
    <row r="22" spans="1:4" x14ac:dyDescent="0.3">
      <c r="A22" s="11" t="s">
        <v>84</v>
      </c>
      <c r="B22" s="12">
        <v>3</v>
      </c>
      <c r="C22" s="12">
        <v>2</v>
      </c>
      <c r="D22" s="12">
        <v>5</v>
      </c>
    </row>
    <row r="23" spans="1:4" x14ac:dyDescent="0.3">
      <c r="A23" s="11" t="s">
        <v>98</v>
      </c>
      <c r="B23" s="12">
        <v>2</v>
      </c>
      <c r="C23" s="12">
        <v>1</v>
      </c>
      <c r="D23" s="12">
        <v>3</v>
      </c>
    </row>
    <row r="24" spans="1:4" x14ac:dyDescent="0.3">
      <c r="A24" s="11" t="s">
        <v>92</v>
      </c>
      <c r="B24" s="12">
        <v>5</v>
      </c>
      <c r="C24" s="12">
        <v>7</v>
      </c>
      <c r="D24" s="12">
        <v>12</v>
      </c>
    </row>
    <row r="25" spans="1:4" x14ac:dyDescent="0.3">
      <c r="A25" s="11" t="s">
        <v>80</v>
      </c>
      <c r="B25" s="12">
        <v>2</v>
      </c>
      <c r="C25" s="12">
        <v>5</v>
      </c>
      <c r="D25" s="12">
        <v>7</v>
      </c>
    </row>
    <row r="26" spans="1:4" x14ac:dyDescent="0.3">
      <c r="A26" s="11" t="s">
        <v>81</v>
      </c>
      <c r="B26" s="12">
        <v>2</v>
      </c>
      <c r="C26" s="12">
        <v>5</v>
      </c>
      <c r="D26" s="12">
        <v>7</v>
      </c>
    </row>
    <row r="27" spans="1:4" x14ac:dyDescent="0.3">
      <c r="A27" s="11" t="s">
        <v>82</v>
      </c>
      <c r="B27" s="12">
        <v>4</v>
      </c>
      <c r="C27" s="12"/>
      <c r="D27" s="12">
        <v>4</v>
      </c>
    </row>
    <row r="28" spans="1:4" x14ac:dyDescent="0.3">
      <c r="A28" s="11" t="s">
        <v>71</v>
      </c>
      <c r="B28" s="12">
        <v>1</v>
      </c>
      <c r="C28" s="12">
        <v>2</v>
      </c>
      <c r="D28" s="12">
        <v>3</v>
      </c>
    </row>
    <row r="29" spans="1:4" x14ac:dyDescent="0.3">
      <c r="A29" s="11" t="s">
        <v>95</v>
      </c>
      <c r="B29" s="12"/>
      <c r="C29" s="12">
        <v>3</v>
      </c>
      <c r="D29" s="12">
        <v>3</v>
      </c>
    </row>
    <row r="30" spans="1:4" x14ac:dyDescent="0.3">
      <c r="A30" s="11" t="s">
        <v>75</v>
      </c>
      <c r="B30" s="12">
        <v>3</v>
      </c>
      <c r="C30" s="12">
        <v>1</v>
      </c>
      <c r="D30" s="12">
        <v>4</v>
      </c>
    </row>
    <row r="31" spans="1:4" x14ac:dyDescent="0.3">
      <c r="A31" s="11" t="s">
        <v>88</v>
      </c>
      <c r="B31" s="12">
        <v>2</v>
      </c>
      <c r="C31" s="12">
        <v>4</v>
      </c>
      <c r="D31" s="12">
        <v>6</v>
      </c>
    </row>
    <row r="32" spans="1:4" x14ac:dyDescent="0.3">
      <c r="A32" s="10" t="s">
        <v>99</v>
      </c>
      <c r="B32" s="12">
        <v>31</v>
      </c>
      <c r="C32" s="12">
        <v>30</v>
      </c>
      <c r="D32" s="12">
        <v>61</v>
      </c>
    </row>
    <row r="33" spans="1:4" x14ac:dyDescent="0.3">
      <c r="A33" s="11" t="s">
        <v>90</v>
      </c>
      <c r="B33" s="12">
        <v>7</v>
      </c>
      <c r="C33" s="12">
        <v>6</v>
      </c>
      <c r="D33" s="12">
        <v>13</v>
      </c>
    </row>
    <row r="34" spans="1:4" x14ac:dyDescent="0.3">
      <c r="A34" s="11" t="s">
        <v>97</v>
      </c>
      <c r="B34" s="12">
        <v>3</v>
      </c>
      <c r="C34" s="12"/>
      <c r="D34" s="12">
        <v>3</v>
      </c>
    </row>
    <row r="35" spans="1:4" x14ac:dyDescent="0.3">
      <c r="A35" s="11" t="s">
        <v>86</v>
      </c>
      <c r="B35" s="12">
        <v>2</v>
      </c>
      <c r="C35" s="12">
        <v>1</v>
      </c>
      <c r="D35" s="12">
        <v>3</v>
      </c>
    </row>
    <row r="36" spans="1:4" x14ac:dyDescent="0.3">
      <c r="A36" s="11" t="s">
        <v>85</v>
      </c>
      <c r="B36" s="12">
        <v>1</v>
      </c>
      <c r="C36" s="12">
        <v>2</v>
      </c>
      <c r="D36" s="12">
        <v>3</v>
      </c>
    </row>
    <row r="37" spans="1:4" x14ac:dyDescent="0.3">
      <c r="A37" s="11" t="s">
        <v>96</v>
      </c>
      <c r="B37" s="12"/>
      <c r="C37" s="12">
        <v>3</v>
      </c>
      <c r="D37" s="12">
        <v>3</v>
      </c>
    </row>
    <row r="38" spans="1:4" x14ac:dyDescent="0.3">
      <c r="A38" s="11" t="s">
        <v>74</v>
      </c>
      <c r="B38" s="12"/>
      <c r="C38" s="12">
        <v>3</v>
      </c>
      <c r="D38" s="12">
        <v>3</v>
      </c>
    </row>
    <row r="39" spans="1:4" x14ac:dyDescent="0.3">
      <c r="A39" s="11" t="s">
        <v>87</v>
      </c>
      <c r="B39" s="12"/>
      <c r="C39" s="12">
        <v>3</v>
      </c>
      <c r="D39" s="12">
        <v>3</v>
      </c>
    </row>
    <row r="40" spans="1:4" x14ac:dyDescent="0.3">
      <c r="A40" s="11" t="s">
        <v>73</v>
      </c>
      <c r="B40" s="12">
        <v>5</v>
      </c>
      <c r="C40" s="12">
        <v>7</v>
      </c>
      <c r="D40" s="12">
        <v>12</v>
      </c>
    </row>
    <row r="41" spans="1:4" x14ac:dyDescent="0.3">
      <c r="A41" s="11" t="s">
        <v>81</v>
      </c>
      <c r="B41" s="12">
        <v>2</v>
      </c>
      <c r="C41" s="12"/>
      <c r="D41" s="12">
        <v>2</v>
      </c>
    </row>
    <row r="42" spans="1:4" x14ac:dyDescent="0.3">
      <c r="A42" s="11" t="s">
        <v>94</v>
      </c>
      <c r="B42" s="12">
        <v>2</v>
      </c>
      <c r="C42" s="12">
        <v>1</v>
      </c>
      <c r="D42" s="12">
        <v>3</v>
      </c>
    </row>
    <row r="43" spans="1:4" x14ac:dyDescent="0.3">
      <c r="A43" s="11" t="s">
        <v>75</v>
      </c>
      <c r="B43" s="12">
        <v>7</v>
      </c>
      <c r="C43" s="12">
        <v>2</v>
      </c>
      <c r="D43" s="12">
        <v>9</v>
      </c>
    </row>
    <row r="44" spans="1:4" x14ac:dyDescent="0.3">
      <c r="A44" s="11" t="s">
        <v>88</v>
      </c>
      <c r="B44" s="12">
        <v>2</v>
      </c>
      <c r="C44" s="12">
        <v>2</v>
      </c>
      <c r="D44" s="12">
        <v>4</v>
      </c>
    </row>
    <row r="45" spans="1:4" x14ac:dyDescent="0.3">
      <c r="A45" s="10" t="s">
        <v>90</v>
      </c>
      <c r="B45" s="12">
        <v>34</v>
      </c>
      <c r="C45" s="12">
        <v>28</v>
      </c>
      <c r="D45" s="12">
        <v>62</v>
      </c>
    </row>
    <row r="46" spans="1:4" x14ac:dyDescent="0.3">
      <c r="A46" s="11" t="s">
        <v>99</v>
      </c>
      <c r="B46" s="12">
        <v>6</v>
      </c>
      <c r="C46" s="12">
        <v>7</v>
      </c>
      <c r="D46" s="12">
        <v>13</v>
      </c>
    </row>
    <row r="47" spans="1:4" x14ac:dyDescent="0.3">
      <c r="A47" s="11" t="s">
        <v>72</v>
      </c>
      <c r="B47" s="12">
        <v>2</v>
      </c>
      <c r="C47" s="12">
        <v>1</v>
      </c>
      <c r="D47" s="12">
        <v>3</v>
      </c>
    </row>
    <row r="48" spans="1:4" x14ac:dyDescent="0.3">
      <c r="A48" s="11" t="s">
        <v>97</v>
      </c>
      <c r="B48" s="12">
        <v>2</v>
      </c>
      <c r="C48" s="12">
        <v>1</v>
      </c>
      <c r="D48" s="12">
        <v>3</v>
      </c>
    </row>
    <row r="49" spans="1:4" x14ac:dyDescent="0.3">
      <c r="A49" s="11" t="s">
        <v>85</v>
      </c>
      <c r="B49" s="12">
        <v>3</v>
      </c>
      <c r="C49" s="12">
        <v>4</v>
      </c>
      <c r="D49" s="12">
        <v>7</v>
      </c>
    </row>
    <row r="50" spans="1:4" x14ac:dyDescent="0.3">
      <c r="A50" s="11" t="s">
        <v>98</v>
      </c>
      <c r="B50" s="12">
        <v>1</v>
      </c>
      <c r="C50" s="12">
        <v>2</v>
      </c>
      <c r="D50" s="12">
        <v>3</v>
      </c>
    </row>
    <row r="51" spans="1:4" x14ac:dyDescent="0.3">
      <c r="A51" s="11" t="s">
        <v>87</v>
      </c>
      <c r="B51" s="12">
        <v>2</v>
      </c>
      <c r="C51" s="12">
        <v>1</v>
      </c>
      <c r="D51" s="12">
        <v>3</v>
      </c>
    </row>
    <row r="52" spans="1:4" x14ac:dyDescent="0.3">
      <c r="A52" s="11" t="s">
        <v>73</v>
      </c>
      <c r="B52" s="12">
        <v>1</v>
      </c>
      <c r="C52" s="12">
        <v>4</v>
      </c>
      <c r="D52" s="12">
        <v>5</v>
      </c>
    </row>
    <row r="53" spans="1:4" x14ac:dyDescent="0.3">
      <c r="A53" s="11" t="s">
        <v>89</v>
      </c>
      <c r="B53" s="12">
        <v>1</v>
      </c>
      <c r="C53" s="12">
        <v>3</v>
      </c>
      <c r="D53" s="12">
        <v>4</v>
      </c>
    </row>
    <row r="54" spans="1:4" x14ac:dyDescent="0.3">
      <c r="A54" s="11" t="s">
        <v>81</v>
      </c>
      <c r="B54" s="12">
        <v>3</v>
      </c>
      <c r="C54" s="12"/>
      <c r="D54" s="12">
        <v>3</v>
      </c>
    </row>
    <row r="55" spans="1:4" x14ac:dyDescent="0.3">
      <c r="A55" s="11" t="s">
        <v>77</v>
      </c>
      <c r="B55" s="12">
        <v>2</v>
      </c>
      <c r="C55" s="12">
        <v>1</v>
      </c>
      <c r="D55" s="12">
        <v>3</v>
      </c>
    </row>
    <row r="56" spans="1:4" x14ac:dyDescent="0.3">
      <c r="A56" s="11" t="s">
        <v>95</v>
      </c>
      <c r="B56" s="12">
        <v>2</v>
      </c>
      <c r="C56" s="12"/>
      <c r="D56" s="12">
        <v>2</v>
      </c>
    </row>
    <row r="57" spans="1:4" x14ac:dyDescent="0.3">
      <c r="A57" s="11" t="s">
        <v>94</v>
      </c>
      <c r="B57" s="12">
        <v>4</v>
      </c>
      <c r="C57" s="12">
        <v>3</v>
      </c>
      <c r="D57" s="12">
        <v>7</v>
      </c>
    </row>
    <row r="58" spans="1:4" x14ac:dyDescent="0.3">
      <c r="A58" s="11" t="s">
        <v>100</v>
      </c>
      <c r="B58" s="12">
        <v>3</v>
      </c>
      <c r="C58" s="12"/>
      <c r="D58" s="12">
        <v>3</v>
      </c>
    </row>
    <row r="59" spans="1:4" x14ac:dyDescent="0.3">
      <c r="A59" s="11" t="s">
        <v>75</v>
      </c>
      <c r="B59" s="12">
        <v>2</v>
      </c>
      <c r="C59" s="12">
        <v>1</v>
      </c>
      <c r="D59" s="12">
        <v>3</v>
      </c>
    </row>
    <row r="60" spans="1:4" x14ac:dyDescent="0.3">
      <c r="A60" s="10" t="s">
        <v>72</v>
      </c>
      <c r="B60" s="12">
        <v>31</v>
      </c>
      <c r="C60" s="12">
        <v>31</v>
      </c>
      <c r="D60" s="12">
        <v>62</v>
      </c>
    </row>
    <row r="61" spans="1:4" x14ac:dyDescent="0.3">
      <c r="A61" s="11" t="s">
        <v>90</v>
      </c>
      <c r="B61" s="12">
        <v>1</v>
      </c>
      <c r="C61" s="12">
        <v>2</v>
      </c>
      <c r="D61" s="12">
        <v>3</v>
      </c>
    </row>
    <row r="62" spans="1:4" x14ac:dyDescent="0.3">
      <c r="A62" s="11" t="s">
        <v>86</v>
      </c>
      <c r="B62" s="12">
        <v>5</v>
      </c>
      <c r="C62" s="12">
        <v>1</v>
      </c>
      <c r="D62" s="12">
        <v>6</v>
      </c>
    </row>
    <row r="63" spans="1:4" x14ac:dyDescent="0.3">
      <c r="A63" s="11" t="s">
        <v>78</v>
      </c>
      <c r="B63" s="12">
        <v>2</v>
      </c>
      <c r="C63" s="12">
        <v>5</v>
      </c>
      <c r="D63" s="12">
        <v>7</v>
      </c>
    </row>
    <row r="64" spans="1:4" x14ac:dyDescent="0.3">
      <c r="A64" s="11" t="s">
        <v>91</v>
      </c>
      <c r="B64" s="12">
        <v>2</v>
      </c>
      <c r="C64" s="12">
        <v>4</v>
      </c>
      <c r="D64" s="12">
        <v>6</v>
      </c>
    </row>
    <row r="65" spans="1:4" x14ac:dyDescent="0.3">
      <c r="A65" s="11" t="s">
        <v>84</v>
      </c>
      <c r="B65" s="12">
        <v>2</v>
      </c>
      <c r="C65" s="12">
        <v>1</v>
      </c>
      <c r="D65" s="12">
        <v>3</v>
      </c>
    </row>
    <row r="66" spans="1:4" x14ac:dyDescent="0.3">
      <c r="A66" s="11" t="s">
        <v>98</v>
      </c>
      <c r="B66" s="12">
        <v>5</v>
      </c>
      <c r="C66" s="12">
        <v>3</v>
      </c>
      <c r="D66" s="12">
        <v>8</v>
      </c>
    </row>
    <row r="67" spans="1:4" x14ac:dyDescent="0.3">
      <c r="A67" s="11" t="s">
        <v>73</v>
      </c>
      <c r="B67" s="12"/>
      <c r="C67" s="12">
        <v>3</v>
      </c>
      <c r="D67" s="12">
        <v>3</v>
      </c>
    </row>
    <row r="68" spans="1:4" x14ac:dyDescent="0.3">
      <c r="A68" s="11" t="s">
        <v>80</v>
      </c>
      <c r="B68" s="12">
        <v>3</v>
      </c>
      <c r="C68" s="12">
        <v>1</v>
      </c>
      <c r="D68" s="12">
        <v>4</v>
      </c>
    </row>
    <row r="69" spans="1:4" x14ac:dyDescent="0.3">
      <c r="A69" s="11" t="s">
        <v>81</v>
      </c>
      <c r="B69" s="12">
        <v>2</v>
      </c>
      <c r="C69" s="12">
        <v>4</v>
      </c>
      <c r="D69" s="12">
        <v>6</v>
      </c>
    </row>
    <row r="70" spans="1:4" x14ac:dyDescent="0.3">
      <c r="A70" s="11" t="s">
        <v>82</v>
      </c>
      <c r="B70" s="12"/>
      <c r="C70" s="12">
        <v>3</v>
      </c>
      <c r="D70" s="12">
        <v>3</v>
      </c>
    </row>
    <row r="71" spans="1:4" x14ac:dyDescent="0.3">
      <c r="A71" s="11" t="s">
        <v>71</v>
      </c>
      <c r="B71" s="12">
        <v>3</v>
      </c>
      <c r="C71" s="12">
        <v>1</v>
      </c>
      <c r="D71" s="12">
        <v>4</v>
      </c>
    </row>
    <row r="72" spans="1:4" x14ac:dyDescent="0.3">
      <c r="A72" s="11" t="s">
        <v>95</v>
      </c>
      <c r="B72" s="12">
        <v>6</v>
      </c>
      <c r="C72" s="12">
        <v>3</v>
      </c>
      <c r="D72" s="12">
        <v>9</v>
      </c>
    </row>
    <row r="73" spans="1:4" x14ac:dyDescent="0.3">
      <c r="A73" s="10" t="s">
        <v>97</v>
      </c>
      <c r="B73" s="12">
        <v>26</v>
      </c>
      <c r="C73" s="12">
        <v>35</v>
      </c>
      <c r="D73" s="12">
        <v>61</v>
      </c>
    </row>
    <row r="74" spans="1:4" x14ac:dyDescent="0.3">
      <c r="A74" s="11" t="s">
        <v>93</v>
      </c>
      <c r="B74" s="12"/>
      <c r="C74" s="12">
        <v>3</v>
      </c>
      <c r="D74" s="12">
        <v>3</v>
      </c>
    </row>
    <row r="75" spans="1:4" x14ac:dyDescent="0.3">
      <c r="A75" s="11" t="s">
        <v>99</v>
      </c>
      <c r="B75" s="12"/>
      <c r="C75" s="12">
        <v>3</v>
      </c>
      <c r="D75" s="12">
        <v>3</v>
      </c>
    </row>
    <row r="76" spans="1:4" x14ac:dyDescent="0.3">
      <c r="A76" s="11" t="s">
        <v>90</v>
      </c>
      <c r="B76" s="12">
        <v>1</v>
      </c>
      <c r="C76" s="12">
        <v>2</v>
      </c>
      <c r="D76" s="12">
        <v>3</v>
      </c>
    </row>
    <row r="77" spans="1:4" x14ac:dyDescent="0.3">
      <c r="A77" s="11" t="s">
        <v>83</v>
      </c>
      <c r="B77" s="12">
        <v>4</v>
      </c>
      <c r="C77" s="12">
        <v>5</v>
      </c>
      <c r="D77" s="12">
        <v>9</v>
      </c>
    </row>
    <row r="78" spans="1:4" x14ac:dyDescent="0.3">
      <c r="A78" s="11" t="s">
        <v>85</v>
      </c>
      <c r="B78" s="12">
        <v>6</v>
      </c>
      <c r="C78" s="12">
        <v>6</v>
      </c>
      <c r="D78" s="12">
        <v>12</v>
      </c>
    </row>
    <row r="79" spans="1:4" x14ac:dyDescent="0.3">
      <c r="A79" s="11" t="s">
        <v>74</v>
      </c>
      <c r="B79" s="12">
        <v>5</v>
      </c>
      <c r="C79" s="12">
        <v>2</v>
      </c>
      <c r="D79" s="12">
        <v>7</v>
      </c>
    </row>
    <row r="80" spans="1:4" x14ac:dyDescent="0.3">
      <c r="A80" s="11" t="s">
        <v>76</v>
      </c>
      <c r="B80" s="12"/>
      <c r="C80" s="12">
        <v>3</v>
      </c>
      <c r="D80" s="12">
        <v>3</v>
      </c>
    </row>
    <row r="81" spans="1:4" x14ac:dyDescent="0.3">
      <c r="A81" s="11" t="s">
        <v>87</v>
      </c>
      <c r="B81" s="12">
        <v>3</v>
      </c>
      <c r="C81" s="12">
        <v>5</v>
      </c>
      <c r="D81" s="12">
        <v>8</v>
      </c>
    </row>
    <row r="82" spans="1:4" x14ac:dyDescent="0.3">
      <c r="A82" s="11" t="s">
        <v>73</v>
      </c>
      <c r="B82" s="12">
        <v>1</v>
      </c>
      <c r="C82" s="12">
        <v>2</v>
      </c>
      <c r="D82" s="12">
        <v>3</v>
      </c>
    </row>
    <row r="83" spans="1:4" x14ac:dyDescent="0.3">
      <c r="A83" s="11" t="s">
        <v>82</v>
      </c>
      <c r="B83" s="12">
        <v>2</v>
      </c>
      <c r="C83" s="12">
        <v>1</v>
      </c>
      <c r="D83" s="12">
        <v>3</v>
      </c>
    </row>
    <row r="84" spans="1:4" x14ac:dyDescent="0.3">
      <c r="A84" s="11" t="s">
        <v>77</v>
      </c>
      <c r="B84" s="12">
        <v>3</v>
      </c>
      <c r="C84" s="12">
        <v>1</v>
      </c>
      <c r="D84" s="12">
        <v>4</v>
      </c>
    </row>
    <row r="85" spans="1:4" x14ac:dyDescent="0.3">
      <c r="A85" s="11" t="s">
        <v>94</v>
      </c>
      <c r="B85" s="12">
        <v>1</v>
      </c>
      <c r="C85" s="12">
        <v>2</v>
      </c>
      <c r="D85" s="12">
        <v>3</v>
      </c>
    </row>
    <row r="86" spans="1:4" x14ac:dyDescent="0.3">
      <c r="A86" s="10" t="s">
        <v>86</v>
      </c>
      <c r="B86" s="12">
        <v>29</v>
      </c>
      <c r="C86" s="12">
        <v>33</v>
      </c>
      <c r="D86" s="12">
        <v>62</v>
      </c>
    </row>
    <row r="87" spans="1:4" x14ac:dyDescent="0.3">
      <c r="A87" s="11" t="s">
        <v>79</v>
      </c>
      <c r="B87" s="12">
        <v>1</v>
      </c>
      <c r="C87" s="12">
        <v>2</v>
      </c>
      <c r="D87" s="12">
        <v>3</v>
      </c>
    </row>
    <row r="88" spans="1:4" x14ac:dyDescent="0.3">
      <c r="A88" s="11" t="s">
        <v>99</v>
      </c>
      <c r="B88" s="12">
        <v>1</v>
      </c>
      <c r="C88" s="12">
        <v>2</v>
      </c>
      <c r="D88" s="12">
        <v>3</v>
      </c>
    </row>
    <row r="89" spans="1:4" x14ac:dyDescent="0.3">
      <c r="A89" s="11" t="s">
        <v>72</v>
      </c>
      <c r="B89" s="12">
        <v>1</v>
      </c>
      <c r="C89" s="12">
        <v>5</v>
      </c>
      <c r="D89" s="12">
        <v>6</v>
      </c>
    </row>
    <row r="90" spans="1:4" x14ac:dyDescent="0.3">
      <c r="A90" s="11" t="s">
        <v>83</v>
      </c>
      <c r="B90" s="12">
        <v>2</v>
      </c>
      <c r="C90" s="12">
        <v>1</v>
      </c>
      <c r="D90" s="12">
        <v>3</v>
      </c>
    </row>
    <row r="91" spans="1:4" x14ac:dyDescent="0.3">
      <c r="A91" s="11" t="s">
        <v>78</v>
      </c>
      <c r="B91" s="12">
        <v>1</v>
      </c>
      <c r="C91" s="12">
        <v>2</v>
      </c>
      <c r="D91" s="12">
        <v>3</v>
      </c>
    </row>
    <row r="92" spans="1:4" x14ac:dyDescent="0.3">
      <c r="A92" s="11" t="s">
        <v>91</v>
      </c>
      <c r="B92" s="12"/>
      <c r="C92" s="12">
        <v>3</v>
      </c>
      <c r="D92" s="12">
        <v>3</v>
      </c>
    </row>
    <row r="93" spans="1:4" x14ac:dyDescent="0.3">
      <c r="A93" s="11" t="s">
        <v>98</v>
      </c>
      <c r="B93" s="12">
        <v>1</v>
      </c>
      <c r="C93" s="12">
        <v>6</v>
      </c>
      <c r="D93" s="12">
        <v>7</v>
      </c>
    </row>
    <row r="94" spans="1:4" x14ac:dyDescent="0.3">
      <c r="A94" s="11" t="s">
        <v>73</v>
      </c>
      <c r="B94" s="12">
        <v>1</v>
      </c>
      <c r="C94" s="12">
        <v>1</v>
      </c>
      <c r="D94" s="12">
        <v>2</v>
      </c>
    </row>
    <row r="95" spans="1:4" x14ac:dyDescent="0.3">
      <c r="A95" s="11" t="s">
        <v>80</v>
      </c>
      <c r="B95" s="12">
        <v>4</v>
      </c>
      <c r="C95" s="12">
        <v>2</v>
      </c>
      <c r="D95" s="12">
        <v>6</v>
      </c>
    </row>
    <row r="96" spans="1:4" x14ac:dyDescent="0.3">
      <c r="A96" s="11" t="s">
        <v>81</v>
      </c>
      <c r="B96" s="12">
        <v>6</v>
      </c>
      <c r="C96" s="12">
        <v>1</v>
      </c>
      <c r="D96" s="12">
        <v>7</v>
      </c>
    </row>
    <row r="97" spans="1:4" x14ac:dyDescent="0.3">
      <c r="A97" s="11" t="s">
        <v>71</v>
      </c>
      <c r="B97" s="12">
        <v>4</v>
      </c>
      <c r="C97" s="12">
        <v>3</v>
      </c>
      <c r="D97" s="12">
        <v>7</v>
      </c>
    </row>
    <row r="98" spans="1:4" x14ac:dyDescent="0.3">
      <c r="A98" s="11" t="s">
        <v>95</v>
      </c>
      <c r="B98" s="12">
        <v>7</v>
      </c>
      <c r="C98" s="12">
        <v>2</v>
      </c>
      <c r="D98" s="12">
        <v>9</v>
      </c>
    </row>
    <row r="99" spans="1:4" x14ac:dyDescent="0.3">
      <c r="A99" s="11" t="s">
        <v>75</v>
      </c>
      <c r="B99" s="12"/>
      <c r="C99" s="12">
        <v>3</v>
      </c>
      <c r="D99" s="12">
        <v>3</v>
      </c>
    </row>
    <row r="100" spans="1:4" x14ac:dyDescent="0.3">
      <c r="A100" s="10" t="s">
        <v>83</v>
      </c>
      <c r="B100" s="12">
        <v>31</v>
      </c>
      <c r="C100" s="12">
        <v>29</v>
      </c>
      <c r="D100" s="12">
        <v>60</v>
      </c>
    </row>
    <row r="101" spans="1:4" x14ac:dyDescent="0.3">
      <c r="A101" s="11" t="s">
        <v>93</v>
      </c>
      <c r="B101" s="12"/>
      <c r="C101" s="12">
        <v>3</v>
      </c>
      <c r="D101" s="12">
        <v>3</v>
      </c>
    </row>
    <row r="102" spans="1:4" x14ac:dyDescent="0.3">
      <c r="A102" s="11" t="s">
        <v>97</v>
      </c>
      <c r="B102" s="12">
        <v>5</v>
      </c>
      <c r="C102" s="12">
        <v>4</v>
      </c>
      <c r="D102" s="12">
        <v>9</v>
      </c>
    </row>
    <row r="103" spans="1:4" x14ac:dyDescent="0.3">
      <c r="A103" s="11" t="s">
        <v>86</v>
      </c>
      <c r="B103" s="12">
        <v>1</v>
      </c>
      <c r="C103" s="12">
        <v>2</v>
      </c>
      <c r="D103" s="12">
        <v>3</v>
      </c>
    </row>
    <row r="104" spans="1:4" x14ac:dyDescent="0.3">
      <c r="A104" s="11" t="s">
        <v>78</v>
      </c>
      <c r="B104" s="12"/>
      <c r="C104" s="12">
        <v>2</v>
      </c>
      <c r="D104" s="12">
        <v>2</v>
      </c>
    </row>
    <row r="105" spans="1:4" x14ac:dyDescent="0.3">
      <c r="A105" s="11" t="s">
        <v>85</v>
      </c>
      <c r="B105" s="12">
        <v>2</v>
      </c>
      <c r="C105" s="12">
        <v>4</v>
      </c>
      <c r="D105" s="12">
        <v>6</v>
      </c>
    </row>
    <row r="106" spans="1:4" x14ac:dyDescent="0.3">
      <c r="A106" s="11" t="s">
        <v>96</v>
      </c>
      <c r="B106" s="12">
        <v>5</v>
      </c>
      <c r="C106" s="12">
        <v>1</v>
      </c>
      <c r="D106" s="12">
        <v>6</v>
      </c>
    </row>
    <row r="107" spans="1:4" x14ac:dyDescent="0.3">
      <c r="A107" s="11" t="s">
        <v>74</v>
      </c>
      <c r="B107" s="12">
        <v>4</v>
      </c>
      <c r="C107" s="12">
        <v>5</v>
      </c>
      <c r="D107" s="12">
        <v>9</v>
      </c>
    </row>
    <row r="108" spans="1:4" x14ac:dyDescent="0.3">
      <c r="A108" s="11" t="s">
        <v>87</v>
      </c>
      <c r="B108" s="12">
        <v>4</v>
      </c>
      <c r="C108" s="12">
        <v>2</v>
      </c>
      <c r="D108" s="12">
        <v>6</v>
      </c>
    </row>
    <row r="109" spans="1:4" x14ac:dyDescent="0.3">
      <c r="A109" s="11" t="s">
        <v>89</v>
      </c>
      <c r="B109" s="12">
        <v>3</v>
      </c>
      <c r="C109" s="12">
        <v>1</v>
      </c>
      <c r="D109" s="12">
        <v>4</v>
      </c>
    </row>
    <row r="110" spans="1:4" x14ac:dyDescent="0.3">
      <c r="A110" s="11" t="s">
        <v>77</v>
      </c>
      <c r="B110" s="12">
        <v>2</v>
      </c>
      <c r="C110" s="12">
        <v>1</v>
      </c>
      <c r="D110" s="12">
        <v>3</v>
      </c>
    </row>
    <row r="111" spans="1:4" x14ac:dyDescent="0.3">
      <c r="A111" s="11" t="s">
        <v>94</v>
      </c>
      <c r="B111" s="12">
        <v>1</v>
      </c>
      <c r="C111" s="12">
        <v>2</v>
      </c>
      <c r="D111" s="12">
        <v>3</v>
      </c>
    </row>
    <row r="112" spans="1:4" x14ac:dyDescent="0.3">
      <c r="A112" s="11" t="s">
        <v>100</v>
      </c>
      <c r="B112" s="12">
        <v>3</v>
      </c>
      <c r="C112" s="12"/>
      <c r="D112" s="12">
        <v>3</v>
      </c>
    </row>
    <row r="113" spans="1:4" x14ac:dyDescent="0.3">
      <c r="A113" s="11" t="s">
        <v>75</v>
      </c>
      <c r="B113" s="12">
        <v>1</v>
      </c>
      <c r="C113" s="12">
        <v>2</v>
      </c>
      <c r="D113" s="12">
        <v>3</v>
      </c>
    </row>
    <row r="114" spans="1:4" x14ac:dyDescent="0.3">
      <c r="A114" s="10" t="s">
        <v>78</v>
      </c>
      <c r="B114" s="12">
        <v>41</v>
      </c>
      <c r="C114" s="12">
        <v>24</v>
      </c>
      <c r="D114" s="12">
        <v>65</v>
      </c>
    </row>
    <row r="115" spans="1:4" x14ac:dyDescent="0.3">
      <c r="A115" s="11" t="s">
        <v>93</v>
      </c>
      <c r="B115" s="12">
        <v>4</v>
      </c>
      <c r="C115" s="12">
        <v>2</v>
      </c>
      <c r="D115" s="12">
        <v>6</v>
      </c>
    </row>
    <row r="116" spans="1:4" x14ac:dyDescent="0.3">
      <c r="A116" s="11" t="s">
        <v>72</v>
      </c>
      <c r="B116" s="12">
        <v>5</v>
      </c>
      <c r="C116" s="12">
        <v>2</v>
      </c>
      <c r="D116" s="12">
        <v>7</v>
      </c>
    </row>
    <row r="117" spans="1:4" x14ac:dyDescent="0.3">
      <c r="A117" s="11" t="s">
        <v>86</v>
      </c>
      <c r="B117" s="12">
        <v>2</v>
      </c>
      <c r="C117" s="12">
        <v>1</v>
      </c>
      <c r="D117" s="12">
        <v>3</v>
      </c>
    </row>
    <row r="118" spans="1:4" x14ac:dyDescent="0.3">
      <c r="A118" s="11" t="s">
        <v>83</v>
      </c>
      <c r="B118" s="12">
        <v>2</v>
      </c>
      <c r="C118" s="12"/>
      <c r="D118" s="12">
        <v>2</v>
      </c>
    </row>
    <row r="119" spans="1:4" x14ac:dyDescent="0.3">
      <c r="A119" s="11" t="s">
        <v>91</v>
      </c>
      <c r="B119" s="12">
        <v>5</v>
      </c>
      <c r="C119" s="12">
        <v>4</v>
      </c>
      <c r="D119" s="12">
        <v>9</v>
      </c>
    </row>
    <row r="120" spans="1:4" x14ac:dyDescent="0.3">
      <c r="A120" s="11" t="s">
        <v>98</v>
      </c>
      <c r="B120" s="12">
        <v>3</v>
      </c>
      <c r="C120" s="12">
        <v>1</v>
      </c>
      <c r="D120" s="12">
        <v>4</v>
      </c>
    </row>
    <row r="121" spans="1:4" x14ac:dyDescent="0.3">
      <c r="A121" s="11" t="s">
        <v>87</v>
      </c>
      <c r="B121" s="12">
        <v>2</v>
      </c>
      <c r="C121" s="12">
        <v>1</v>
      </c>
      <c r="D121" s="12">
        <v>3</v>
      </c>
    </row>
    <row r="122" spans="1:4" x14ac:dyDescent="0.3">
      <c r="A122" s="11" t="s">
        <v>80</v>
      </c>
      <c r="B122" s="12">
        <v>3</v>
      </c>
      <c r="C122" s="12">
        <v>1</v>
      </c>
      <c r="D122" s="12">
        <v>4</v>
      </c>
    </row>
    <row r="123" spans="1:4" x14ac:dyDescent="0.3">
      <c r="A123" s="11" t="s">
        <v>82</v>
      </c>
      <c r="B123" s="12">
        <v>5</v>
      </c>
      <c r="C123" s="12">
        <v>4</v>
      </c>
      <c r="D123" s="12">
        <v>9</v>
      </c>
    </row>
    <row r="124" spans="1:4" x14ac:dyDescent="0.3">
      <c r="A124" s="11" t="s">
        <v>71</v>
      </c>
      <c r="B124" s="12">
        <v>6</v>
      </c>
      <c r="C124" s="12">
        <v>1</v>
      </c>
      <c r="D124" s="12">
        <v>7</v>
      </c>
    </row>
    <row r="125" spans="1:4" x14ac:dyDescent="0.3">
      <c r="A125" s="11" t="s">
        <v>77</v>
      </c>
      <c r="B125" s="12">
        <v>1</v>
      </c>
      <c r="C125" s="12">
        <v>3</v>
      </c>
      <c r="D125" s="12">
        <v>4</v>
      </c>
    </row>
    <row r="126" spans="1:4" x14ac:dyDescent="0.3">
      <c r="A126" s="11" t="s">
        <v>95</v>
      </c>
      <c r="B126" s="12">
        <v>2</v>
      </c>
      <c r="C126" s="12">
        <v>1</v>
      </c>
      <c r="D126" s="12">
        <v>3</v>
      </c>
    </row>
    <row r="127" spans="1:4" x14ac:dyDescent="0.3">
      <c r="A127" s="11" t="s">
        <v>88</v>
      </c>
      <c r="B127" s="12">
        <v>1</v>
      </c>
      <c r="C127" s="12">
        <v>3</v>
      </c>
      <c r="D127" s="12">
        <v>4</v>
      </c>
    </row>
    <row r="128" spans="1:4" x14ac:dyDescent="0.3">
      <c r="A128" s="10" t="s">
        <v>85</v>
      </c>
      <c r="B128" s="12">
        <v>30</v>
      </c>
      <c r="C128" s="12">
        <v>32</v>
      </c>
      <c r="D128" s="12">
        <v>62</v>
      </c>
    </row>
    <row r="129" spans="1:4" x14ac:dyDescent="0.3">
      <c r="A129" s="11" t="s">
        <v>93</v>
      </c>
      <c r="B129" s="12">
        <v>1</v>
      </c>
      <c r="C129" s="12">
        <v>1</v>
      </c>
      <c r="D129" s="12">
        <v>2</v>
      </c>
    </row>
    <row r="130" spans="1:4" x14ac:dyDescent="0.3">
      <c r="A130" s="11" t="s">
        <v>99</v>
      </c>
      <c r="B130" s="12">
        <v>2</v>
      </c>
      <c r="C130" s="12">
        <v>1</v>
      </c>
      <c r="D130" s="12">
        <v>3</v>
      </c>
    </row>
    <row r="131" spans="1:4" x14ac:dyDescent="0.3">
      <c r="A131" s="11" t="s">
        <v>90</v>
      </c>
      <c r="B131" s="12">
        <v>4</v>
      </c>
      <c r="C131" s="12">
        <v>3</v>
      </c>
      <c r="D131" s="12">
        <v>7</v>
      </c>
    </row>
    <row r="132" spans="1:4" x14ac:dyDescent="0.3">
      <c r="A132" s="11" t="s">
        <v>97</v>
      </c>
      <c r="B132" s="12">
        <v>6</v>
      </c>
      <c r="C132" s="12">
        <v>6</v>
      </c>
      <c r="D132" s="12">
        <v>12</v>
      </c>
    </row>
    <row r="133" spans="1:4" x14ac:dyDescent="0.3">
      <c r="A133" s="11" t="s">
        <v>83</v>
      </c>
      <c r="B133" s="12">
        <v>4</v>
      </c>
      <c r="C133" s="12">
        <v>2</v>
      </c>
      <c r="D133" s="12">
        <v>6</v>
      </c>
    </row>
    <row r="134" spans="1:4" x14ac:dyDescent="0.3">
      <c r="A134" s="11" t="s">
        <v>96</v>
      </c>
      <c r="B134" s="12">
        <v>1</v>
      </c>
      <c r="C134" s="12">
        <v>3</v>
      </c>
      <c r="D134" s="12">
        <v>4</v>
      </c>
    </row>
    <row r="135" spans="1:4" x14ac:dyDescent="0.3">
      <c r="A135" s="11" t="s">
        <v>74</v>
      </c>
      <c r="B135" s="12">
        <v>2</v>
      </c>
      <c r="C135" s="12">
        <v>1</v>
      </c>
      <c r="D135" s="12">
        <v>3</v>
      </c>
    </row>
    <row r="136" spans="1:4" x14ac:dyDescent="0.3">
      <c r="A136" s="11" t="s">
        <v>76</v>
      </c>
      <c r="B136" s="12">
        <v>3</v>
      </c>
      <c r="C136" s="12">
        <v>4</v>
      </c>
      <c r="D136" s="12">
        <v>7</v>
      </c>
    </row>
    <row r="137" spans="1:4" x14ac:dyDescent="0.3">
      <c r="A137" s="11" t="s">
        <v>87</v>
      </c>
      <c r="B137" s="12">
        <v>4</v>
      </c>
      <c r="C137" s="12">
        <v>2</v>
      </c>
      <c r="D137" s="12">
        <v>6</v>
      </c>
    </row>
    <row r="138" spans="1:4" x14ac:dyDescent="0.3">
      <c r="A138" s="11" t="s">
        <v>89</v>
      </c>
      <c r="B138" s="12">
        <v>1</v>
      </c>
      <c r="C138" s="12">
        <v>2</v>
      </c>
      <c r="D138" s="12">
        <v>3</v>
      </c>
    </row>
    <row r="139" spans="1:4" x14ac:dyDescent="0.3">
      <c r="A139" s="11" t="s">
        <v>77</v>
      </c>
      <c r="B139" s="12">
        <v>1</v>
      </c>
      <c r="C139" s="12">
        <v>2</v>
      </c>
      <c r="D139" s="12">
        <v>3</v>
      </c>
    </row>
    <row r="140" spans="1:4" x14ac:dyDescent="0.3">
      <c r="A140" s="11" t="s">
        <v>94</v>
      </c>
      <c r="B140" s="12"/>
      <c r="C140" s="12">
        <v>3</v>
      </c>
      <c r="D140" s="12">
        <v>3</v>
      </c>
    </row>
    <row r="141" spans="1:4" x14ac:dyDescent="0.3">
      <c r="A141" s="11" t="s">
        <v>100</v>
      </c>
      <c r="B141" s="12">
        <v>1</v>
      </c>
      <c r="C141" s="12">
        <v>2</v>
      </c>
      <c r="D141" s="12">
        <v>3</v>
      </c>
    </row>
    <row r="142" spans="1:4" x14ac:dyDescent="0.3">
      <c r="A142" s="10" t="s">
        <v>96</v>
      </c>
      <c r="B142" s="12">
        <v>44</v>
      </c>
      <c r="C142" s="12">
        <v>20</v>
      </c>
      <c r="D142" s="12">
        <v>64</v>
      </c>
    </row>
    <row r="143" spans="1:4" x14ac:dyDescent="0.3">
      <c r="A143" s="11" t="s">
        <v>79</v>
      </c>
      <c r="B143" s="12">
        <v>2</v>
      </c>
      <c r="C143" s="12"/>
      <c r="D143" s="12">
        <v>2</v>
      </c>
    </row>
    <row r="144" spans="1:4" x14ac:dyDescent="0.3">
      <c r="A144" s="11" t="s">
        <v>99</v>
      </c>
      <c r="B144" s="12">
        <v>3</v>
      </c>
      <c r="C144" s="12"/>
      <c r="D144" s="12">
        <v>3</v>
      </c>
    </row>
    <row r="145" spans="1:4" x14ac:dyDescent="0.3">
      <c r="A145" s="11" t="s">
        <v>83</v>
      </c>
      <c r="B145" s="12">
        <v>1</v>
      </c>
      <c r="C145" s="12">
        <v>5</v>
      </c>
      <c r="D145" s="12">
        <v>6</v>
      </c>
    </row>
    <row r="146" spans="1:4" x14ac:dyDescent="0.3">
      <c r="A146" s="11" t="s">
        <v>85</v>
      </c>
      <c r="B146" s="12">
        <v>3</v>
      </c>
      <c r="C146" s="12">
        <v>1</v>
      </c>
      <c r="D146" s="12">
        <v>4</v>
      </c>
    </row>
    <row r="147" spans="1:4" x14ac:dyDescent="0.3">
      <c r="A147" s="11" t="s">
        <v>74</v>
      </c>
      <c r="B147" s="12">
        <v>3</v>
      </c>
      <c r="C147" s="12">
        <v>4</v>
      </c>
      <c r="D147" s="12">
        <v>7</v>
      </c>
    </row>
    <row r="148" spans="1:4" x14ac:dyDescent="0.3">
      <c r="A148" s="11" t="s">
        <v>76</v>
      </c>
      <c r="B148" s="12">
        <v>6</v>
      </c>
      <c r="C148" s="12">
        <v>4</v>
      </c>
      <c r="D148" s="12">
        <v>10</v>
      </c>
    </row>
    <row r="149" spans="1:4" x14ac:dyDescent="0.3">
      <c r="A149" s="11" t="s">
        <v>84</v>
      </c>
      <c r="B149" s="12">
        <v>3</v>
      </c>
      <c r="C149" s="12"/>
      <c r="D149" s="12">
        <v>3</v>
      </c>
    </row>
    <row r="150" spans="1:4" x14ac:dyDescent="0.3">
      <c r="A150" s="11" t="s">
        <v>87</v>
      </c>
      <c r="B150" s="12">
        <v>3</v>
      </c>
      <c r="C150" s="12"/>
      <c r="D150" s="12">
        <v>3</v>
      </c>
    </row>
    <row r="151" spans="1:4" x14ac:dyDescent="0.3">
      <c r="A151" s="11" t="s">
        <v>73</v>
      </c>
      <c r="B151" s="12">
        <v>3</v>
      </c>
      <c r="C151" s="12">
        <v>1</v>
      </c>
      <c r="D151" s="12">
        <v>4</v>
      </c>
    </row>
    <row r="152" spans="1:4" x14ac:dyDescent="0.3">
      <c r="A152" s="11" t="s">
        <v>89</v>
      </c>
      <c r="B152" s="12">
        <v>4</v>
      </c>
      <c r="C152" s="12">
        <v>1</v>
      </c>
      <c r="D152" s="12">
        <v>5</v>
      </c>
    </row>
    <row r="153" spans="1:4" x14ac:dyDescent="0.3">
      <c r="A153" s="11" t="s">
        <v>77</v>
      </c>
      <c r="B153" s="12">
        <v>5</v>
      </c>
      <c r="C153" s="12">
        <v>2</v>
      </c>
      <c r="D153" s="12">
        <v>7</v>
      </c>
    </row>
    <row r="154" spans="1:4" x14ac:dyDescent="0.3">
      <c r="A154" s="11" t="s">
        <v>94</v>
      </c>
      <c r="B154" s="12">
        <v>2</v>
      </c>
      <c r="C154" s="12">
        <v>1</v>
      </c>
      <c r="D154" s="12">
        <v>3</v>
      </c>
    </row>
    <row r="155" spans="1:4" x14ac:dyDescent="0.3">
      <c r="A155" s="11" t="s">
        <v>100</v>
      </c>
      <c r="B155" s="12">
        <v>6</v>
      </c>
      <c r="C155" s="12">
        <v>1</v>
      </c>
      <c r="D155" s="12">
        <v>7</v>
      </c>
    </row>
    <row r="156" spans="1:4" x14ac:dyDescent="0.3">
      <c r="A156" s="10" t="s">
        <v>74</v>
      </c>
      <c r="B156" s="12">
        <v>28</v>
      </c>
      <c r="C156" s="12">
        <v>34</v>
      </c>
      <c r="D156" s="12">
        <v>62</v>
      </c>
    </row>
    <row r="157" spans="1:4" x14ac:dyDescent="0.3">
      <c r="A157" s="11" t="s">
        <v>99</v>
      </c>
      <c r="B157" s="12">
        <v>3</v>
      </c>
      <c r="C157" s="12"/>
      <c r="D157" s="12">
        <v>3</v>
      </c>
    </row>
    <row r="158" spans="1:4" x14ac:dyDescent="0.3">
      <c r="A158" s="11" t="s">
        <v>97</v>
      </c>
      <c r="B158" s="12">
        <v>2</v>
      </c>
      <c r="C158" s="12">
        <v>5</v>
      </c>
      <c r="D158" s="12">
        <v>7</v>
      </c>
    </row>
    <row r="159" spans="1:4" x14ac:dyDescent="0.3">
      <c r="A159" s="11" t="s">
        <v>83</v>
      </c>
      <c r="B159" s="12">
        <v>5</v>
      </c>
      <c r="C159" s="12">
        <v>4</v>
      </c>
      <c r="D159" s="12">
        <v>9</v>
      </c>
    </row>
    <row r="160" spans="1:4" x14ac:dyDescent="0.3">
      <c r="A160" s="11" t="s">
        <v>85</v>
      </c>
      <c r="B160" s="12">
        <v>1</v>
      </c>
      <c r="C160" s="12">
        <v>2</v>
      </c>
      <c r="D160" s="12">
        <v>3</v>
      </c>
    </row>
    <row r="161" spans="1:4" x14ac:dyDescent="0.3">
      <c r="A161" s="11" t="s">
        <v>96</v>
      </c>
      <c r="B161" s="12">
        <v>4</v>
      </c>
      <c r="C161" s="12">
        <v>3</v>
      </c>
      <c r="D161" s="12">
        <v>7</v>
      </c>
    </row>
    <row r="162" spans="1:4" x14ac:dyDescent="0.3">
      <c r="A162" s="11" t="s">
        <v>76</v>
      </c>
      <c r="B162" s="12">
        <v>3</v>
      </c>
      <c r="C162" s="12"/>
      <c r="D162" s="12">
        <v>3</v>
      </c>
    </row>
    <row r="163" spans="1:4" x14ac:dyDescent="0.3">
      <c r="A163" s="11" t="s">
        <v>87</v>
      </c>
      <c r="B163" s="12">
        <v>1</v>
      </c>
      <c r="C163" s="12">
        <v>7</v>
      </c>
      <c r="D163" s="12">
        <v>8</v>
      </c>
    </row>
    <row r="164" spans="1:4" x14ac:dyDescent="0.3">
      <c r="A164" s="11" t="s">
        <v>73</v>
      </c>
      <c r="B164" s="12">
        <v>2</v>
      </c>
      <c r="C164" s="12">
        <v>4</v>
      </c>
      <c r="D164" s="12">
        <v>6</v>
      </c>
    </row>
    <row r="165" spans="1:4" x14ac:dyDescent="0.3">
      <c r="A165" s="11" t="s">
        <v>89</v>
      </c>
      <c r="B165" s="12">
        <v>1</v>
      </c>
      <c r="C165" s="12">
        <v>2</v>
      </c>
      <c r="D165" s="12">
        <v>3</v>
      </c>
    </row>
    <row r="166" spans="1:4" x14ac:dyDescent="0.3">
      <c r="A166" s="11" t="s">
        <v>82</v>
      </c>
      <c r="B166" s="12">
        <v>2</v>
      </c>
      <c r="C166" s="12">
        <v>1</v>
      </c>
      <c r="D166" s="12">
        <v>3</v>
      </c>
    </row>
    <row r="167" spans="1:4" x14ac:dyDescent="0.3">
      <c r="A167" s="11" t="s">
        <v>71</v>
      </c>
      <c r="B167" s="12">
        <v>1</v>
      </c>
      <c r="C167" s="12">
        <v>1</v>
      </c>
      <c r="D167" s="12">
        <v>2</v>
      </c>
    </row>
    <row r="168" spans="1:4" x14ac:dyDescent="0.3">
      <c r="A168" s="11" t="s">
        <v>94</v>
      </c>
      <c r="B168" s="12">
        <v>3</v>
      </c>
      <c r="C168" s="12">
        <v>1</v>
      </c>
      <c r="D168" s="12">
        <v>4</v>
      </c>
    </row>
    <row r="169" spans="1:4" x14ac:dyDescent="0.3">
      <c r="A169" s="11" t="s">
        <v>100</v>
      </c>
      <c r="B169" s="12"/>
      <c r="C169" s="12">
        <v>4</v>
      </c>
      <c r="D169" s="12">
        <v>4</v>
      </c>
    </row>
    <row r="170" spans="1:4" x14ac:dyDescent="0.3">
      <c r="A170" s="10" t="s">
        <v>76</v>
      </c>
      <c r="B170" s="12">
        <v>33</v>
      </c>
      <c r="C170" s="12">
        <v>33</v>
      </c>
      <c r="D170" s="12">
        <v>66</v>
      </c>
    </row>
    <row r="171" spans="1:4" x14ac:dyDescent="0.3">
      <c r="A171" s="11" t="s">
        <v>79</v>
      </c>
      <c r="B171" s="12">
        <v>2</v>
      </c>
      <c r="C171" s="12">
        <v>1</v>
      </c>
      <c r="D171" s="12">
        <v>3</v>
      </c>
    </row>
    <row r="172" spans="1:4" x14ac:dyDescent="0.3">
      <c r="A172" s="11" t="s">
        <v>97</v>
      </c>
      <c r="B172" s="12">
        <v>3</v>
      </c>
      <c r="C172" s="12"/>
      <c r="D172" s="12">
        <v>3</v>
      </c>
    </row>
    <row r="173" spans="1:4" x14ac:dyDescent="0.3">
      <c r="A173" s="11" t="s">
        <v>85</v>
      </c>
      <c r="B173" s="12">
        <v>4</v>
      </c>
      <c r="C173" s="12">
        <v>3</v>
      </c>
      <c r="D173" s="12">
        <v>7</v>
      </c>
    </row>
    <row r="174" spans="1:4" x14ac:dyDescent="0.3">
      <c r="A174" s="11" t="s">
        <v>96</v>
      </c>
      <c r="B174" s="12">
        <v>4</v>
      </c>
      <c r="C174" s="12">
        <v>6</v>
      </c>
      <c r="D174" s="12">
        <v>10</v>
      </c>
    </row>
    <row r="175" spans="1:4" x14ac:dyDescent="0.3">
      <c r="A175" s="11" t="s">
        <v>74</v>
      </c>
      <c r="B175" s="12"/>
      <c r="C175" s="12">
        <v>3</v>
      </c>
      <c r="D175" s="12">
        <v>3</v>
      </c>
    </row>
    <row r="176" spans="1:4" x14ac:dyDescent="0.3">
      <c r="A176" s="11" t="s">
        <v>84</v>
      </c>
      <c r="B176" s="12">
        <v>1</v>
      </c>
      <c r="C176" s="12">
        <v>2</v>
      </c>
      <c r="D176" s="12">
        <v>3</v>
      </c>
    </row>
    <row r="177" spans="1:4" x14ac:dyDescent="0.3">
      <c r="A177" s="11" t="s">
        <v>87</v>
      </c>
      <c r="B177" s="12">
        <v>1</v>
      </c>
      <c r="C177" s="12">
        <v>3</v>
      </c>
      <c r="D177" s="12">
        <v>4</v>
      </c>
    </row>
    <row r="178" spans="1:4" x14ac:dyDescent="0.3">
      <c r="A178" s="11" t="s">
        <v>92</v>
      </c>
      <c r="B178" s="12">
        <v>1</v>
      </c>
      <c r="C178" s="12">
        <v>2</v>
      </c>
      <c r="D178" s="12">
        <v>3</v>
      </c>
    </row>
    <row r="179" spans="1:4" x14ac:dyDescent="0.3">
      <c r="A179" s="11" t="s">
        <v>89</v>
      </c>
      <c r="B179" s="12">
        <v>6</v>
      </c>
      <c r="C179" s="12">
        <v>4</v>
      </c>
      <c r="D179" s="12">
        <v>10</v>
      </c>
    </row>
    <row r="180" spans="1:4" x14ac:dyDescent="0.3">
      <c r="A180" s="11" t="s">
        <v>77</v>
      </c>
      <c r="B180" s="12">
        <v>4</v>
      </c>
      <c r="C180" s="12">
        <v>2</v>
      </c>
      <c r="D180" s="12">
        <v>6</v>
      </c>
    </row>
    <row r="181" spans="1:4" x14ac:dyDescent="0.3">
      <c r="A181" s="11" t="s">
        <v>94</v>
      </c>
      <c r="B181" s="12">
        <v>2</v>
      </c>
      <c r="C181" s="12">
        <v>2</v>
      </c>
      <c r="D181" s="12">
        <v>4</v>
      </c>
    </row>
    <row r="182" spans="1:4" x14ac:dyDescent="0.3">
      <c r="A182" s="11" t="s">
        <v>100</v>
      </c>
      <c r="B182" s="12">
        <v>3</v>
      </c>
      <c r="C182" s="12">
        <v>3</v>
      </c>
      <c r="D182" s="12">
        <v>6</v>
      </c>
    </row>
    <row r="183" spans="1:4" x14ac:dyDescent="0.3">
      <c r="A183" s="11" t="s">
        <v>75</v>
      </c>
      <c r="B183" s="12">
        <v>2</v>
      </c>
      <c r="C183" s="12">
        <v>2</v>
      </c>
      <c r="D183" s="12">
        <v>4</v>
      </c>
    </row>
    <row r="184" spans="1:4" x14ac:dyDescent="0.3">
      <c r="A184" s="10" t="s">
        <v>91</v>
      </c>
      <c r="B184" s="12">
        <v>39</v>
      </c>
      <c r="C184" s="12">
        <v>25</v>
      </c>
      <c r="D184" s="12">
        <v>64</v>
      </c>
    </row>
    <row r="185" spans="1:4" x14ac:dyDescent="0.3">
      <c r="A185" s="11" t="s">
        <v>93</v>
      </c>
      <c r="B185" s="12">
        <v>3</v>
      </c>
      <c r="C185" s="12">
        <v>4</v>
      </c>
      <c r="D185" s="12">
        <v>7</v>
      </c>
    </row>
    <row r="186" spans="1:4" x14ac:dyDescent="0.3">
      <c r="A186" s="11" t="s">
        <v>72</v>
      </c>
      <c r="B186" s="12">
        <v>4</v>
      </c>
      <c r="C186" s="12">
        <v>2</v>
      </c>
      <c r="D186" s="12">
        <v>6</v>
      </c>
    </row>
    <row r="187" spans="1:4" x14ac:dyDescent="0.3">
      <c r="A187" s="11" t="s">
        <v>86</v>
      </c>
      <c r="B187" s="12">
        <v>3</v>
      </c>
      <c r="C187" s="12"/>
      <c r="D187" s="12">
        <v>3</v>
      </c>
    </row>
    <row r="188" spans="1:4" x14ac:dyDescent="0.3">
      <c r="A188" s="11" t="s">
        <v>78</v>
      </c>
      <c r="B188" s="12">
        <v>4</v>
      </c>
      <c r="C188" s="12">
        <v>5</v>
      </c>
      <c r="D188" s="12">
        <v>9</v>
      </c>
    </row>
    <row r="189" spans="1:4" x14ac:dyDescent="0.3">
      <c r="A189" s="11" t="s">
        <v>84</v>
      </c>
      <c r="B189" s="12">
        <v>3</v>
      </c>
      <c r="C189" s="12">
        <v>1</v>
      </c>
      <c r="D189" s="12">
        <v>4</v>
      </c>
    </row>
    <row r="190" spans="1:4" x14ac:dyDescent="0.3">
      <c r="A190" s="11" t="s">
        <v>98</v>
      </c>
      <c r="B190" s="12">
        <v>2</v>
      </c>
      <c r="C190" s="12">
        <v>1</v>
      </c>
      <c r="D190" s="12">
        <v>3</v>
      </c>
    </row>
    <row r="191" spans="1:4" x14ac:dyDescent="0.3">
      <c r="A191" s="11" t="s">
        <v>80</v>
      </c>
      <c r="B191" s="12">
        <v>3</v>
      </c>
      <c r="C191" s="12"/>
      <c r="D191" s="12">
        <v>3</v>
      </c>
    </row>
    <row r="192" spans="1:4" x14ac:dyDescent="0.3">
      <c r="A192" s="11" t="s">
        <v>81</v>
      </c>
      <c r="B192" s="12">
        <v>3</v>
      </c>
      <c r="C192" s="12"/>
      <c r="D192" s="12">
        <v>3</v>
      </c>
    </row>
    <row r="193" spans="1:4" x14ac:dyDescent="0.3">
      <c r="A193" s="11" t="s">
        <v>82</v>
      </c>
      <c r="B193" s="12">
        <v>5</v>
      </c>
      <c r="C193" s="12">
        <v>1</v>
      </c>
      <c r="D193" s="12">
        <v>6</v>
      </c>
    </row>
    <row r="194" spans="1:4" x14ac:dyDescent="0.3">
      <c r="A194" s="11" t="s">
        <v>71</v>
      </c>
      <c r="B194" s="12">
        <v>4</v>
      </c>
      <c r="C194" s="12">
        <v>6</v>
      </c>
      <c r="D194" s="12">
        <v>10</v>
      </c>
    </row>
    <row r="195" spans="1:4" x14ac:dyDescent="0.3">
      <c r="A195" s="11" t="s">
        <v>95</v>
      </c>
      <c r="B195" s="12">
        <v>4</v>
      </c>
      <c r="C195" s="12">
        <v>3</v>
      </c>
      <c r="D195" s="12">
        <v>7</v>
      </c>
    </row>
    <row r="196" spans="1:4" x14ac:dyDescent="0.3">
      <c r="A196" s="11" t="s">
        <v>88</v>
      </c>
      <c r="B196" s="12">
        <v>1</v>
      </c>
      <c r="C196" s="12">
        <v>2</v>
      </c>
      <c r="D196" s="12">
        <v>3</v>
      </c>
    </row>
    <row r="197" spans="1:4" x14ac:dyDescent="0.3">
      <c r="A197" s="10" t="s">
        <v>84</v>
      </c>
      <c r="B197" s="12">
        <v>27</v>
      </c>
      <c r="C197" s="12">
        <v>35</v>
      </c>
      <c r="D197" s="12">
        <v>62</v>
      </c>
    </row>
    <row r="198" spans="1:4" x14ac:dyDescent="0.3">
      <c r="A198" s="11" t="s">
        <v>93</v>
      </c>
      <c r="B198" s="12">
        <v>3</v>
      </c>
      <c r="C198" s="12">
        <v>1</v>
      </c>
      <c r="D198" s="12">
        <v>4</v>
      </c>
    </row>
    <row r="199" spans="1:4" x14ac:dyDescent="0.3">
      <c r="A199" s="11" t="s">
        <v>79</v>
      </c>
      <c r="B199" s="12">
        <v>2</v>
      </c>
      <c r="C199" s="12">
        <v>3</v>
      </c>
      <c r="D199" s="12">
        <v>5</v>
      </c>
    </row>
    <row r="200" spans="1:4" x14ac:dyDescent="0.3">
      <c r="A200" s="11" t="s">
        <v>72</v>
      </c>
      <c r="B200" s="12">
        <v>1</v>
      </c>
      <c r="C200" s="12">
        <v>2</v>
      </c>
      <c r="D200" s="12">
        <v>3</v>
      </c>
    </row>
    <row r="201" spans="1:4" x14ac:dyDescent="0.3">
      <c r="A201" s="11" t="s">
        <v>96</v>
      </c>
      <c r="B201" s="12"/>
      <c r="C201" s="12">
        <v>3</v>
      </c>
      <c r="D201" s="12">
        <v>3</v>
      </c>
    </row>
    <row r="202" spans="1:4" x14ac:dyDescent="0.3">
      <c r="A202" s="11" t="s">
        <v>76</v>
      </c>
      <c r="B202" s="12">
        <v>2</v>
      </c>
      <c r="C202" s="12">
        <v>1</v>
      </c>
      <c r="D202" s="12">
        <v>3</v>
      </c>
    </row>
    <row r="203" spans="1:4" x14ac:dyDescent="0.3">
      <c r="A203" s="11" t="s">
        <v>91</v>
      </c>
      <c r="B203" s="12">
        <v>1</v>
      </c>
      <c r="C203" s="12">
        <v>3</v>
      </c>
      <c r="D203" s="12">
        <v>4</v>
      </c>
    </row>
    <row r="204" spans="1:4" x14ac:dyDescent="0.3">
      <c r="A204" s="11" t="s">
        <v>92</v>
      </c>
      <c r="B204" s="12">
        <v>6</v>
      </c>
      <c r="C204" s="12">
        <v>4</v>
      </c>
      <c r="D204" s="12">
        <v>10</v>
      </c>
    </row>
    <row r="205" spans="1:4" x14ac:dyDescent="0.3">
      <c r="A205" s="11" t="s">
        <v>89</v>
      </c>
      <c r="B205" s="12">
        <v>1</v>
      </c>
      <c r="C205" s="12">
        <v>1</v>
      </c>
      <c r="D205" s="12">
        <v>2</v>
      </c>
    </row>
    <row r="206" spans="1:4" x14ac:dyDescent="0.3">
      <c r="A206" s="11" t="s">
        <v>80</v>
      </c>
      <c r="B206" s="12">
        <v>3</v>
      </c>
      <c r="C206" s="12">
        <v>2</v>
      </c>
      <c r="D206" s="12">
        <v>5</v>
      </c>
    </row>
    <row r="207" spans="1:4" x14ac:dyDescent="0.3">
      <c r="A207" s="11" t="s">
        <v>81</v>
      </c>
      <c r="B207" s="12">
        <v>3</v>
      </c>
      <c r="C207" s="12">
        <v>4</v>
      </c>
      <c r="D207" s="12">
        <v>7</v>
      </c>
    </row>
    <row r="208" spans="1:4" x14ac:dyDescent="0.3">
      <c r="A208" s="11" t="s">
        <v>82</v>
      </c>
      <c r="B208" s="12">
        <v>2</v>
      </c>
      <c r="C208" s="12">
        <v>1</v>
      </c>
      <c r="D208" s="12">
        <v>3</v>
      </c>
    </row>
    <row r="209" spans="1:4" x14ac:dyDescent="0.3">
      <c r="A209" s="11" t="s">
        <v>77</v>
      </c>
      <c r="B209" s="12">
        <v>1</v>
      </c>
      <c r="C209" s="12">
        <v>2</v>
      </c>
      <c r="D209" s="12">
        <v>3</v>
      </c>
    </row>
    <row r="210" spans="1:4" x14ac:dyDescent="0.3">
      <c r="A210" s="11" t="s">
        <v>95</v>
      </c>
      <c r="B210" s="12"/>
      <c r="C210" s="12">
        <v>3</v>
      </c>
      <c r="D210" s="12">
        <v>3</v>
      </c>
    </row>
    <row r="211" spans="1:4" x14ac:dyDescent="0.3">
      <c r="A211" s="11" t="s">
        <v>94</v>
      </c>
      <c r="B211" s="12">
        <v>1</v>
      </c>
      <c r="C211" s="12">
        <v>3</v>
      </c>
      <c r="D211" s="12">
        <v>4</v>
      </c>
    </row>
    <row r="212" spans="1:4" x14ac:dyDescent="0.3">
      <c r="A212" s="11" t="s">
        <v>88</v>
      </c>
      <c r="B212" s="12">
        <v>1</v>
      </c>
      <c r="C212" s="12">
        <v>2</v>
      </c>
      <c r="D212" s="12">
        <v>3</v>
      </c>
    </row>
    <row r="213" spans="1:4" x14ac:dyDescent="0.3">
      <c r="A213" s="10" t="s">
        <v>98</v>
      </c>
      <c r="B213" s="12">
        <v>33</v>
      </c>
      <c r="C213" s="12">
        <v>31</v>
      </c>
      <c r="D213" s="12">
        <v>64</v>
      </c>
    </row>
    <row r="214" spans="1:4" x14ac:dyDescent="0.3">
      <c r="A214" s="11" t="s">
        <v>93</v>
      </c>
      <c r="B214" s="12">
        <v>3</v>
      </c>
      <c r="C214" s="12">
        <v>4</v>
      </c>
      <c r="D214" s="12">
        <v>7</v>
      </c>
    </row>
    <row r="215" spans="1:4" x14ac:dyDescent="0.3">
      <c r="A215" s="11" t="s">
        <v>79</v>
      </c>
      <c r="B215" s="12">
        <v>1</v>
      </c>
      <c r="C215" s="12">
        <v>2</v>
      </c>
      <c r="D215" s="12">
        <v>3</v>
      </c>
    </row>
    <row r="216" spans="1:4" x14ac:dyDescent="0.3">
      <c r="A216" s="11" t="s">
        <v>90</v>
      </c>
      <c r="B216" s="12">
        <v>2</v>
      </c>
      <c r="C216" s="12">
        <v>1</v>
      </c>
      <c r="D216" s="12">
        <v>3</v>
      </c>
    </row>
    <row r="217" spans="1:4" x14ac:dyDescent="0.3">
      <c r="A217" s="11" t="s">
        <v>72</v>
      </c>
      <c r="B217" s="12">
        <v>3</v>
      </c>
      <c r="C217" s="12">
        <v>5</v>
      </c>
      <c r="D217" s="12">
        <v>8</v>
      </c>
    </row>
    <row r="218" spans="1:4" x14ac:dyDescent="0.3">
      <c r="A218" s="11" t="s">
        <v>86</v>
      </c>
      <c r="B218" s="12">
        <v>6</v>
      </c>
      <c r="C218" s="12">
        <v>1</v>
      </c>
      <c r="D218" s="12">
        <v>7</v>
      </c>
    </row>
    <row r="219" spans="1:4" x14ac:dyDescent="0.3">
      <c r="A219" s="11" t="s">
        <v>78</v>
      </c>
      <c r="B219" s="12">
        <v>1</v>
      </c>
      <c r="C219" s="12">
        <v>3</v>
      </c>
      <c r="D219" s="12">
        <v>4</v>
      </c>
    </row>
    <row r="220" spans="1:4" x14ac:dyDescent="0.3">
      <c r="A220" s="11" t="s">
        <v>91</v>
      </c>
      <c r="B220" s="12">
        <v>1</v>
      </c>
      <c r="C220" s="12">
        <v>2</v>
      </c>
      <c r="D220" s="12">
        <v>3</v>
      </c>
    </row>
    <row r="221" spans="1:4" x14ac:dyDescent="0.3">
      <c r="A221" s="11" t="s">
        <v>92</v>
      </c>
      <c r="B221" s="12">
        <v>5</v>
      </c>
      <c r="C221" s="12">
        <v>2</v>
      </c>
      <c r="D221" s="12">
        <v>7</v>
      </c>
    </row>
    <row r="222" spans="1:4" x14ac:dyDescent="0.3">
      <c r="A222" s="11" t="s">
        <v>81</v>
      </c>
      <c r="B222" s="12">
        <v>1</v>
      </c>
      <c r="C222" s="12">
        <v>2</v>
      </c>
      <c r="D222" s="12">
        <v>3</v>
      </c>
    </row>
    <row r="223" spans="1:4" x14ac:dyDescent="0.3">
      <c r="A223" s="11" t="s">
        <v>82</v>
      </c>
      <c r="B223" s="12">
        <v>3</v>
      </c>
      <c r="C223" s="12">
        <v>1</v>
      </c>
      <c r="D223" s="12">
        <v>4</v>
      </c>
    </row>
    <row r="224" spans="1:4" x14ac:dyDescent="0.3">
      <c r="A224" s="11" t="s">
        <v>71</v>
      </c>
      <c r="B224" s="12">
        <v>2</v>
      </c>
      <c r="C224" s="12">
        <v>2</v>
      </c>
      <c r="D224" s="12">
        <v>4</v>
      </c>
    </row>
    <row r="225" spans="1:4" x14ac:dyDescent="0.3">
      <c r="A225" s="11" t="s">
        <v>95</v>
      </c>
      <c r="B225" s="12">
        <v>3</v>
      </c>
      <c r="C225" s="12">
        <v>4</v>
      </c>
      <c r="D225" s="12">
        <v>7</v>
      </c>
    </row>
    <row r="226" spans="1:4" x14ac:dyDescent="0.3">
      <c r="A226" s="11" t="s">
        <v>75</v>
      </c>
      <c r="B226" s="12">
        <v>2</v>
      </c>
      <c r="C226" s="12">
        <v>2</v>
      </c>
      <c r="D226" s="12">
        <v>4</v>
      </c>
    </row>
    <row r="227" spans="1:4" x14ac:dyDescent="0.3">
      <c r="A227" s="10" t="s">
        <v>87</v>
      </c>
      <c r="B227" s="12">
        <v>32</v>
      </c>
      <c r="C227" s="12">
        <v>27</v>
      </c>
      <c r="D227" s="12">
        <v>59</v>
      </c>
    </row>
    <row r="228" spans="1:4" x14ac:dyDescent="0.3">
      <c r="A228" s="11" t="s">
        <v>99</v>
      </c>
      <c r="B228" s="12">
        <v>3</v>
      </c>
      <c r="C228" s="12"/>
      <c r="D228" s="12">
        <v>3</v>
      </c>
    </row>
    <row r="229" spans="1:4" x14ac:dyDescent="0.3">
      <c r="A229" s="11" t="s">
        <v>90</v>
      </c>
      <c r="B229" s="12">
        <v>1</v>
      </c>
      <c r="C229" s="12">
        <v>2</v>
      </c>
      <c r="D229" s="12">
        <v>3</v>
      </c>
    </row>
    <row r="230" spans="1:4" x14ac:dyDescent="0.3">
      <c r="A230" s="11" t="s">
        <v>97</v>
      </c>
      <c r="B230" s="12">
        <v>5</v>
      </c>
      <c r="C230" s="12">
        <v>3</v>
      </c>
      <c r="D230" s="12">
        <v>8</v>
      </c>
    </row>
    <row r="231" spans="1:4" x14ac:dyDescent="0.3">
      <c r="A231" s="11" t="s">
        <v>83</v>
      </c>
      <c r="B231" s="12">
        <v>2</v>
      </c>
      <c r="C231" s="12">
        <v>4</v>
      </c>
      <c r="D231" s="12">
        <v>6</v>
      </c>
    </row>
    <row r="232" spans="1:4" x14ac:dyDescent="0.3">
      <c r="A232" s="11" t="s">
        <v>78</v>
      </c>
      <c r="B232" s="12">
        <v>1</v>
      </c>
      <c r="C232" s="12">
        <v>2</v>
      </c>
      <c r="D232" s="12">
        <v>3</v>
      </c>
    </row>
    <row r="233" spans="1:4" x14ac:dyDescent="0.3">
      <c r="A233" s="11" t="s">
        <v>85</v>
      </c>
      <c r="B233" s="12">
        <v>2</v>
      </c>
      <c r="C233" s="12">
        <v>4</v>
      </c>
      <c r="D233" s="12">
        <v>6</v>
      </c>
    </row>
    <row r="234" spans="1:4" x14ac:dyDescent="0.3">
      <c r="A234" s="11" t="s">
        <v>96</v>
      </c>
      <c r="B234" s="12"/>
      <c r="C234" s="12">
        <v>3</v>
      </c>
      <c r="D234" s="12">
        <v>3</v>
      </c>
    </row>
    <row r="235" spans="1:4" x14ac:dyDescent="0.3">
      <c r="A235" s="11" t="s">
        <v>74</v>
      </c>
      <c r="B235" s="12">
        <v>7</v>
      </c>
      <c r="C235" s="12">
        <v>1</v>
      </c>
      <c r="D235" s="12">
        <v>8</v>
      </c>
    </row>
    <row r="236" spans="1:4" x14ac:dyDescent="0.3">
      <c r="A236" s="11" t="s">
        <v>76</v>
      </c>
      <c r="B236" s="12">
        <v>3</v>
      </c>
      <c r="C236" s="12">
        <v>1</v>
      </c>
      <c r="D236" s="12">
        <v>4</v>
      </c>
    </row>
    <row r="237" spans="1:4" x14ac:dyDescent="0.3">
      <c r="A237" s="11" t="s">
        <v>89</v>
      </c>
      <c r="B237" s="12">
        <v>2</v>
      </c>
      <c r="C237" s="12">
        <v>1</v>
      </c>
      <c r="D237" s="12">
        <v>3</v>
      </c>
    </row>
    <row r="238" spans="1:4" x14ac:dyDescent="0.3">
      <c r="A238" s="11" t="s">
        <v>71</v>
      </c>
      <c r="B238" s="12">
        <v>2</v>
      </c>
      <c r="C238" s="12">
        <v>1</v>
      </c>
      <c r="D238" s="12">
        <v>3</v>
      </c>
    </row>
    <row r="239" spans="1:4" x14ac:dyDescent="0.3">
      <c r="A239" s="11" t="s">
        <v>77</v>
      </c>
      <c r="B239" s="12">
        <v>1</v>
      </c>
      <c r="C239" s="12">
        <v>2</v>
      </c>
      <c r="D239" s="12">
        <v>3</v>
      </c>
    </row>
    <row r="240" spans="1:4" x14ac:dyDescent="0.3">
      <c r="A240" s="11" t="s">
        <v>94</v>
      </c>
      <c r="B240" s="12">
        <v>1</v>
      </c>
      <c r="C240" s="12">
        <v>2</v>
      </c>
      <c r="D240" s="12">
        <v>3</v>
      </c>
    </row>
    <row r="241" spans="1:4" x14ac:dyDescent="0.3">
      <c r="A241" s="11" t="s">
        <v>100</v>
      </c>
      <c r="B241" s="12">
        <v>2</v>
      </c>
      <c r="C241" s="12">
        <v>1</v>
      </c>
      <c r="D241" s="12">
        <v>3</v>
      </c>
    </row>
    <row r="242" spans="1:4" x14ac:dyDescent="0.3">
      <c r="A242" s="10" t="s">
        <v>92</v>
      </c>
      <c r="B242" s="12">
        <v>28</v>
      </c>
      <c r="C242" s="12">
        <v>33</v>
      </c>
      <c r="D242" s="12">
        <v>61</v>
      </c>
    </row>
    <row r="243" spans="1:4" x14ac:dyDescent="0.3">
      <c r="A243" s="11" t="s">
        <v>93</v>
      </c>
      <c r="B243" s="12"/>
      <c r="C243" s="12">
        <v>3</v>
      </c>
      <c r="D243" s="12">
        <v>3</v>
      </c>
    </row>
    <row r="244" spans="1:4" x14ac:dyDescent="0.3">
      <c r="A244" s="11" t="s">
        <v>79</v>
      </c>
      <c r="B244" s="12">
        <v>7</v>
      </c>
      <c r="C244" s="12">
        <v>5</v>
      </c>
      <c r="D244" s="12">
        <v>12</v>
      </c>
    </row>
    <row r="245" spans="1:4" x14ac:dyDescent="0.3">
      <c r="A245" s="11" t="s">
        <v>76</v>
      </c>
      <c r="B245" s="12">
        <v>2</v>
      </c>
      <c r="C245" s="12">
        <v>1</v>
      </c>
      <c r="D245" s="12">
        <v>3</v>
      </c>
    </row>
    <row r="246" spans="1:4" x14ac:dyDescent="0.3">
      <c r="A246" s="11" t="s">
        <v>84</v>
      </c>
      <c r="B246" s="12">
        <v>4</v>
      </c>
      <c r="C246" s="12">
        <v>6</v>
      </c>
      <c r="D246" s="12">
        <v>10</v>
      </c>
    </row>
    <row r="247" spans="1:4" x14ac:dyDescent="0.3">
      <c r="A247" s="11" t="s">
        <v>98</v>
      </c>
      <c r="B247" s="12">
        <v>2</v>
      </c>
      <c r="C247" s="12">
        <v>5</v>
      </c>
      <c r="D247" s="12">
        <v>7</v>
      </c>
    </row>
    <row r="248" spans="1:4" x14ac:dyDescent="0.3">
      <c r="A248" s="11" t="s">
        <v>80</v>
      </c>
      <c r="B248" s="12">
        <v>4</v>
      </c>
      <c r="C248" s="12">
        <v>2</v>
      </c>
      <c r="D248" s="12">
        <v>6</v>
      </c>
    </row>
    <row r="249" spans="1:4" x14ac:dyDescent="0.3">
      <c r="A249" s="11" t="s">
        <v>81</v>
      </c>
      <c r="B249" s="12">
        <v>3</v>
      </c>
      <c r="C249" s="12">
        <v>3</v>
      </c>
      <c r="D249" s="12">
        <v>6</v>
      </c>
    </row>
    <row r="250" spans="1:4" x14ac:dyDescent="0.3">
      <c r="A250" s="11" t="s">
        <v>82</v>
      </c>
      <c r="B250" s="12">
        <v>1</v>
      </c>
      <c r="C250" s="12">
        <v>2</v>
      </c>
      <c r="D250" s="12">
        <v>3</v>
      </c>
    </row>
    <row r="251" spans="1:4" x14ac:dyDescent="0.3">
      <c r="A251" s="11" t="s">
        <v>71</v>
      </c>
      <c r="B251" s="12">
        <v>2</v>
      </c>
      <c r="C251" s="12">
        <v>1</v>
      </c>
      <c r="D251" s="12">
        <v>3</v>
      </c>
    </row>
    <row r="252" spans="1:4" x14ac:dyDescent="0.3">
      <c r="A252" s="11" t="s">
        <v>100</v>
      </c>
      <c r="B252" s="12">
        <v>1</v>
      </c>
      <c r="C252" s="12">
        <v>1</v>
      </c>
      <c r="D252" s="12">
        <v>2</v>
      </c>
    </row>
    <row r="253" spans="1:4" x14ac:dyDescent="0.3">
      <c r="A253" s="11" t="s">
        <v>88</v>
      </c>
      <c r="B253" s="12">
        <v>2</v>
      </c>
      <c r="C253" s="12">
        <v>4</v>
      </c>
      <c r="D253" s="12">
        <v>6</v>
      </c>
    </row>
    <row r="254" spans="1:4" x14ac:dyDescent="0.3">
      <c r="A254" s="10" t="s">
        <v>73</v>
      </c>
      <c r="B254" s="12">
        <v>37</v>
      </c>
      <c r="C254" s="12">
        <v>23</v>
      </c>
      <c r="D254" s="12">
        <v>60</v>
      </c>
    </row>
    <row r="255" spans="1:4" x14ac:dyDescent="0.3">
      <c r="A255" s="11" t="s">
        <v>99</v>
      </c>
      <c r="B255" s="12">
        <v>7</v>
      </c>
      <c r="C255" s="12">
        <v>5</v>
      </c>
      <c r="D255" s="12">
        <v>12</v>
      </c>
    </row>
    <row r="256" spans="1:4" x14ac:dyDescent="0.3">
      <c r="A256" s="11" t="s">
        <v>90</v>
      </c>
      <c r="B256" s="12">
        <v>4</v>
      </c>
      <c r="C256" s="12">
        <v>1</v>
      </c>
      <c r="D256" s="12">
        <v>5</v>
      </c>
    </row>
    <row r="257" spans="1:4" x14ac:dyDescent="0.3">
      <c r="A257" s="11" t="s">
        <v>72</v>
      </c>
      <c r="B257" s="12">
        <v>3</v>
      </c>
      <c r="C257" s="12"/>
      <c r="D257" s="12">
        <v>3</v>
      </c>
    </row>
    <row r="258" spans="1:4" x14ac:dyDescent="0.3">
      <c r="A258" s="11" t="s">
        <v>97</v>
      </c>
      <c r="B258" s="12">
        <v>2</v>
      </c>
      <c r="C258" s="12">
        <v>1</v>
      </c>
      <c r="D258" s="12">
        <v>3</v>
      </c>
    </row>
    <row r="259" spans="1:4" x14ac:dyDescent="0.3">
      <c r="A259" s="11" t="s">
        <v>86</v>
      </c>
      <c r="B259" s="12">
        <v>1</v>
      </c>
      <c r="C259" s="12">
        <v>1</v>
      </c>
      <c r="D259" s="12">
        <v>2</v>
      </c>
    </row>
    <row r="260" spans="1:4" x14ac:dyDescent="0.3">
      <c r="A260" s="11" t="s">
        <v>96</v>
      </c>
      <c r="B260" s="12">
        <v>1</v>
      </c>
      <c r="C260" s="12">
        <v>3</v>
      </c>
      <c r="D260" s="12">
        <v>4</v>
      </c>
    </row>
    <row r="261" spans="1:4" x14ac:dyDescent="0.3">
      <c r="A261" s="11" t="s">
        <v>74</v>
      </c>
      <c r="B261" s="12">
        <v>4</v>
      </c>
      <c r="C261" s="12">
        <v>2</v>
      </c>
      <c r="D261" s="12">
        <v>6</v>
      </c>
    </row>
    <row r="262" spans="1:4" x14ac:dyDescent="0.3">
      <c r="A262" s="11" t="s">
        <v>89</v>
      </c>
      <c r="B262" s="12">
        <v>2</v>
      </c>
      <c r="C262" s="12">
        <v>1</v>
      </c>
      <c r="D262" s="12">
        <v>3</v>
      </c>
    </row>
    <row r="263" spans="1:4" x14ac:dyDescent="0.3">
      <c r="A263" s="11" t="s">
        <v>81</v>
      </c>
      <c r="B263" s="12">
        <v>1</v>
      </c>
      <c r="C263" s="12">
        <v>2</v>
      </c>
      <c r="D263" s="12">
        <v>3</v>
      </c>
    </row>
    <row r="264" spans="1:4" x14ac:dyDescent="0.3">
      <c r="A264" s="11" t="s">
        <v>95</v>
      </c>
      <c r="B264" s="12">
        <v>3</v>
      </c>
      <c r="C264" s="12"/>
      <c r="D264" s="12">
        <v>3</v>
      </c>
    </row>
    <row r="265" spans="1:4" x14ac:dyDescent="0.3">
      <c r="A265" s="11" t="s">
        <v>94</v>
      </c>
      <c r="B265" s="12">
        <v>5</v>
      </c>
      <c r="C265" s="12">
        <v>4</v>
      </c>
      <c r="D265" s="12">
        <v>9</v>
      </c>
    </row>
    <row r="266" spans="1:4" x14ac:dyDescent="0.3">
      <c r="A266" s="11" t="s">
        <v>75</v>
      </c>
      <c r="B266" s="12">
        <v>4</v>
      </c>
      <c r="C266" s="12">
        <v>3</v>
      </c>
      <c r="D266" s="12">
        <v>7</v>
      </c>
    </row>
    <row r="267" spans="1:4" x14ac:dyDescent="0.3">
      <c r="A267" s="10" t="s">
        <v>89</v>
      </c>
      <c r="B267" s="12">
        <v>27</v>
      </c>
      <c r="C267" s="12">
        <v>36</v>
      </c>
      <c r="D267" s="12">
        <v>63</v>
      </c>
    </row>
    <row r="268" spans="1:4" x14ac:dyDescent="0.3">
      <c r="A268" s="11" t="s">
        <v>90</v>
      </c>
      <c r="B268" s="12">
        <v>3</v>
      </c>
      <c r="C268" s="12">
        <v>1</v>
      </c>
      <c r="D268" s="12">
        <v>4</v>
      </c>
    </row>
    <row r="269" spans="1:4" x14ac:dyDescent="0.3">
      <c r="A269" s="11" t="s">
        <v>83</v>
      </c>
      <c r="B269" s="12">
        <v>1</v>
      </c>
      <c r="C269" s="12">
        <v>3</v>
      </c>
      <c r="D269" s="12">
        <v>4</v>
      </c>
    </row>
    <row r="270" spans="1:4" x14ac:dyDescent="0.3">
      <c r="A270" s="11" t="s">
        <v>85</v>
      </c>
      <c r="B270" s="12">
        <v>2</v>
      </c>
      <c r="C270" s="12">
        <v>1</v>
      </c>
      <c r="D270" s="12">
        <v>3</v>
      </c>
    </row>
    <row r="271" spans="1:4" x14ac:dyDescent="0.3">
      <c r="A271" s="11" t="s">
        <v>96</v>
      </c>
      <c r="B271" s="12">
        <v>1</v>
      </c>
      <c r="C271" s="12">
        <v>4</v>
      </c>
      <c r="D271" s="12">
        <v>5</v>
      </c>
    </row>
    <row r="272" spans="1:4" x14ac:dyDescent="0.3">
      <c r="A272" s="11" t="s">
        <v>74</v>
      </c>
      <c r="B272" s="12">
        <v>2</v>
      </c>
      <c r="C272" s="12">
        <v>1</v>
      </c>
      <c r="D272" s="12">
        <v>3</v>
      </c>
    </row>
    <row r="273" spans="1:4" x14ac:dyDescent="0.3">
      <c r="A273" s="11" t="s">
        <v>76</v>
      </c>
      <c r="B273" s="12">
        <v>4</v>
      </c>
      <c r="C273" s="12">
        <v>6</v>
      </c>
      <c r="D273" s="12">
        <v>10</v>
      </c>
    </row>
    <row r="274" spans="1:4" x14ac:dyDescent="0.3">
      <c r="A274" s="11" t="s">
        <v>84</v>
      </c>
      <c r="B274" s="12">
        <v>1</v>
      </c>
      <c r="C274" s="12">
        <v>1</v>
      </c>
      <c r="D274" s="12">
        <v>2</v>
      </c>
    </row>
    <row r="275" spans="1:4" x14ac:dyDescent="0.3">
      <c r="A275" s="11" t="s">
        <v>87</v>
      </c>
      <c r="B275" s="12">
        <v>1</v>
      </c>
      <c r="C275" s="12">
        <v>2</v>
      </c>
      <c r="D275" s="12">
        <v>3</v>
      </c>
    </row>
    <row r="276" spans="1:4" x14ac:dyDescent="0.3">
      <c r="A276" s="11" t="s">
        <v>73</v>
      </c>
      <c r="B276" s="12">
        <v>1</v>
      </c>
      <c r="C276" s="12">
        <v>2</v>
      </c>
      <c r="D276" s="12">
        <v>3</v>
      </c>
    </row>
    <row r="277" spans="1:4" x14ac:dyDescent="0.3">
      <c r="A277" s="11" t="s">
        <v>77</v>
      </c>
      <c r="B277" s="12">
        <v>4</v>
      </c>
      <c r="C277" s="12">
        <v>3</v>
      </c>
      <c r="D277" s="12">
        <v>7</v>
      </c>
    </row>
    <row r="278" spans="1:4" x14ac:dyDescent="0.3">
      <c r="A278" s="11" t="s">
        <v>94</v>
      </c>
      <c r="B278" s="12">
        <v>1</v>
      </c>
      <c r="C278" s="12">
        <v>3</v>
      </c>
      <c r="D278" s="12">
        <v>4</v>
      </c>
    </row>
    <row r="279" spans="1:4" x14ac:dyDescent="0.3">
      <c r="A279" s="11" t="s">
        <v>100</v>
      </c>
      <c r="B279" s="12">
        <v>3</v>
      </c>
      <c r="C279" s="12">
        <v>6</v>
      </c>
      <c r="D279" s="12">
        <v>9</v>
      </c>
    </row>
    <row r="280" spans="1:4" x14ac:dyDescent="0.3">
      <c r="A280" s="11" t="s">
        <v>75</v>
      </c>
      <c r="B280" s="12">
        <v>2</v>
      </c>
      <c r="C280" s="12">
        <v>1</v>
      </c>
      <c r="D280" s="12">
        <v>3</v>
      </c>
    </row>
    <row r="281" spans="1:4" x14ac:dyDescent="0.3">
      <c r="A281" s="11" t="s">
        <v>88</v>
      </c>
      <c r="B281" s="12">
        <v>1</v>
      </c>
      <c r="C281" s="12">
        <v>2</v>
      </c>
      <c r="D281" s="12">
        <v>3</v>
      </c>
    </row>
    <row r="282" spans="1:4" x14ac:dyDescent="0.3">
      <c r="A282" s="10" t="s">
        <v>80</v>
      </c>
      <c r="B282" s="12">
        <v>21</v>
      </c>
      <c r="C282" s="12">
        <v>40</v>
      </c>
      <c r="D282" s="12">
        <v>61</v>
      </c>
    </row>
    <row r="283" spans="1:4" x14ac:dyDescent="0.3">
      <c r="A283" s="11" t="s">
        <v>79</v>
      </c>
      <c r="B283" s="12">
        <v>5</v>
      </c>
      <c r="C283" s="12">
        <v>2</v>
      </c>
      <c r="D283" s="12">
        <v>7</v>
      </c>
    </row>
    <row r="284" spans="1:4" x14ac:dyDescent="0.3">
      <c r="A284" s="11" t="s">
        <v>72</v>
      </c>
      <c r="B284" s="12">
        <v>1</v>
      </c>
      <c r="C284" s="12">
        <v>3</v>
      </c>
      <c r="D284" s="12">
        <v>4</v>
      </c>
    </row>
    <row r="285" spans="1:4" x14ac:dyDescent="0.3">
      <c r="A285" s="11" t="s">
        <v>86</v>
      </c>
      <c r="B285" s="12">
        <v>2</v>
      </c>
      <c r="C285" s="12">
        <v>4</v>
      </c>
      <c r="D285" s="12">
        <v>6</v>
      </c>
    </row>
    <row r="286" spans="1:4" x14ac:dyDescent="0.3">
      <c r="A286" s="11" t="s">
        <v>78</v>
      </c>
      <c r="B286" s="12">
        <v>1</v>
      </c>
      <c r="C286" s="12">
        <v>3</v>
      </c>
      <c r="D286" s="12">
        <v>4</v>
      </c>
    </row>
    <row r="287" spans="1:4" x14ac:dyDescent="0.3">
      <c r="A287" s="11" t="s">
        <v>91</v>
      </c>
      <c r="B287" s="12"/>
      <c r="C287" s="12">
        <v>3</v>
      </c>
      <c r="D287" s="12">
        <v>3</v>
      </c>
    </row>
    <row r="288" spans="1:4" x14ac:dyDescent="0.3">
      <c r="A288" s="11" t="s">
        <v>84</v>
      </c>
      <c r="B288" s="12">
        <v>2</v>
      </c>
      <c r="C288" s="12">
        <v>3</v>
      </c>
      <c r="D288" s="12">
        <v>5</v>
      </c>
    </row>
    <row r="289" spans="1:4" x14ac:dyDescent="0.3">
      <c r="A289" s="11" t="s">
        <v>92</v>
      </c>
      <c r="B289" s="12">
        <v>2</v>
      </c>
      <c r="C289" s="12">
        <v>4</v>
      </c>
      <c r="D289" s="12">
        <v>6</v>
      </c>
    </row>
    <row r="290" spans="1:4" x14ac:dyDescent="0.3">
      <c r="A290" s="11" t="s">
        <v>81</v>
      </c>
      <c r="B290" s="12">
        <v>1</v>
      </c>
      <c r="C290" s="12">
        <v>2</v>
      </c>
      <c r="D290" s="12">
        <v>3</v>
      </c>
    </row>
    <row r="291" spans="1:4" x14ac:dyDescent="0.3">
      <c r="A291" s="11" t="s">
        <v>71</v>
      </c>
      <c r="B291" s="12">
        <v>2</v>
      </c>
      <c r="C291" s="12">
        <v>1</v>
      </c>
      <c r="D291" s="12">
        <v>3</v>
      </c>
    </row>
    <row r="292" spans="1:4" x14ac:dyDescent="0.3">
      <c r="A292" s="11" t="s">
        <v>77</v>
      </c>
      <c r="B292" s="12"/>
      <c r="C292" s="12">
        <v>2</v>
      </c>
      <c r="D292" s="12">
        <v>2</v>
      </c>
    </row>
    <row r="293" spans="1:4" x14ac:dyDescent="0.3">
      <c r="A293" s="11" t="s">
        <v>95</v>
      </c>
      <c r="B293" s="12"/>
      <c r="C293" s="12">
        <v>3</v>
      </c>
      <c r="D293" s="12">
        <v>3</v>
      </c>
    </row>
    <row r="294" spans="1:4" x14ac:dyDescent="0.3">
      <c r="A294" s="11" t="s">
        <v>100</v>
      </c>
      <c r="B294" s="12"/>
      <c r="C294" s="12">
        <v>3</v>
      </c>
      <c r="D294" s="12">
        <v>3</v>
      </c>
    </row>
    <row r="295" spans="1:4" x14ac:dyDescent="0.3">
      <c r="A295" s="11" t="s">
        <v>88</v>
      </c>
      <c r="B295" s="12">
        <v>5</v>
      </c>
      <c r="C295" s="12">
        <v>7</v>
      </c>
      <c r="D295" s="12">
        <v>12</v>
      </c>
    </row>
    <row r="296" spans="1:4" x14ac:dyDescent="0.3">
      <c r="A296" s="10" t="s">
        <v>81</v>
      </c>
      <c r="B296" s="12">
        <v>28</v>
      </c>
      <c r="C296" s="12">
        <v>35</v>
      </c>
      <c r="D296" s="12">
        <v>63</v>
      </c>
    </row>
    <row r="297" spans="1:4" x14ac:dyDescent="0.3">
      <c r="A297" s="11" t="s">
        <v>93</v>
      </c>
      <c r="B297" s="12">
        <v>3</v>
      </c>
      <c r="C297" s="12">
        <v>4</v>
      </c>
      <c r="D297" s="12">
        <v>7</v>
      </c>
    </row>
    <row r="298" spans="1:4" x14ac:dyDescent="0.3">
      <c r="A298" s="11" t="s">
        <v>79</v>
      </c>
      <c r="B298" s="12">
        <v>5</v>
      </c>
      <c r="C298" s="12">
        <v>2</v>
      </c>
      <c r="D298" s="12">
        <v>7</v>
      </c>
    </row>
    <row r="299" spans="1:4" x14ac:dyDescent="0.3">
      <c r="A299" s="11" t="s">
        <v>99</v>
      </c>
      <c r="B299" s="12"/>
      <c r="C299" s="12">
        <v>2</v>
      </c>
      <c r="D299" s="12">
        <v>2</v>
      </c>
    </row>
    <row r="300" spans="1:4" x14ac:dyDescent="0.3">
      <c r="A300" s="11" t="s">
        <v>90</v>
      </c>
      <c r="B300" s="12"/>
      <c r="C300" s="12">
        <v>3</v>
      </c>
      <c r="D300" s="12">
        <v>3</v>
      </c>
    </row>
    <row r="301" spans="1:4" x14ac:dyDescent="0.3">
      <c r="A301" s="11" t="s">
        <v>72</v>
      </c>
      <c r="B301" s="12">
        <v>4</v>
      </c>
      <c r="C301" s="12">
        <v>2</v>
      </c>
      <c r="D301" s="12">
        <v>6</v>
      </c>
    </row>
    <row r="302" spans="1:4" x14ac:dyDescent="0.3">
      <c r="A302" s="11" t="s">
        <v>86</v>
      </c>
      <c r="B302" s="12">
        <v>1</v>
      </c>
      <c r="C302" s="12">
        <v>6</v>
      </c>
      <c r="D302" s="12">
        <v>7</v>
      </c>
    </row>
    <row r="303" spans="1:4" x14ac:dyDescent="0.3">
      <c r="A303" s="11" t="s">
        <v>91</v>
      </c>
      <c r="B303" s="12"/>
      <c r="C303" s="12">
        <v>3</v>
      </c>
      <c r="D303" s="12">
        <v>3</v>
      </c>
    </row>
    <row r="304" spans="1:4" x14ac:dyDescent="0.3">
      <c r="A304" s="11" t="s">
        <v>84</v>
      </c>
      <c r="B304" s="12">
        <v>4</v>
      </c>
      <c r="C304" s="12">
        <v>3</v>
      </c>
      <c r="D304" s="12">
        <v>7</v>
      </c>
    </row>
    <row r="305" spans="1:4" x14ac:dyDescent="0.3">
      <c r="A305" s="11" t="s">
        <v>98</v>
      </c>
      <c r="B305" s="12">
        <v>2</v>
      </c>
      <c r="C305" s="12">
        <v>1</v>
      </c>
      <c r="D305" s="12">
        <v>3</v>
      </c>
    </row>
    <row r="306" spans="1:4" x14ac:dyDescent="0.3">
      <c r="A306" s="11" t="s">
        <v>92</v>
      </c>
      <c r="B306" s="12">
        <v>3</v>
      </c>
      <c r="C306" s="12">
        <v>3</v>
      </c>
      <c r="D306" s="12">
        <v>6</v>
      </c>
    </row>
    <row r="307" spans="1:4" x14ac:dyDescent="0.3">
      <c r="A307" s="11" t="s">
        <v>73</v>
      </c>
      <c r="B307" s="12">
        <v>2</v>
      </c>
      <c r="C307" s="12">
        <v>1</v>
      </c>
      <c r="D307" s="12">
        <v>3</v>
      </c>
    </row>
    <row r="308" spans="1:4" x14ac:dyDescent="0.3">
      <c r="A308" s="11" t="s">
        <v>80</v>
      </c>
      <c r="B308" s="12">
        <v>2</v>
      </c>
      <c r="C308" s="12">
        <v>1</v>
      </c>
      <c r="D308" s="12">
        <v>3</v>
      </c>
    </row>
    <row r="309" spans="1:4" x14ac:dyDescent="0.3">
      <c r="A309" s="11" t="s">
        <v>95</v>
      </c>
      <c r="B309" s="12"/>
      <c r="C309" s="12">
        <v>3</v>
      </c>
      <c r="D309" s="12">
        <v>3</v>
      </c>
    </row>
    <row r="310" spans="1:4" x14ac:dyDescent="0.3">
      <c r="A310" s="11" t="s">
        <v>88</v>
      </c>
      <c r="B310" s="12">
        <v>2</v>
      </c>
      <c r="C310" s="12">
        <v>1</v>
      </c>
      <c r="D310" s="12">
        <v>3</v>
      </c>
    </row>
    <row r="311" spans="1:4" x14ac:dyDescent="0.3">
      <c r="A311" s="10" t="s">
        <v>82</v>
      </c>
      <c r="B311" s="12">
        <v>24</v>
      </c>
      <c r="C311" s="12">
        <v>40</v>
      </c>
      <c r="D311" s="12">
        <v>64</v>
      </c>
    </row>
    <row r="312" spans="1:4" x14ac:dyDescent="0.3">
      <c r="A312" s="11" t="s">
        <v>93</v>
      </c>
      <c r="B312" s="12">
        <v>4</v>
      </c>
      <c r="C312" s="12">
        <v>9</v>
      </c>
      <c r="D312" s="12">
        <v>13</v>
      </c>
    </row>
    <row r="313" spans="1:4" x14ac:dyDescent="0.3">
      <c r="A313" s="11" t="s">
        <v>79</v>
      </c>
      <c r="B313" s="12"/>
      <c r="C313" s="12">
        <v>4</v>
      </c>
      <c r="D313" s="12">
        <v>4</v>
      </c>
    </row>
    <row r="314" spans="1:4" x14ac:dyDescent="0.3">
      <c r="A314" s="11" t="s">
        <v>72</v>
      </c>
      <c r="B314" s="12">
        <v>3</v>
      </c>
      <c r="C314" s="12"/>
      <c r="D314" s="12">
        <v>3</v>
      </c>
    </row>
    <row r="315" spans="1:4" x14ac:dyDescent="0.3">
      <c r="A315" s="11" t="s">
        <v>97</v>
      </c>
      <c r="B315" s="12">
        <v>1</v>
      </c>
      <c r="C315" s="12">
        <v>2</v>
      </c>
      <c r="D315" s="12">
        <v>3</v>
      </c>
    </row>
    <row r="316" spans="1:4" x14ac:dyDescent="0.3">
      <c r="A316" s="11" t="s">
        <v>78</v>
      </c>
      <c r="B316" s="12">
        <v>4</v>
      </c>
      <c r="C316" s="12">
        <v>5</v>
      </c>
      <c r="D316" s="12">
        <v>9</v>
      </c>
    </row>
    <row r="317" spans="1:4" x14ac:dyDescent="0.3">
      <c r="A317" s="11" t="s">
        <v>74</v>
      </c>
      <c r="B317" s="12">
        <v>1</v>
      </c>
      <c r="C317" s="12">
        <v>2</v>
      </c>
      <c r="D317" s="12">
        <v>3</v>
      </c>
    </row>
    <row r="318" spans="1:4" x14ac:dyDescent="0.3">
      <c r="A318" s="11" t="s">
        <v>91</v>
      </c>
      <c r="B318" s="12">
        <v>1</v>
      </c>
      <c r="C318" s="12">
        <v>5</v>
      </c>
      <c r="D318" s="12">
        <v>6</v>
      </c>
    </row>
    <row r="319" spans="1:4" x14ac:dyDescent="0.3">
      <c r="A319" s="11" t="s">
        <v>84</v>
      </c>
      <c r="B319" s="12">
        <v>1</v>
      </c>
      <c r="C319" s="12">
        <v>2</v>
      </c>
      <c r="D319" s="12">
        <v>3</v>
      </c>
    </row>
    <row r="320" spans="1:4" x14ac:dyDescent="0.3">
      <c r="A320" s="11" t="s">
        <v>98</v>
      </c>
      <c r="B320" s="12">
        <v>1</v>
      </c>
      <c r="C320" s="12">
        <v>3</v>
      </c>
      <c r="D320" s="12">
        <v>4</v>
      </c>
    </row>
    <row r="321" spans="1:4" x14ac:dyDescent="0.3">
      <c r="A321" s="11" t="s">
        <v>92</v>
      </c>
      <c r="B321" s="12">
        <v>2</v>
      </c>
      <c r="C321" s="12">
        <v>1</v>
      </c>
      <c r="D321" s="12">
        <v>3</v>
      </c>
    </row>
    <row r="322" spans="1:4" x14ac:dyDescent="0.3">
      <c r="A322" s="11" t="s">
        <v>71</v>
      </c>
      <c r="B322" s="12">
        <v>4</v>
      </c>
      <c r="C322" s="12">
        <v>2</v>
      </c>
      <c r="D322" s="12">
        <v>6</v>
      </c>
    </row>
    <row r="323" spans="1:4" x14ac:dyDescent="0.3">
      <c r="A323" s="11" t="s">
        <v>100</v>
      </c>
      <c r="B323" s="12">
        <v>1</v>
      </c>
      <c r="C323" s="12">
        <v>3</v>
      </c>
      <c r="D323" s="12">
        <v>4</v>
      </c>
    </row>
    <row r="324" spans="1:4" x14ac:dyDescent="0.3">
      <c r="A324" s="11" t="s">
        <v>88</v>
      </c>
      <c r="B324" s="12">
        <v>1</v>
      </c>
      <c r="C324" s="12">
        <v>2</v>
      </c>
      <c r="D324" s="12">
        <v>3</v>
      </c>
    </row>
    <row r="325" spans="1:4" x14ac:dyDescent="0.3">
      <c r="A325" s="10" t="s">
        <v>71</v>
      </c>
      <c r="B325" s="12">
        <v>26</v>
      </c>
      <c r="C325" s="12">
        <v>39</v>
      </c>
      <c r="D325" s="12">
        <v>65</v>
      </c>
    </row>
    <row r="326" spans="1:4" x14ac:dyDescent="0.3">
      <c r="A326" s="11" t="s">
        <v>93</v>
      </c>
      <c r="B326" s="12">
        <v>3</v>
      </c>
      <c r="C326" s="12">
        <v>4</v>
      </c>
      <c r="D326" s="12">
        <v>7</v>
      </c>
    </row>
    <row r="327" spans="1:4" x14ac:dyDescent="0.3">
      <c r="A327" s="11" t="s">
        <v>79</v>
      </c>
      <c r="B327" s="12">
        <v>2</v>
      </c>
      <c r="C327" s="12">
        <v>1</v>
      </c>
      <c r="D327" s="12">
        <v>3</v>
      </c>
    </row>
    <row r="328" spans="1:4" x14ac:dyDescent="0.3">
      <c r="A328" s="11" t="s">
        <v>72</v>
      </c>
      <c r="B328" s="12">
        <v>1</v>
      </c>
      <c r="C328" s="12">
        <v>3</v>
      </c>
      <c r="D328" s="12">
        <v>4</v>
      </c>
    </row>
    <row r="329" spans="1:4" x14ac:dyDescent="0.3">
      <c r="A329" s="11" t="s">
        <v>86</v>
      </c>
      <c r="B329" s="12">
        <v>3</v>
      </c>
      <c r="C329" s="12">
        <v>4</v>
      </c>
      <c r="D329" s="12">
        <v>7</v>
      </c>
    </row>
    <row r="330" spans="1:4" x14ac:dyDescent="0.3">
      <c r="A330" s="11" t="s">
        <v>78</v>
      </c>
      <c r="B330" s="12">
        <v>1</v>
      </c>
      <c r="C330" s="12">
        <v>6</v>
      </c>
      <c r="D330" s="12">
        <v>7</v>
      </c>
    </row>
    <row r="331" spans="1:4" x14ac:dyDescent="0.3">
      <c r="A331" s="11" t="s">
        <v>74</v>
      </c>
      <c r="B331" s="12">
        <v>1</v>
      </c>
      <c r="C331" s="12">
        <v>1</v>
      </c>
      <c r="D331" s="12">
        <v>2</v>
      </c>
    </row>
    <row r="332" spans="1:4" x14ac:dyDescent="0.3">
      <c r="A332" s="11" t="s">
        <v>91</v>
      </c>
      <c r="B332" s="12">
        <v>6</v>
      </c>
      <c r="C332" s="12">
        <v>4</v>
      </c>
      <c r="D332" s="12">
        <v>10</v>
      </c>
    </row>
    <row r="333" spans="1:4" x14ac:dyDescent="0.3">
      <c r="A333" s="11" t="s">
        <v>98</v>
      </c>
      <c r="B333" s="12">
        <v>2</v>
      </c>
      <c r="C333" s="12">
        <v>2</v>
      </c>
      <c r="D333" s="12">
        <v>4</v>
      </c>
    </row>
    <row r="334" spans="1:4" x14ac:dyDescent="0.3">
      <c r="A334" s="11" t="s">
        <v>87</v>
      </c>
      <c r="B334" s="12">
        <v>1</v>
      </c>
      <c r="C334" s="12">
        <v>2</v>
      </c>
      <c r="D334" s="12">
        <v>3</v>
      </c>
    </row>
    <row r="335" spans="1:4" x14ac:dyDescent="0.3">
      <c r="A335" s="11" t="s">
        <v>92</v>
      </c>
      <c r="B335" s="12">
        <v>1</v>
      </c>
      <c r="C335" s="12">
        <v>2</v>
      </c>
      <c r="D335" s="12">
        <v>3</v>
      </c>
    </row>
    <row r="336" spans="1:4" x14ac:dyDescent="0.3">
      <c r="A336" s="11" t="s">
        <v>80</v>
      </c>
      <c r="B336" s="12">
        <v>1</v>
      </c>
      <c r="C336" s="12">
        <v>2</v>
      </c>
      <c r="D336" s="12">
        <v>3</v>
      </c>
    </row>
    <row r="337" spans="1:4" x14ac:dyDescent="0.3">
      <c r="A337" s="11" t="s">
        <v>82</v>
      </c>
      <c r="B337" s="12">
        <v>2</v>
      </c>
      <c r="C337" s="12">
        <v>4</v>
      </c>
      <c r="D337" s="12">
        <v>6</v>
      </c>
    </row>
    <row r="338" spans="1:4" x14ac:dyDescent="0.3">
      <c r="A338" s="11" t="s">
        <v>95</v>
      </c>
      <c r="B338" s="12">
        <v>2</v>
      </c>
      <c r="C338" s="12">
        <v>1</v>
      </c>
      <c r="D338" s="12">
        <v>3</v>
      </c>
    </row>
    <row r="339" spans="1:4" x14ac:dyDescent="0.3">
      <c r="A339" s="11" t="s">
        <v>88</v>
      </c>
      <c r="B339" s="12"/>
      <c r="C339" s="12">
        <v>3</v>
      </c>
      <c r="D339" s="12">
        <v>3</v>
      </c>
    </row>
    <row r="340" spans="1:4" x14ac:dyDescent="0.3">
      <c r="A340" s="10" t="s">
        <v>77</v>
      </c>
      <c r="B340" s="12">
        <v>31</v>
      </c>
      <c r="C340" s="12">
        <v>33</v>
      </c>
      <c r="D340" s="12">
        <v>64</v>
      </c>
    </row>
    <row r="341" spans="1:4" x14ac:dyDescent="0.3">
      <c r="A341" s="11" t="s">
        <v>90</v>
      </c>
      <c r="B341" s="12">
        <v>1</v>
      </c>
      <c r="C341" s="12">
        <v>2</v>
      </c>
      <c r="D341" s="12">
        <v>3</v>
      </c>
    </row>
    <row r="342" spans="1:4" x14ac:dyDescent="0.3">
      <c r="A342" s="11" t="s">
        <v>97</v>
      </c>
      <c r="B342" s="12">
        <v>1</v>
      </c>
      <c r="C342" s="12">
        <v>3</v>
      </c>
      <c r="D342" s="12">
        <v>4</v>
      </c>
    </row>
    <row r="343" spans="1:4" x14ac:dyDescent="0.3">
      <c r="A343" s="11" t="s">
        <v>83</v>
      </c>
      <c r="B343" s="12">
        <v>1</v>
      </c>
      <c r="C343" s="12">
        <v>2</v>
      </c>
      <c r="D343" s="12">
        <v>3</v>
      </c>
    </row>
    <row r="344" spans="1:4" x14ac:dyDescent="0.3">
      <c r="A344" s="11" t="s">
        <v>78</v>
      </c>
      <c r="B344" s="12">
        <v>3</v>
      </c>
      <c r="C344" s="12">
        <v>1</v>
      </c>
      <c r="D344" s="12">
        <v>4</v>
      </c>
    </row>
    <row r="345" spans="1:4" x14ac:dyDescent="0.3">
      <c r="A345" s="11" t="s">
        <v>85</v>
      </c>
      <c r="B345" s="12">
        <v>2</v>
      </c>
      <c r="C345" s="12">
        <v>1</v>
      </c>
      <c r="D345" s="12">
        <v>3</v>
      </c>
    </row>
    <row r="346" spans="1:4" x14ac:dyDescent="0.3">
      <c r="A346" s="11" t="s">
        <v>96</v>
      </c>
      <c r="B346" s="12">
        <v>2</v>
      </c>
      <c r="C346" s="12">
        <v>5</v>
      </c>
      <c r="D346" s="12">
        <v>7</v>
      </c>
    </row>
    <row r="347" spans="1:4" x14ac:dyDescent="0.3">
      <c r="A347" s="11" t="s">
        <v>76</v>
      </c>
      <c r="B347" s="12">
        <v>2</v>
      </c>
      <c r="C347" s="12">
        <v>4</v>
      </c>
      <c r="D347" s="12">
        <v>6</v>
      </c>
    </row>
    <row r="348" spans="1:4" x14ac:dyDescent="0.3">
      <c r="A348" s="11" t="s">
        <v>84</v>
      </c>
      <c r="B348" s="12">
        <v>2</v>
      </c>
      <c r="C348" s="12">
        <v>1</v>
      </c>
      <c r="D348" s="12">
        <v>3</v>
      </c>
    </row>
    <row r="349" spans="1:4" x14ac:dyDescent="0.3">
      <c r="A349" s="11" t="s">
        <v>87</v>
      </c>
      <c r="B349" s="12">
        <v>2</v>
      </c>
      <c r="C349" s="12">
        <v>1</v>
      </c>
      <c r="D349" s="12">
        <v>3</v>
      </c>
    </row>
    <row r="350" spans="1:4" x14ac:dyDescent="0.3">
      <c r="A350" s="11" t="s">
        <v>89</v>
      </c>
      <c r="B350" s="12">
        <v>3</v>
      </c>
      <c r="C350" s="12">
        <v>4</v>
      </c>
      <c r="D350" s="12">
        <v>7</v>
      </c>
    </row>
    <row r="351" spans="1:4" x14ac:dyDescent="0.3">
      <c r="A351" s="11" t="s">
        <v>80</v>
      </c>
      <c r="B351" s="12">
        <v>2</v>
      </c>
      <c r="C351" s="12"/>
      <c r="D351" s="12">
        <v>2</v>
      </c>
    </row>
    <row r="352" spans="1:4" x14ac:dyDescent="0.3">
      <c r="A352" s="11" t="s">
        <v>94</v>
      </c>
      <c r="B352" s="12">
        <v>3</v>
      </c>
      <c r="C352" s="12"/>
      <c r="D352" s="12">
        <v>3</v>
      </c>
    </row>
    <row r="353" spans="1:4" x14ac:dyDescent="0.3">
      <c r="A353" s="11" t="s">
        <v>100</v>
      </c>
      <c r="B353" s="12">
        <v>5</v>
      </c>
      <c r="C353" s="12">
        <v>1</v>
      </c>
      <c r="D353" s="12">
        <v>6</v>
      </c>
    </row>
    <row r="354" spans="1:4" x14ac:dyDescent="0.3">
      <c r="A354" s="11" t="s">
        <v>75</v>
      </c>
      <c r="B354" s="12">
        <v>1</v>
      </c>
      <c r="C354" s="12">
        <v>6</v>
      </c>
      <c r="D354" s="12">
        <v>7</v>
      </c>
    </row>
    <row r="355" spans="1:4" x14ac:dyDescent="0.3">
      <c r="A355" s="11" t="s">
        <v>88</v>
      </c>
      <c r="B355" s="12">
        <v>1</v>
      </c>
      <c r="C355" s="12">
        <v>2</v>
      </c>
      <c r="D355" s="12">
        <v>3</v>
      </c>
    </row>
    <row r="356" spans="1:4" x14ac:dyDescent="0.3">
      <c r="A356" s="10" t="s">
        <v>95</v>
      </c>
      <c r="B356" s="12">
        <v>29</v>
      </c>
      <c r="C356" s="12">
        <v>32</v>
      </c>
      <c r="D356" s="12">
        <v>61</v>
      </c>
    </row>
    <row r="357" spans="1:4" x14ac:dyDescent="0.3">
      <c r="A357" s="11" t="s">
        <v>79</v>
      </c>
      <c r="B357" s="12">
        <v>3</v>
      </c>
      <c r="C357" s="12"/>
      <c r="D357" s="12">
        <v>3</v>
      </c>
    </row>
    <row r="358" spans="1:4" x14ac:dyDescent="0.3">
      <c r="A358" s="11" t="s">
        <v>90</v>
      </c>
      <c r="B358" s="12"/>
      <c r="C358" s="12">
        <v>2</v>
      </c>
      <c r="D358" s="12">
        <v>2</v>
      </c>
    </row>
    <row r="359" spans="1:4" x14ac:dyDescent="0.3">
      <c r="A359" s="11" t="s">
        <v>72</v>
      </c>
      <c r="B359" s="12">
        <v>3</v>
      </c>
      <c r="C359" s="12">
        <v>6</v>
      </c>
      <c r="D359" s="12">
        <v>9</v>
      </c>
    </row>
    <row r="360" spans="1:4" x14ac:dyDescent="0.3">
      <c r="A360" s="11" t="s">
        <v>86</v>
      </c>
      <c r="B360" s="12">
        <v>2</v>
      </c>
      <c r="C360" s="12">
        <v>7</v>
      </c>
      <c r="D360" s="12">
        <v>9</v>
      </c>
    </row>
    <row r="361" spans="1:4" x14ac:dyDescent="0.3">
      <c r="A361" s="11" t="s">
        <v>78</v>
      </c>
      <c r="B361" s="12">
        <v>1</v>
      </c>
      <c r="C361" s="12">
        <v>2</v>
      </c>
      <c r="D361" s="12">
        <v>3</v>
      </c>
    </row>
    <row r="362" spans="1:4" x14ac:dyDescent="0.3">
      <c r="A362" s="11" t="s">
        <v>91</v>
      </c>
      <c r="B362" s="12">
        <v>3</v>
      </c>
      <c r="C362" s="12">
        <v>4</v>
      </c>
      <c r="D362" s="12">
        <v>7</v>
      </c>
    </row>
    <row r="363" spans="1:4" x14ac:dyDescent="0.3">
      <c r="A363" s="11" t="s">
        <v>84</v>
      </c>
      <c r="B363" s="12">
        <v>3</v>
      </c>
      <c r="C363" s="12"/>
      <c r="D363" s="12">
        <v>3</v>
      </c>
    </row>
    <row r="364" spans="1:4" x14ac:dyDescent="0.3">
      <c r="A364" s="11" t="s">
        <v>98</v>
      </c>
      <c r="B364" s="12">
        <v>4</v>
      </c>
      <c r="C364" s="12">
        <v>3</v>
      </c>
      <c r="D364" s="12">
        <v>7</v>
      </c>
    </row>
    <row r="365" spans="1:4" x14ac:dyDescent="0.3">
      <c r="A365" s="11" t="s">
        <v>73</v>
      </c>
      <c r="B365" s="12"/>
      <c r="C365" s="12">
        <v>3</v>
      </c>
      <c r="D365" s="12">
        <v>3</v>
      </c>
    </row>
    <row r="366" spans="1:4" x14ac:dyDescent="0.3">
      <c r="A366" s="11" t="s">
        <v>80</v>
      </c>
      <c r="B366" s="12">
        <v>3</v>
      </c>
      <c r="C366" s="12"/>
      <c r="D366" s="12">
        <v>3</v>
      </c>
    </row>
    <row r="367" spans="1:4" x14ac:dyDescent="0.3">
      <c r="A367" s="11" t="s">
        <v>81</v>
      </c>
      <c r="B367" s="12">
        <v>3</v>
      </c>
      <c r="C367" s="12"/>
      <c r="D367" s="12">
        <v>3</v>
      </c>
    </row>
    <row r="368" spans="1:4" x14ac:dyDescent="0.3">
      <c r="A368" s="11" t="s">
        <v>71</v>
      </c>
      <c r="B368" s="12">
        <v>1</v>
      </c>
      <c r="C368" s="12">
        <v>2</v>
      </c>
      <c r="D368" s="12">
        <v>3</v>
      </c>
    </row>
    <row r="369" spans="1:4" x14ac:dyDescent="0.3">
      <c r="A369" s="11" t="s">
        <v>75</v>
      </c>
      <c r="B369" s="12">
        <v>2</v>
      </c>
      <c r="C369" s="12">
        <v>1</v>
      </c>
      <c r="D369" s="12">
        <v>3</v>
      </c>
    </row>
    <row r="370" spans="1:4" x14ac:dyDescent="0.3">
      <c r="A370" s="11" t="s">
        <v>88</v>
      </c>
      <c r="B370" s="12">
        <v>1</v>
      </c>
      <c r="C370" s="12">
        <v>2</v>
      </c>
      <c r="D370" s="12">
        <v>3</v>
      </c>
    </row>
    <row r="371" spans="1:4" x14ac:dyDescent="0.3">
      <c r="A371" s="10" t="s">
        <v>94</v>
      </c>
      <c r="B371" s="12">
        <v>34</v>
      </c>
      <c r="C371" s="12">
        <v>32</v>
      </c>
      <c r="D371" s="12">
        <v>66</v>
      </c>
    </row>
    <row r="372" spans="1:4" x14ac:dyDescent="0.3">
      <c r="A372" s="11" t="s">
        <v>99</v>
      </c>
      <c r="B372" s="12">
        <v>1</v>
      </c>
      <c r="C372" s="12">
        <v>2</v>
      </c>
      <c r="D372" s="12">
        <v>3</v>
      </c>
    </row>
    <row r="373" spans="1:4" x14ac:dyDescent="0.3">
      <c r="A373" s="11" t="s">
        <v>90</v>
      </c>
      <c r="B373" s="12">
        <v>3</v>
      </c>
      <c r="C373" s="12">
        <v>4</v>
      </c>
      <c r="D373" s="12">
        <v>7</v>
      </c>
    </row>
    <row r="374" spans="1:4" x14ac:dyDescent="0.3">
      <c r="A374" s="11" t="s">
        <v>97</v>
      </c>
      <c r="B374" s="12">
        <v>2</v>
      </c>
      <c r="C374" s="12">
        <v>1</v>
      </c>
      <c r="D374" s="12">
        <v>3</v>
      </c>
    </row>
    <row r="375" spans="1:4" x14ac:dyDescent="0.3">
      <c r="A375" s="11" t="s">
        <v>83</v>
      </c>
      <c r="B375" s="12">
        <v>2</v>
      </c>
      <c r="C375" s="12">
        <v>1</v>
      </c>
      <c r="D375" s="12">
        <v>3</v>
      </c>
    </row>
    <row r="376" spans="1:4" x14ac:dyDescent="0.3">
      <c r="A376" s="11" t="s">
        <v>85</v>
      </c>
      <c r="B376" s="12">
        <v>3</v>
      </c>
      <c r="C376" s="12"/>
      <c r="D376" s="12">
        <v>3</v>
      </c>
    </row>
    <row r="377" spans="1:4" x14ac:dyDescent="0.3">
      <c r="A377" s="11" t="s">
        <v>96</v>
      </c>
      <c r="B377" s="12">
        <v>1</v>
      </c>
      <c r="C377" s="12">
        <v>2</v>
      </c>
      <c r="D377" s="12">
        <v>3</v>
      </c>
    </row>
    <row r="378" spans="1:4" x14ac:dyDescent="0.3">
      <c r="A378" s="11" t="s">
        <v>74</v>
      </c>
      <c r="B378" s="12">
        <v>1</v>
      </c>
      <c r="C378" s="12">
        <v>3</v>
      </c>
      <c r="D378" s="12">
        <v>4</v>
      </c>
    </row>
    <row r="379" spans="1:4" x14ac:dyDescent="0.3">
      <c r="A379" s="11" t="s">
        <v>76</v>
      </c>
      <c r="B379" s="12">
        <v>2</v>
      </c>
      <c r="C379" s="12">
        <v>2</v>
      </c>
      <c r="D379" s="12">
        <v>4</v>
      </c>
    </row>
    <row r="380" spans="1:4" x14ac:dyDescent="0.3">
      <c r="A380" s="11" t="s">
        <v>84</v>
      </c>
      <c r="B380" s="12">
        <v>3</v>
      </c>
      <c r="C380" s="12">
        <v>1</v>
      </c>
      <c r="D380" s="12">
        <v>4</v>
      </c>
    </row>
    <row r="381" spans="1:4" x14ac:dyDescent="0.3">
      <c r="A381" s="11" t="s">
        <v>87</v>
      </c>
      <c r="B381" s="12">
        <v>2</v>
      </c>
      <c r="C381" s="12">
        <v>1</v>
      </c>
      <c r="D381" s="12">
        <v>3</v>
      </c>
    </row>
    <row r="382" spans="1:4" x14ac:dyDescent="0.3">
      <c r="A382" s="11" t="s">
        <v>73</v>
      </c>
      <c r="B382" s="12">
        <v>4</v>
      </c>
      <c r="C382" s="12">
        <v>5</v>
      </c>
      <c r="D382" s="12">
        <v>9</v>
      </c>
    </row>
    <row r="383" spans="1:4" x14ac:dyDescent="0.3">
      <c r="A383" s="11" t="s">
        <v>89</v>
      </c>
      <c r="B383" s="12">
        <v>3</v>
      </c>
      <c r="C383" s="12">
        <v>1</v>
      </c>
      <c r="D383" s="12">
        <v>4</v>
      </c>
    </row>
    <row r="384" spans="1:4" x14ac:dyDescent="0.3">
      <c r="A384" s="11" t="s">
        <v>77</v>
      </c>
      <c r="B384" s="12"/>
      <c r="C384" s="12">
        <v>3</v>
      </c>
      <c r="D384" s="12">
        <v>3</v>
      </c>
    </row>
    <row r="385" spans="1:4" x14ac:dyDescent="0.3">
      <c r="A385" s="11" t="s">
        <v>100</v>
      </c>
      <c r="B385" s="12">
        <v>2</v>
      </c>
      <c r="C385" s="12">
        <v>1</v>
      </c>
      <c r="D385" s="12">
        <v>3</v>
      </c>
    </row>
    <row r="386" spans="1:4" x14ac:dyDescent="0.3">
      <c r="A386" s="11" t="s">
        <v>75</v>
      </c>
      <c r="B386" s="12">
        <v>5</v>
      </c>
      <c r="C386" s="12">
        <v>5</v>
      </c>
      <c r="D386" s="12">
        <v>10</v>
      </c>
    </row>
    <row r="387" spans="1:4" x14ac:dyDescent="0.3">
      <c r="A387" s="10" t="s">
        <v>100</v>
      </c>
      <c r="B387" s="12">
        <v>30</v>
      </c>
      <c r="C387" s="12">
        <v>32</v>
      </c>
      <c r="D387" s="12">
        <v>62</v>
      </c>
    </row>
    <row r="388" spans="1:4" x14ac:dyDescent="0.3">
      <c r="A388" s="11" t="s">
        <v>90</v>
      </c>
      <c r="B388" s="12"/>
      <c r="C388" s="12">
        <v>3</v>
      </c>
      <c r="D388" s="12">
        <v>3</v>
      </c>
    </row>
    <row r="389" spans="1:4" x14ac:dyDescent="0.3">
      <c r="A389" s="11" t="s">
        <v>83</v>
      </c>
      <c r="B389" s="12"/>
      <c r="C389" s="12">
        <v>3</v>
      </c>
      <c r="D389" s="12">
        <v>3</v>
      </c>
    </row>
    <row r="390" spans="1:4" x14ac:dyDescent="0.3">
      <c r="A390" s="11" t="s">
        <v>85</v>
      </c>
      <c r="B390" s="12">
        <v>2</v>
      </c>
      <c r="C390" s="12">
        <v>1</v>
      </c>
      <c r="D390" s="12">
        <v>3</v>
      </c>
    </row>
    <row r="391" spans="1:4" x14ac:dyDescent="0.3">
      <c r="A391" s="11" t="s">
        <v>96</v>
      </c>
      <c r="B391" s="12">
        <v>1</v>
      </c>
      <c r="C391" s="12">
        <v>6</v>
      </c>
      <c r="D391" s="12">
        <v>7</v>
      </c>
    </row>
    <row r="392" spans="1:4" x14ac:dyDescent="0.3">
      <c r="A392" s="11" t="s">
        <v>74</v>
      </c>
      <c r="B392" s="12">
        <v>4</v>
      </c>
      <c r="C392" s="12"/>
      <c r="D392" s="12">
        <v>4</v>
      </c>
    </row>
    <row r="393" spans="1:4" x14ac:dyDescent="0.3">
      <c r="A393" s="11" t="s">
        <v>76</v>
      </c>
      <c r="B393" s="12">
        <v>3</v>
      </c>
      <c r="C393" s="12">
        <v>3</v>
      </c>
      <c r="D393" s="12">
        <v>6</v>
      </c>
    </row>
    <row r="394" spans="1:4" x14ac:dyDescent="0.3">
      <c r="A394" s="11" t="s">
        <v>87</v>
      </c>
      <c r="B394" s="12">
        <v>1</v>
      </c>
      <c r="C394" s="12">
        <v>2</v>
      </c>
      <c r="D394" s="12">
        <v>3</v>
      </c>
    </row>
    <row r="395" spans="1:4" x14ac:dyDescent="0.3">
      <c r="A395" s="11" t="s">
        <v>92</v>
      </c>
      <c r="B395" s="12">
        <v>1</v>
      </c>
      <c r="C395" s="12">
        <v>1</v>
      </c>
      <c r="D395" s="12">
        <v>2</v>
      </c>
    </row>
    <row r="396" spans="1:4" x14ac:dyDescent="0.3">
      <c r="A396" s="11" t="s">
        <v>89</v>
      </c>
      <c r="B396" s="12">
        <v>6</v>
      </c>
      <c r="C396" s="12">
        <v>3</v>
      </c>
      <c r="D396" s="12">
        <v>9</v>
      </c>
    </row>
    <row r="397" spans="1:4" x14ac:dyDescent="0.3">
      <c r="A397" s="11" t="s">
        <v>80</v>
      </c>
      <c r="B397" s="12">
        <v>3</v>
      </c>
      <c r="C397" s="12"/>
      <c r="D397" s="12">
        <v>3</v>
      </c>
    </row>
    <row r="398" spans="1:4" x14ac:dyDescent="0.3">
      <c r="A398" s="11" t="s">
        <v>82</v>
      </c>
      <c r="B398" s="12">
        <v>3</v>
      </c>
      <c r="C398" s="12">
        <v>1</v>
      </c>
      <c r="D398" s="12">
        <v>4</v>
      </c>
    </row>
    <row r="399" spans="1:4" x14ac:dyDescent="0.3">
      <c r="A399" s="11" t="s">
        <v>77</v>
      </c>
      <c r="B399" s="12">
        <v>1</v>
      </c>
      <c r="C399" s="12">
        <v>5</v>
      </c>
      <c r="D399" s="12">
        <v>6</v>
      </c>
    </row>
    <row r="400" spans="1:4" x14ac:dyDescent="0.3">
      <c r="A400" s="11" t="s">
        <v>94</v>
      </c>
      <c r="B400" s="12">
        <v>1</v>
      </c>
      <c r="C400" s="12">
        <v>2</v>
      </c>
      <c r="D400" s="12">
        <v>3</v>
      </c>
    </row>
    <row r="401" spans="1:4" x14ac:dyDescent="0.3">
      <c r="A401" s="11" t="s">
        <v>75</v>
      </c>
      <c r="B401" s="12">
        <v>1</v>
      </c>
      <c r="C401" s="12">
        <v>2</v>
      </c>
      <c r="D401" s="12">
        <v>3</v>
      </c>
    </row>
    <row r="402" spans="1:4" x14ac:dyDescent="0.3">
      <c r="A402" s="11" t="s">
        <v>88</v>
      </c>
      <c r="B402" s="12">
        <v>3</v>
      </c>
      <c r="C402" s="12"/>
      <c r="D402" s="12">
        <v>3</v>
      </c>
    </row>
    <row r="403" spans="1:4" x14ac:dyDescent="0.3">
      <c r="A403" s="10" t="s">
        <v>75</v>
      </c>
      <c r="B403" s="12">
        <v>31</v>
      </c>
      <c r="C403" s="12">
        <v>32</v>
      </c>
      <c r="D403" s="12">
        <v>63</v>
      </c>
    </row>
    <row r="404" spans="1:4" x14ac:dyDescent="0.3">
      <c r="A404" s="11" t="s">
        <v>79</v>
      </c>
      <c r="B404" s="12">
        <v>1</v>
      </c>
      <c r="C404" s="12">
        <v>3</v>
      </c>
      <c r="D404" s="12">
        <v>4</v>
      </c>
    </row>
    <row r="405" spans="1:4" x14ac:dyDescent="0.3">
      <c r="A405" s="11" t="s">
        <v>99</v>
      </c>
      <c r="B405" s="12">
        <v>2</v>
      </c>
      <c r="C405" s="12">
        <v>7</v>
      </c>
      <c r="D405" s="12">
        <v>9</v>
      </c>
    </row>
    <row r="406" spans="1:4" x14ac:dyDescent="0.3">
      <c r="A406" s="11" t="s">
        <v>90</v>
      </c>
      <c r="B406" s="12">
        <v>1</v>
      </c>
      <c r="C406" s="12">
        <v>2</v>
      </c>
      <c r="D406" s="12">
        <v>3</v>
      </c>
    </row>
    <row r="407" spans="1:4" x14ac:dyDescent="0.3">
      <c r="A407" s="11" t="s">
        <v>86</v>
      </c>
      <c r="B407" s="12">
        <v>3</v>
      </c>
      <c r="C407" s="12"/>
      <c r="D407" s="12">
        <v>3</v>
      </c>
    </row>
    <row r="408" spans="1:4" x14ac:dyDescent="0.3">
      <c r="A408" s="11" t="s">
        <v>83</v>
      </c>
      <c r="B408" s="12">
        <v>2</v>
      </c>
      <c r="C408" s="12">
        <v>1</v>
      </c>
      <c r="D408" s="12">
        <v>3</v>
      </c>
    </row>
    <row r="409" spans="1:4" x14ac:dyDescent="0.3">
      <c r="A409" s="11" t="s">
        <v>76</v>
      </c>
      <c r="B409" s="12">
        <v>2</v>
      </c>
      <c r="C409" s="12">
        <v>2</v>
      </c>
      <c r="D409" s="12">
        <v>4</v>
      </c>
    </row>
    <row r="410" spans="1:4" x14ac:dyDescent="0.3">
      <c r="A410" s="11" t="s">
        <v>98</v>
      </c>
      <c r="B410" s="12">
        <v>2</v>
      </c>
      <c r="C410" s="12">
        <v>2</v>
      </c>
      <c r="D410" s="12">
        <v>4</v>
      </c>
    </row>
    <row r="411" spans="1:4" x14ac:dyDescent="0.3">
      <c r="A411" s="11" t="s">
        <v>73</v>
      </c>
      <c r="B411" s="12">
        <v>3</v>
      </c>
      <c r="C411" s="12">
        <v>4</v>
      </c>
      <c r="D411" s="12">
        <v>7</v>
      </c>
    </row>
    <row r="412" spans="1:4" x14ac:dyDescent="0.3">
      <c r="A412" s="11" t="s">
        <v>89</v>
      </c>
      <c r="B412" s="12">
        <v>1</v>
      </c>
      <c r="C412" s="12">
        <v>2</v>
      </c>
      <c r="D412" s="12">
        <v>3</v>
      </c>
    </row>
    <row r="413" spans="1:4" x14ac:dyDescent="0.3">
      <c r="A413" s="11" t="s">
        <v>77</v>
      </c>
      <c r="B413" s="12">
        <v>6</v>
      </c>
      <c r="C413" s="12">
        <v>1</v>
      </c>
      <c r="D413" s="12">
        <v>7</v>
      </c>
    </row>
    <row r="414" spans="1:4" x14ac:dyDescent="0.3">
      <c r="A414" s="11" t="s">
        <v>95</v>
      </c>
      <c r="B414" s="12">
        <v>1</v>
      </c>
      <c r="C414" s="12">
        <v>2</v>
      </c>
      <c r="D414" s="12">
        <v>3</v>
      </c>
    </row>
    <row r="415" spans="1:4" x14ac:dyDescent="0.3">
      <c r="A415" s="11" t="s">
        <v>94</v>
      </c>
      <c r="B415" s="12">
        <v>5</v>
      </c>
      <c r="C415" s="12">
        <v>5</v>
      </c>
      <c r="D415" s="12">
        <v>10</v>
      </c>
    </row>
    <row r="416" spans="1:4" x14ac:dyDescent="0.3">
      <c r="A416" s="11" t="s">
        <v>100</v>
      </c>
      <c r="B416" s="12">
        <v>2</v>
      </c>
      <c r="C416" s="12">
        <v>1</v>
      </c>
      <c r="D416" s="12">
        <v>3</v>
      </c>
    </row>
    <row r="417" spans="1:4" x14ac:dyDescent="0.3">
      <c r="A417" s="10" t="s">
        <v>88</v>
      </c>
      <c r="B417" s="12">
        <v>38</v>
      </c>
      <c r="C417" s="12">
        <v>24</v>
      </c>
      <c r="D417" s="12">
        <v>62</v>
      </c>
    </row>
    <row r="418" spans="1:4" x14ac:dyDescent="0.3">
      <c r="A418" s="11" t="s">
        <v>93</v>
      </c>
      <c r="B418" s="12">
        <v>2</v>
      </c>
      <c r="C418" s="12">
        <v>1</v>
      </c>
      <c r="D418" s="12">
        <v>3</v>
      </c>
    </row>
    <row r="419" spans="1:4" x14ac:dyDescent="0.3">
      <c r="A419" s="11" t="s">
        <v>79</v>
      </c>
      <c r="B419" s="12">
        <v>4</v>
      </c>
      <c r="C419" s="12">
        <v>2</v>
      </c>
      <c r="D419" s="12">
        <v>6</v>
      </c>
    </row>
    <row r="420" spans="1:4" x14ac:dyDescent="0.3">
      <c r="A420" s="11" t="s">
        <v>99</v>
      </c>
      <c r="B420" s="12">
        <v>2</v>
      </c>
      <c r="C420" s="12">
        <v>2</v>
      </c>
      <c r="D420" s="12">
        <v>4</v>
      </c>
    </row>
    <row r="421" spans="1:4" x14ac:dyDescent="0.3">
      <c r="A421" s="11" t="s">
        <v>78</v>
      </c>
      <c r="B421" s="12">
        <v>3</v>
      </c>
      <c r="C421" s="12">
        <v>1</v>
      </c>
      <c r="D421" s="12">
        <v>4</v>
      </c>
    </row>
    <row r="422" spans="1:4" x14ac:dyDescent="0.3">
      <c r="A422" s="11" t="s">
        <v>91</v>
      </c>
      <c r="B422" s="12">
        <v>2</v>
      </c>
      <c r="C422" s="12">
        <v>1</v>
      </c>
      <c r="D422" s="12">
        <v>3</v>
      </c>
    </row>
    <row r="423" spans="1:4" x14ac:dyDescent="0.3">
      <c r="A423" s="11" t="s">
        <v>84</v>
      </c>
      <c r="B423" s="12">
        <v>2</v>
      </c>
      <c r="C423" s="12">
        <v>1</v>
      </c>
      <c r="D423" s="12">
        <v>3</v>
      </c>
    </row>
    <row r="424" spans="1:4" x14ac:dyDescent="0.3">
      <c r="A424" s="11" t="s">
        <v>92</v>
      </c>
      <c r="B424" s="12">
        <v>4</v>
      </c>
      <c r="C424" s="12">
        <v>2</v>
      </c>
      <c r="D424" s="12">
        <v>6</v>
      </c>
    </row>
    <row r="425" spans="1:4" x14ac:dyDescent="0.3">
      <c r="A425" s="11" t="s">
        <v>89</v>
      </c>
      <c r="B425" s="12">
        <v>2</v>
      </c>
      <c r="C425" s="12">
        <v>1</v>
      </c>
      <c r="D425" s="12">
        <v>3</v>
      </c>
    </row>
    <row r="426" spans="1:4" x14ac:dyDescent="0.3">
      <c r="A426" s="11" t="s">
        <v>80</v>
      </c>
      <c r="B426" s="12">
        <v>7</v>
      </c>
      <c r="C426" s="12">
        <v>5</v>
      </c>
      <c r="D426" s="12">
        <v>12</v>
      </c>
    </row>
    <row r="427" spans="1:4" x14ac:dyDescent="0.3">
      <c r="A427" s="11" t="s">
        <v>81</v>
      </c>
      <c r="B427" s="12">
        <v>1</v>
      </c>
      <c r="C427" s="12">
        <v>2</v>
      </c>
      <c r="D427" s="12">
        <v>3</v>
      </c>
    </row>
    <row r="428" spans="1:4" x14ac:dyDescent="0.3">
      <c r="A428" s="11" t="s">
        <v>82</v>
      </c>
      <c r="B428" s="12">
        <v>2</v>
      </c>
      <c r="C428" s="12">
        <v>1</v>
      </c>
      <c r="D428" s="12">
        <v>3</v>
      </c>
    </row>
    <row r="429" spans="1:4" x14ac:dyDescent="0.3">
      <c r="A429" s="11" t="s">
        <v>71</v>
      </c>
      <c r="B429" s="12">
        <v>3</v>
      </c>
      <c r="C429" s="12"/>
      <c r="D429" s="12">
        <v>3</v>
      </c>
    </row>
    <row r="430" spans="1:4" x14ac:dyDescent="0.3">
      <c r="A430" s="11" t="s">
        <v>77</v>
      </c>
      <c r="B430" s="12">
        <v>2</v>
      </c>
      <c r="C430" s="12">
        <v>1</v>
      </c>
      <c r="D430" s="12">
        <v>3</v>
      </c>
    </row>
    <row r="431" spans="1:4" x14ac:dyDescent="0.3">
      <c r="A431" s="11" t="s">
        <v>95</v>
      </c>
      <c r="B431" s="12">
        <v>2</v>
      </c>
      <c r="C431" s="12">
        <v>1</v>
      </c>
      <c r="D431" s="12">
        <v>3</v>
      </c>
    </row>
    <row r="432" spans="1:4" x14ac:dyDescent="0.3">
      <c r="A432" s="11" t="s">
        <v>100</v>
      </c>
      <c r="B432" s="12"/>
      <c r="C432" s="12">
        <v>3</v>
      </c>
      <c r="D432" s="12">
        <v>3</v>
      </c>
    </row>
    <row r="433" spans="1:4" x14ac:dyDescent="0.3">
      <c r="A433" s="10" t="s">
        <v>120</v>
      </c>
      <c r="B433" s="12">
        <v>939</v>
      </c>
      <c r="C433" s="12">
        <v>939</v>
      </c>
      <c r="D433" s="12">
        <v>1878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1"/>
  <sheetViews>
    <sheetView topLeftCell="A781" workbookViewId="0">
      <selection activeCell="A792" sqref="A792:H797"/>
    </sheetView>
  </sheetViews>
  <sheetFormatPr defaultRowHeight="14.4" x14ac:dyDescent="0.3"/>
  <cols>
    <col min="1" max="1" width="19.5546875" bestFit="1" customWidth="1"/>
    <col min="2" max="2" width="20" bestFit="1" customWidth="1"/>
    <col min="3" max="3" width="15.33203125" customWidth="1"/>
    <col min="5" max="5" width="22.6640625" bestFit="1" customWidth="1"/>
    <col min="6" max="6" width="16.21875" hidden="1" customWidth="1"/>
    <col min="7" max="7" width="10.109375" bestFit="1" customWidth="1"/>
  </cols>
  <sheetData>
    <row r="1" spans="1:8" x14ac:dyDescent="0.3">
      <c r="A1" s="1" t="s">
        <v>117</v>
      </c>
      <c r="B1" s="2" t="s">
        <v>118</v>
      </c>
      <c r="C1" t="s">
        <v>115</v>
      </c>
      <c r="D1" t="s">
        <v>116</v>
      </c>
      <c r="E1" t="s">
        <v>125</v>
      </c>
      <c r="F1" t="s">
        <v>130</v>
      </c>
      <c r="G1" t="s">
        <v>131</v>
      </c>
      <c r="H1" t="s">
        <v>132</v>
      </c>
    </row>
    <row r="2" spans="1:8" x14ac:dyDescent="0.3">
      <c r="A2" s="3" t="s">
        <v>71</v>
      </c>
      <c r="B2" t="s">
        <v>93</v>
      </c>
      <c r="C2" s="4">
        <v>-1</v>
      </c>
      <c r="D2" t="b">
        <v>0</v>
      </c>
      <c r="E2" s="14">
        <v>42827</v>
      </c>
      <c r="F2" s="15">
        <f>IF(Table2[[#This Row],[Win]],1,0)</f>
        <v>0</v>
      </c>
      <c r="G2" s="15">
        <f>VLOOKUP(Table2[[#This Row],[Team]],Table3[[Team]:[ID]],2,FALSE)</f>
        <v>24</v>
      </c>
      <c r="H2" s="15">
        <f>VLOOKUP(Table2[[#This Row],[Opponent]],Table3[[Team]:[ID]],2,FALSE)</f>
        <v>1</v>
      </c>
    </row>
    <row r="3" spans="1:8" x14ac:dyDescent="0.3">
      <c r="A3" s="5" t="s">
        <v>72</v>
      </c>
      <c r="B3" t="s">
        <v>95</v>
      </c>
      <c r="C3" s="6">
        <v>-1</v>
      </c>
      <c r="D3" t="b">
        <v>0</v>
      </c>
      <c r="E3" s="13">
        <v>42827</v>
      </c>
      <c r="F3" s="4">
        <f>IF(Table2[[#This Row],[Win]],1,0)</f>
        <v>0</v>
      </c>
      <c r="G3" s="4">
        <f>VLOOKUP(Table2[[#This Row],[Team]],Table3[[Team]:[ID]],2,FALSE)</f>
        <v>5</v>
      </c>
      <c r="H3" s="4">
        <f>VLOOKUP(Table2[[#This Row],[Opponent]],Table3[[Team]:[ID]],2,FALSE)</f>
        <v>26</v>
      </c>
    </row>
    <row r="4" spans="1:8" x14ac:dyDescent="0.3">
      <c r="A4" s="3" t="s">
        <v>73</v>
      </c>
      <c r="B4" t="s">
        <v>94</v>
      </c>
      <c r="C4" s="4">
        <v>-4</v>
      </c>
      <c r="D4" t="b">
        <v>0</v>
      </c>
      <c r="E4" s="13">
        <v>42827</v>
      </c>
      <c r="F4" s="4">
        <f>IF(Table2[[#This Row],[Win]],1,0)</f>
        <v>0</v>
      </c>
      <c r="G4" s="4">
        <f>VLOOKUP(Table2[[#This Row],[Team]],Table3[[Team]:[ID]],2,FALSE)</f>
        <v>19</v>
      </c>
      <c r="H4" s="4">
        <f>VLOOKUP(Table2[[#This Row],[Opponent]],Table3[[Team]:[ID]],2,FALSE)</f>
        <v>27</v>
      </c>
    </row>
    <row r="5" spans="1:8" x14ac:dyDescent="0.3">
      <c r="A5" s="5" t="s">
        <v>74</v>
      </c>
      <c r="B5" t="s">
        <v>87</v>
      </c>
      <c r="C5" s="6">
        <v>-6</v>
      </c>
      <c r="D5" t="b">
        <v>0</v>
      </c>
      <c r="E5" s="13">
        <v>42828</v>
      </c>
      <c r="F5" s="4">
        <f>IF(Table2[[#This Row],[Win]],1,0)</f>
        <v>0</v>
      </c>
      <c r="G5" s="4">
        <f>VLOOKUP(Table2[[#This Row],[Team]],Table3[[Team]:[ID]],2,FALSE)</f>
        <v>12</v>
      </c>
      <c r="H5" s="4">
        <f>VLOOKUP(Table2[[#This Row],[Opponent]],Table3[[Team]:[ID]],2,FALSE)</f>
        <v>17</v>
      </c>
    </row>
    <row r="6" spans="1:8" x14ac:dyDescent="0.3">
      <c r="A6" s="3" t="s">
        <v>75</v>
      </c>
      <c r="B6" t="s">
        <v>99</v>
      </c>
      <c r="C6" s="4">
        <v>-1</v>
      </c>
      <c r="D6" t="b">
        <v>0</v>
      </c>
      <c r="E6" s="13">
        <v>42828</v>
      </c>
      <c r="F6" s="4">
        <f>IF(Table2[[#This Row],[Win]],1,0)</f>
        <v>0</v>
      </c>
      <c r="G6" s="4">
        <f>VLOOKUP(Table2[[#This Row],[Team]],Table3[[Team]:[ID]],2,FALSE)</f>
        <v>29</v>
      </c>
      <c r="H6" s="4">
        <f>VLOOKUP(Table2[[#This Row],[Opponent]],Table3[[Team]:[ID]],2,FALSE)</f>
        <v>3</v>
      </c>
    </row>
    <row r="7" spans="1:8" x14ac:dyDescent="0.3">
      <c r="A7" s="5" t="s">
        <v>76</v>
      </c>
      <c r="B7" t="s">
        <v>89</v>
      </c>
      <c r="C7" s="6">
        <v>-2</v>
      </c>
      <c r="D7" t="b">
        <v>0</v>
      </c>
      <c r="E7" s="13">
        <v>42828</v>
      </c>
      <c r="F7" s="4">
        <f>IF(Table2[[#This Row],[Win]],1,0)</f>
        <v>0</v>
      </c>
      <c r="G7" s="4">
        <f>VLOOKUP(Table2[[#This Row],[Team]],Table3[[Team]:[ID]],2,FALSE)</f>
        <v>13</v>
      </c>
      <c r="H7" s="4">
        <f>VLOOKUP(Table2[[#This Row],[Opponent]],Table3[[Team]:[ID]],2,FALSE)</f>
        <v>20</v>
      </c>
    </row>
    <row r="8" spans="1:8" x14ac:dyDescent="0.3">
      <c r="A8" s="3" t="s">
        <v>77</v>
      </c>
      <c r="B8" t="s">
        <v>96</v>
      </c>
      <c r="C8" s="4">
        <v>-3</v>
      </c>
      <c r="D8" t="b">
        <v>0</v>
      </c>
      <c r="E8" s="13">
        <v>42828</v>
      </c>
      <c r="F8" s="4">
        <f>IF(Table2[[#This Row],[Win]],1,0)</f>
        <v>0</v>
      </c>
      <c r="G8" s="4">
        <f>VLOOKUP(Table2[[#This Row],[Team]],Table3[[Team]:[ID]],2,FALSE)</f>
        <v>25</v>
      </c>
      <c r="H8" s="4">
        <f>VLOOKUP(Table2[[#This Row],[Opponent]],Table3[[Team]:[ID]],2,FALSE)</f>
        <v>11</v>
      </c>
    </row>
    <row r="9" spans="1:8" x14ac:dyDescent="0.3">
      <c r="A9" s="5" t="s">
        <v>78</v>
      </c>
      <c r="B9" t="s">
        <v>98</v>
      </c>
      <c r="C9" s="6">
        <v>2</v>
      </c>
      <c r="D9" t="b">
        <v>1</v>
      </c>
      <c r="E9" s="13">
        <v>42828</v>
      </c>
      <c r="F9" s="4">
        <f>IF(Table2[[#This Row],[Win]],1,0)</f>
        <v>1</v>
      </c>
      <c r="G9" s="4">
        <f>VLOOKUP(Table2[[#This Row],[Team]],Table3[[Team]:[ID]],2,FALSE)</f>
        <v>9</v>
      </c>
      <c r="H9" s="4">
        <f>VLOOKUP(Table2[[#This Row],[Opponent]],Table3[[Team]:[ID]],2,FALSE)</f>
        <v>16</v>
      </c>
    </row>
    <row r="10" spans="1:8" x14ac:dyDescent="0.3">
      <c r="A10" s="3" t="s">
        <v>79</v>
      </c>
      <c r="B10" t="s">
        <v>92</v>
      </c>
      <c r="C10" s="4">
        <v>-6</v>
      </c>
      <c r="D10" t="b">
        <v>0</v>
      </c>
      <c r="E10" s="13">
        <v>42828</v>
      </c>
      <c r="F10" s="4">
        <f>IF(Table2[[#This Row],[Win]],1,0)</f>
        <v>0</v>
      </c>
      <c r="G10" s="4">
        <f>VLOOKUP(Table2[[#This Row],[Team]],Table3[[Team]:[ID]],2,FALSE)</f>
        <v>2</v>
      </c>
      <c r="H10" s="4">
        <f>VLOOKUP(Table2[[#This Row],[Opponent]],Table3[[Team]:[ID]],2,FALSE)</f>
        <v>18</v>
      </c>
    </row>
    <row r="11" spans="1:8" x14ac:dyDescent="0.3">
      <c r="A11" s="5" t="s">
        <v>80</v>
      </c>
      <c r="B11" t="s">
        <v>86</v>
      </c>
      <c r="C11" s="6">
        <v>1</v>
      </c>
      <c r="D11" t="b">
        <v>1</v>
      </c>
      <c r="E11" s="13">
        <v>42828</v>
      </c>
      <c r="F11" s="4">
        <f>IF(Table2[[#This Row],[Win]],1,0)</f>
        <v>1</v>
      </c>
      <c r="G11" s="4">
        <f>VLOOKUP(Table2[[#This Row],[Team]],Table3[[Team]:[ID]],2,FALSE)</f>
        <v>21</v>
      </c>
      <c r="H11" s="4">
        <f>VLOOKUP(Table2[[#This Row],[Opponent]],Table3[[Team]:[ID]],2,FALSE)</f>
        <v>7</v>
      </c>
    </row>
    <row r="12" spans="1:8" x14ac:dyDescent="0.3">
      <c r="A12" s="3" t="s">
        <v>81</v>
      </c>
      <c r="B12" t="s">
        <v>90</v>
      </c>
      <c r="C12" s="4">
        <v>-2</v>
      </c>
      <c r="D12" t="b">
        <v>0</v>
      </c>
      <c r="E12" s="13">
        <v>42828</v>
      </c>
      <c r="F12" s="4">
        <f>IF(Table2[[#This Row],[Win]],1,0)</f>
        <v>0</v>
      </c>
      <c r="G12" s="4">
        <f>VLOOKUP(Table2[[#This Row],[Team]],Table3[[Team]:[ID]],2,FALSE)</f>
        <v>22</v>
      </c>
      <c r="H12" s="4">
        <f>VLOOKUP(Table2[[#This Row],[Opponent]],Table3[[Team]:[ID]],2,FALSE)</f>
        <v>4</v>
      </c>
    </row>
    <row r="13" spans="1:8" x14ac:dyDescent="0.3">
      <c r="A13" s="5" t="s">
        <v>82</v>
      </c>
      <c r="B13" t="s">
        <v>91</v>
      </c>
      <c r="C13" s="6">
        <v>-11</v>
      </c>
      <c r="D13" t="b">
        <v>0</v>
      </c>
      <c r="E13" s="13">
        <v>42828</v>
      </c>
      <c r="F13" s="4">
        <f>IF(Table2[[#This Row],[Win]],1,0)</f>
        <v>0</v>
      </c>
      <c r="G13" s="4">
        <f>VLOOKUP(Table2[[#This Row],[Team]],Table3[[Team]:[ID]],2,FALSE)</f>
        <v>23</v>
      </c>
      <c r="H13" s="4">
        <f>VLOOKUP(Table2[[#This Row],[Opponent]],Table3[[Team]:[ID]],2,FALSE)</f>
        <v>14</v>
      </c>
    </row>
    <row r="14" spans="1:8" x14ac:dyDescent="0.3">
      <c r="A14" s="3" t="s">
        <v>83</v>
      </c>
      <c r="B14" t="s">
        <v>100</v>
      </c>
      <c r="C14" s="4">
        <v>3</v>
      </c>
      <c r="D14" t="b">
        <v>1</v>
      </c>
      <c r="E14" s="13">
        <v>42828</v>
      </c>
      <c r="F14" s="4">
        <f>IF(Table2[[#This Row],[Win]],1,0)</f>
        <v>1</v>
      </c>
      <c r="G14" s="4">
        <f>VLOOKUP(Table2[[#This Row],[Team]],Table3[[Team]:[ID]],2,FALSE)</f>
        <v>8</v>
      </c>
      <c r="H14" s="4">
        <f>VLOOKUP(Table2[[#This Row],[Opponent]],Table3[[Team]:[ID]],2,FALSE)</f>
        <v>28</v>
      </c>
    </row>
    <row r="15" spans="1:8" x14ac:dyDescent="0.3">
      <c r="A15" s="5" t="s">
        <v>84</v>
      </c>
      <c r="B15" t="s">
        <v>88</v>
      </c>
      <c r="C15" s="6">
        <v>-2</v>
      </c>
      <c r="D15" t="b">
        <v>0</v>
      </c>
      <c r="E15" s="13">
        <v>42828</v>
      </c>
      <c r="F15" s="4">
        <f>IF(Table2[[#This Row],[Win]],1,0)</f>
        <v>0</v>
      </c>
      <c r="G15" s="4">
        <f>VLOOKUP(Table2[[#This Row],[Team]],Table3[[Team]:[ID]],2,FALSE)</f>
        <v>15</v>
      </c>
      <c r="H15" s="4">
        <f>VLOOKUP(Table2[[#This Row],[Opponent]],Table3[[Team]:[ID]],2,FALSE)</f>
        <v>30</v>
      </c>
    </row>
    <row r="16" spans="1:8" x14ac:dyDescent="0.3">
      <c r="A16" s="3" t="s">
        <v>71</v>
      </c>
      <c r="B16" t="s">
        <v>93</v>
      </c>
      <c r="C16" s="4">
        <v>4</v>
      </c>
      <c r="D16" t="b">
        <v>1</v>
      </c>
      <c r="E16" s="13">
        <v>42829</v>
      </c>
      <c r="F16" s="4">
        <f>IF(Table2[[#This Row],[Win]],1,0)</f>
        <v>1</v>
      </c>
      <c r="G16" s="4">
        <f>VLOOKUP(Table2[[#This Row],[Team]],Table3[[Team]:[ID]],2,FALSE)</f>
        <v>24</v>
      </c>
      <c r="H16" s="4">
        <f>VLOOKUP(Table2[[#This Row],[Opponent]],Table3[[Team]:[ID]],2,FALSE)</f>
        <v>1</v>
      </c>
    </row>
    <row r="17" spans="1:8" x14ac:dyDescent="0.3">
      <c r="A17" s="5" t="s">
        <v>76</v>
      </c>
      <c r="B17" t="s">
        <v>89</v>
      </c>
      <c r="C17" s="6">
        <v>1</v>
      </c>
      <c r="D17" t="b">
        <v>1</v>
      </c>
      <c r="E17" s="13">
        <v>42829</v>
      </c>
      <c r="F17" s="4">
        <f>IF(Table2[[#This Row],[Win]],1,0)</f>
        <v>1</v>
      </c>
      <c r="G17" s="4">
        <f>VLOOKUP(Table2[[#This Row],[Team]],Table3[[Team]:[ID]],2,FALSE)</f>
        <v>13</v>
      </c>
      <c r="H17" s="4">
        <f>VLOOKUP(Table2[[#This Row],[Opponent]],Table3[[Team]:[ID]],2,FALSE)</f>
        <v>20</v>
      </c>
    </row>
    <row r="18" spans="1:8" x14ac:dyDescent="0.3">
      <c r="A18" s="3" t="s">
        <v>72</v>
      </c>
      <c r="B18" t="s">
        <v>95</v>
      </c>
      <c r="C18" s="4">
        <v>1</v>
      </c>
      <c r="D18" t="b">
        <v>1</v>
      </c>
      <c r="E18" s="13">
        <v>42829</v>
      </c>
      <c r="F18" s="4">
        <f>IF(Table2[[#This Row],[Win]],1,0)</f>
        <v>1</v>
      </c>
      <c r="G18" s="4">
        <f>VLOOKUP(Table2[[#This Row],[Team]],Table3[[Team]:[ID]],2,FALSE)</f>
        <v>5</v>
      </c>
      <c r="H18" s="4">
        <f>VLOOKUP(Table2[[#This Row],[Opponent]],Table3[[Team]:[ID]],2,FALSE)</f>
        <v>26</v>
      </c>
    </row>
    <row r="19" spans="1:8" x14ac:dyDescent="0.3">
      <c r="A19" s="5" t="s">
        <v>85</v>
      </c>
      <c r="B19" t="s">
        <v>97</v>
      </c>
      <c r="C19" s="6">
        <v>3</v>
      </c>
      <c r="D19" t="b">
        <v>1</v>
      </c>
      <c r="E19" s="13">
        <v>42829</v>
      </c>
      <c r="F19" s="4">
        <f>IF(Table2[[#This Row],[Win]],1,0)</f>
        <v>1</v>
      </c>
      <c r="G19" s="4">
        <f>VLOOKUP(Table2[[#This Row],[Team]],Table3[[Team]:[ID]],2,FALSE)</f>
        <v>10</v>
      </c>
      <c r="H19" s="4">
        <f>VLOOKUP(Table2[[#This Row],[Opponent]],Table3[[Team]:[ID]],2,FALSE)</f>
        <v>6</v>
      </c>
    </row>
    <row r="20" spans="1:8" x14ac:dyDescent="0.3">
      <c r="A20" s="3" t="s">
        <v>78</v>
      </c>
      <c r="B20" t="s">
        <v>98</v>
      </c>
      <c r="C20" s="4">
        <v>1</v>
      </c>
      <c r="D20" t="b">
        <v>1</v>
      </c>
      <c r="E20" s="13">
        <v>42829</v>
      </c>
      <c r="F20" s="4">
        <f>IF(Table2[[#This Row],[Win]],1,0)</f>
        <v>1</v>
      </c>
      <c r="G20" s="4">
        <f>VLOOKUP(Table2[[#This Row],[Team]],Table3[[Team]:[ID]],2,FALSE)</f>
        <v>9</v>
      </c>
      <c r="H20" s="4">
        <f>VLOOKUP(Table2[[#This Row],[Opponent]],Table3[[Team]:[ID]],2,FALSE)</f>
        <v>16</v>
      </c>
    </row>
    <row r="21" spans="1:8" x14ac:dyDescent="0.3">
      <c r="A21" s="5" t="s">
        <v>77</v>
      </c>
      <c r="B21" t="s">
        <v>96</v>
      </c>
      <c r="C21" s="6">
        <v>-1</v>
      </c>
      <c r="D21" t="b">
        <v>0</v>
      </c>
      <c r="E21" s="13">
        <v>42829</v>
      </c>
      <c r="F21" s="4">
        <f>IF(Table2[[#This Row],[Win]],1,0)</f>
        <v>0</v>
      </c>
      <c r="G21" s="4">
        <f>VLOOKUP(Table2[[#This Row],[Team]],Table3[[Team]:[ID]],2,FALSE)</f>
        <v>25</v>
      </c>
      <c r="H21" s="4">
        <f>VLOOKUP(Table2[[#This Row],[Opponent]],Table3[[Team]:[ID]],2,FALSE)</f>
        <v>11</v>
      </c>
    </row>
    <row r="22" spans="1:8" x14ac:dyDescent="0.3">
      <c r="A22" s="3" t="s">
        <v>73</v>
      </c>
      <c r="B22" t="s">
        <v>94</v>
      </c>
      <c r="C22" s="4">
        <v>5</v>
      </c>
      <c r="D22" t="b">
        <v>1</v>
      </c>
      <c r="E22" s="13">
        <v>42829</v>
      </c>
      <c r="F22" s="4">
        <f>IF(Table2[[#This Row],[Win]],1,0)</f>
        <v>1</v>
      </c>
      <c r="G22" s="4">
        <f>VLOOKUP(Table2[[#This Row],[Team]],Table3[[Team]:[ID]],2,FALSE)</f>
        <v>19</v>
      </c>
      <c r="H22" s="4">
        <f>VLOOKUP(Table2[[#This Row],[Opponent]],Table3[[Team]:[ID]],2,FALSE)</f>
        <v>27</v>
      </c>
    </row>
    <row r="23" spans="1:8" x14ac:dyDescent="0.3">
      <c r="A23" s="5" t="s">
        <v>83</v>
      </c>
      <c r="B23" t="s">
        <v>100</v>
      </c>
      <c r="C23" s="6">
        <v>1</v>
      </c>
      <c r="D23" t="b">
        <v>1</v>
      </c>
      <c r="E23" s="13">
        <v>42829</v>
      </c>
      <c r="F23" s="4">
        <f>IF(Table2[[#This Row],[Win]],1,0)</f>
        <v>1</v>
      </c>
      <c r="G23" s="4">
        <f>VLOOKUP(Table2[[#This Row],[Team]],Table3[[Team]:[ID]],2,FALSE)</f>
        <v>8</v>
      </c>
      <c r="H23" s="4">
        <f>VLOOKUP(Table2[[#This Row],[Opponent]],Table3[[Team]:[ID]],2,FALSE)</f>
        <v>28</v>
      </c>
    </row>
    <row r="24" spans="1:8" x14ac:dyDescent="0.3">
      <c r="A24" s="3" t="s">
        <v>82</v>
      </c>
      <c r="B24" t="s">
        <v>91</v>
      </c>
      <c r="C24" s="4">
        <v>4</v>
      </c>
      <c r="D24" t="b">
        <v>1</v>
      </c>
      <c r="E24" s="13">
        <v>42829</v>
      </c>
      <c r="F24" s="4">
        <f>IF(Table2[[#This Row],[Win]],1,0)</f>
        <v>1</v>
      </c>
      <c r="G24" s="4">
        <f>VLOOKUP(Table2[[#This Row],[Team]],Table3[[Team]:[ID]],2,FALSE)</f>
        <v>23</v>
      </c>
      <c r="H24" s="4">
        <f>VLOOKUP(Table2[[#This Row],[Opponent]],Table3[[Team]:[ID]],2,FALSE)</f>
        <v>14</v>
      </c>
    </row>
    <row r="25" spans="1:8" x14ac:dyDescent="0.3">
      <c r="A25" s="5" t="s">
        <v>74</v>
      </c>
      <c r="B25" t="s">
        <v>87</v>
      </c>
      <c r="C25" s="6">
        <v>-8</v>
      </c>
      <c r="D25" t="b">
        <v>0</v>
      </c>
      <c r="E25" s="13">
        <v>42830</v>
      </c>
      <c r="F25" s="4">
        <f>IF(Table2[[#This Row],[Win]],1,0)</f>
        <v>0</v>
      </c>
      <c r="G25" s="4">
        <f>VLOOKUP(Table2[[#This Row],[Team]],Table3[[Team]:[ID]],2,FALSE)</f>
        <v>12</v>
      </c>
      <c r="H25" s="4">
        <f>VLOOKUP(Table2[[#This Row],[Opponent]],Table3[[Team]:[ID]],2,FALSE)</f>
        <v>17</v>
      </c>
    </row>
    <row r="26" spans="1:8" x14ac:dyDescent="0.3">
      <c r="A26" s="3" t="s">
        <v>78</v>
      </c>
      <c r="B26" t="s">
        <v>98</v>
      </c>
      <c r="C26" s="4">
        <v>-5</v>
      </c>
      <c r="D26" t="b">
        <v>0</v>
      </c>
      <c r="E26" s="13">
        <v>42830</v>
      </c>
      <c r="F26" s="4">
        <f>IF(Table2[[#This Row],[Win]],1,0)</f>
        <v>0</v>
      </c>
      <c r="G26" s="4">
        <f>VLOOKUP(Table2[[#This Row],[Team]],Table3[[Team]:[ID]],2,FALSE)</f>
        <v>9</v>
      </c>
      <c r="H26" s="4">
        <f>VLOOKUP(Table2[[#This Row],[Opponent]],Table3[[Team]:[ID]],2,FALSE)</f>
        <v>16</v>
      </c>
    </row>
    <row r="27" spans="1:8" x14ac:dyDescent="0.3">
      <c r="A27" s="5" t="s">
        <v>77</v>
      </c>
      <c r="B27" t="s">
        <v>96</v>
      </c>
      <c r="C27" s="6">
        <v>-2</v>
      </c>
      <c r="D27" t="b">
        <v>0</v>
      </c>
      <c r="E27" s="13">
        <v>42830</v>
      </c>
      <c r="F27" s="4">
        <f>IF(Table2[[#This Row],[Win]],1,0)</f>
        <v>0</v>
      </c>
      <c r="G27" s="4">
        <f>VLOOKUP(Table2[[#This Row],[Team]],Table3[[Team]:[ID]],2,FALSE)</f>
        <v>25</v>
      </c>
      <c r="H27" s="4">
        <f>VLOOKUP(Table2[[#This Row],[Opponent]],Table3[[Team]:[ID]],2,FALSE)</f>
        <v>11</v>
      </c>
    </row>
    <row r="28" spans="1:8" x14ac:dyDescent="0.3">
      <c r="A28" s="3" t="s">
        <v>73</v>
      </c>
      <c r="B28" t="s">
        <v>94</v>
      </c>
      <c r="C28" s="4">
        <v>-3</v>
      </c>
      <c r="D28" t="b">
        <v>0</v>
      </c>
      <c r="E28" s="13">
        <v>42830</v>
      </c>
      <c r="F28" s="4">
        <f>IF(Table2[[#This Row],[Win]],1,0)</f>
        <v>0</v>
      </c>
      <c r="G28" s="4">
        <f>VLOOKUP(Table2[[#This Row],[Team]],Table3[[Team]:[ID]],2,FALSE)</f>
        <v>19</v>
      </c>
      <c r="H28" s="4">
        <f>VLOOKUP(Table2[[#This Row],[Opponent]],Table3[[Team]:[ID]],2,FALSE)</f>
        <v>27</v>
      </c>
    </row>
    <row r="29" spans="1:8" x14ac:dyDescent="0.3">
      <c r="A29" s="5" t="s">
        <v>82</v>
      </c>
      <c r="B29" t="s">
        <v>91</v>
      </c>
      <c r="C29" s="6">
        <v>-2</v>
      </c>
      <c r="D29" t="b">
        <v>0</v>
      </c>
      <c r="E29" s="13">
        <v>42830</v>
      </c>
      <c r="F29" s="4">
        <f>IF(Table2[[#This Row],[Win]],1,0)</f>
        <v>0</v>
      </c>
      <c r="G29" s="4">
        <f>VLOOKUP(Table2[[#This Row],[Team]],Table3[[Team]:[ID]],2,FALSE)</f>
        <v>23</v>
      </c>
      <c r="H29" s="4">
        <f>VLOOKUP(Table2[[#This Row],[Opponent]],Table3[[Team]:[ID]],2,FALSE)</f>
        <v>14</v>
      </c>
    </row>
    <row r="30" spans="1:8" x14ac:dyDescent="0.3">
      <c r="A30" s="3" t="s">
        <v>80</v>
      </c>
      <c r="B30" t="s">
        <v>86</v>
      </c>
      <c r="C30" s="4">
        <v>-2</v>
      </c>
      <c r="D30" t="b">
        <v>0</v>
      </c>
      <c r="E30" s="13">
        <v>42830</v>
      </c>
      <c r="F30" s="4">
        <f>IF(Table2[[#This Row],[Win]],1,0)</f>
        <v>0</v>
      </c>
      <c r="G30" s="4">
        <f>VLOOKUP(Table2[[#This Row],[Team]],Table3[[Team]:[ID]],2,FALSE)</f>
        <v>21</v>
      </c>
      <c r="H30" s="4">
        <f>VLOOKUP(Table2[[#This Row],[Opponent]],Table3[[Team]:[ID]],2,FALSE)</f>
        <v>7</v>
      </c>
    </row>
    <row r="31" spans="1:8" x14ac:dyDescent="0.3">
      <c r="A31" s="5" t="s">
        <v>79</v>
      </c>
      <c r="B31" t="s">
        <v>92</v>
      </c>
      <c r="C31" s="6">
        <v>2</v>
      </c>
      <c r="D31" t="b">
        <v>1</v>
      </c>
      <c r="E31" s="13">
        <v>42830</v>
      </c>
      <c r="F31" s="4">
        <f>IF(Table2[[#This Row],[Win]],1,0)</f>
        <v>1</v>
      </c>
      <c r="G31" s="4">
        <f>VLOOKUP(Table2[[#This Row],[Team]],Table3[[Team]:[ID]],2,FALSE)</f>
        <v>2</v>
      </c>
      <c r="H31" s="4">
        <f>VLOOKUP(Table2[[#This Row],[Opponent]],Table3[[Team]:[ID]],2,FALSE)</f>
        <v>18</v>
      </c>
    </row>
    <row r="32" spans="1:8" x14ac:dyDescent="0.3">
      <c r="A32" s="3" t="s">
        <v>83</v>
      </c>
      <c r="B32" t="s">
        <v>100</v>
      </c>
      <c r="C32" s="4">
        <v>3</v>
      </c>
      <c r="D32" t="b">
        <v>1</v>
      </c>
      <c r="E32" s="13">
        <v>42830</v>
      </c>
      <c r="F32" s="4">
        <f>IF(Table2[[#This Row],[Win]],1,0)</f>
        <v>1</v>
      </c>
      <c r="G32" s="4">
        <f>VLOOKUP(Table2[[#This Row],[Team]],Table3[[Team]:[ID]],2,FALSE)</f>
        <v>8</v>
      </c>
      <c r="H32" s="4">
        <f>VLOOKUP(Table2[[#This Row],[Opponent]],Table3[[Team]:[ID]],2,FALSE)</f>
        <v>28</v>
      </c>
    </row>
    <row r="33" spans="1:8" x14ac:dyDescent="0.3">
      <c r="A33" s="5" t="s">
        <v>81</v>
      </c>
      <c r="B33" t="s">
        <v>90</v>
      </c>
      <c r="C33" s="6">
        <v>-3</v>
      </c>
      <c r="D33" t="b">
        <v>0</v>
      </c>
      <c r="E33" s="13">
        <v>42830</v>
      </c>
      <c r="F33" s="4">
        <f>IF(Table2[[#This Row],[Win]],1,0)</f>
        <v>0</v>
      </c>
      <c r="G33" s="4">
        <f>VLOOKUP(Table2[[#This Row],[Team]],Table3[[Team]:[ID]],2,FALSE)</f>
        <v>22</v>
      </c>
      <c r="H33" s="4">
        <f>VLOOKUP(Table2[[#This Row],[Opponent]],Table3[[Team]:[ID]],2,FALSE)</f>
        <v>4</v>
      </c>
    </row>
    <row r="34" spans="1:8" x14ac:dyDescent="0.3">
      <c r="A34" s="3" t="s">
        <v>84</v>
      </c>
      <c r="B34" t="s">
        <v>88</v>
      </c>
      <c r="C34" s="4">
        <v>-2</v>
      </c>
      <c r="D34" t="b">
        <v>0</v>
      </c>
      <c r="E34" s="13">
        <v>42830</v>
      </c>
      <c r="F34" s="4">
        <f>IF(Table2[[#This Row],[Win]],1,0)</f>
        <v>0</v>
      </c>
      <c r="G34" s="4">
        <f>VLOOKUP(Table2[[#This Row],[Team]],Table3[[Team]:[ID]],2,FALSE)</f>
        <v>15</v>
      </c>
      <c r="H34" s="4">
        <f>VLOOKUP(Table2[[#This Row],[Opponent]],Table3[[Team]:[ID]],2,FALSE)</f>
        <v>30</v>
      </c>
    </row>
    <row r="35" spans="1:8" x14ac:dyDescent="0.3">
      <c r="A35" s="5" t="s">
        <v>76</v>
      </c>
      <c r="B35" t="s">
        <v>89</v>
      </c>
      <c r="C35" s="6">
        <v>5</v>
      </c>
      <c r="D35" t="b">
        <v>1</v>
      </c>
      <c r="E35" s="13">
        <v>42830</v>
      </c>
      <c r="F35" s="4">
        <f>IF(Table2[[#This Row],[Win]],1,0)</f>
        <v>1</v>
      </c>
      <c r="G35" s="4">
        <f>VLOOKUP(Table2[[#This Row],[Team]],Table3[[Team]:[ID]],2,FALSE)</f>
        <v>13</v>
      </c>
      <c r="H35" s="4">
        <f>VLOOKUP(Table2[[#This Row],[Opponent]],Table3[[Team]:[ID]],2,FALSE)</f>
        <v>20</v>
      </c>
    </row>
    <row r="36" spans="1:8" x14ac:dyDescent="0.3">
      <c r="A36" s="3" t="s">
        <v>75</v>
      </c>
      <c r="B36" t="s">
        <v>99</v>
      </c>
      <c r="C36" s="4">
        <v>-2</v>
      </c>
      <c r="D36" t="b">
        <v>0</v>
      </c>
      <c r="E36" s="13">
        <v>42830</v>
      </c>
      <c r="F36" s="4">
        <f>IF(Table2[[#This Row],[Win]],1,0)</f>
        <v>0</v>
      </c>
      <c r="G36" s="4">
        <f>VLOOKUP(Table2[[#This Row],[Team]],Table3[[Team]:[ID]],2,FALSE)</f>
        <v>29</v>
      </c>
      <c r="H36" s="4">
        <f>VLOOKUP(Table2[[#This Row],[Opponent]],Table3[[Team]:[ID]],2,FALSE)</f>
        <v>3</v>
      </c>
    </row>
    <row r="37" spans="1:8" x14ac:dyDescent="0.3">
      <c r="A37" s="5" t="s">
        <v>71</v>
      </c>
      <c r="B37" t="s">
        <v>93</v>
      </c>
      <c r="C37" s="6">
        <v>-2</v>
      </c>
      <c r="D37" t="b">
        <v>0</v>
      </c>
      <c r="E37" s="13">
        <v>42830</v>
      </c>
      <c r="F37" s="4">
        <f>IF(Table2[[#This Row],[Win]],1,0)</f>
        <v>0</v>
      </c>
      <c r="G37" s="4">
        <f>VLOOKUP(Table2[[#This Row],[Team]],Table3[[Team]:[ID]],2,FALSE)</f>
        <v>24</v>
      </c>
      <c r="H37" s="4">
        <f>VLOOKUP(Table2[[#This Row],[Opponent]],Table3[[Team]:[ID]],2,FALSE)</f>
        <v>1</v>
      </c>
    </row>
    <row r="38" spans="1:8" x14ac:dyDescent="0.3">
      <c r="A38" s="3" t="s">
        <v>72</v>
      </c>
      <c r="B38" t="s">
        <v>95</v>
      </c>
      <c r="C38" s="4">
        <v>2</v>
      </c>
      <c r="D38" t="b">
        <v>1</v>
      </c>
      <c r="E38" s="13">
        <v>42831</v>
      </c>
      <c r="F38" s="4">
        <f>IF(Table2[[#This Row],[Win]],1,0)</f>
        <v>1</v>
      </c>
      <c r="G38" s="4">
        <f>VLOOKUP(Table2[[#This Row],[Team]],Table3[[Team]:[ID]],2,FALSE)</f>
        <v>5</v>
      </c>
      <c r="H38" s="4">
        <f>VLOOKUP(Table2[[#This Row],[Opponent]],Table3[[Team]:[ID]],2,FALSE)</f>
        <v>26</v>
      </c>
    </row>
    <row r="39" spans="1:8" x14ac:dyDescent="0.3">
      <c r="A39" s="5" t="s">
        <v>78</v>
      </c>
      <c r="B39" t="s">
        <v>98</v>
      </c>
      <c r="C39" s="6">
        <v>1</v>
      </c>
      <c r="D39" t="b">
        <v>1</v>
      </c>
      <c r="E39" s="13">
        <v>42831</v>
      </c>
      <c r="F39" s="4">
        <f>IF(Table2[[#This Row],[Win]],1,0)</f>
        <v>1</v>
      </c>
      <c r="G39" s="4">
        <f>VLOOKUP(Table2[[#This Row],[Team]],Table3[[Team]:[ID]],2,FALSE)</f>
        <v>9</v>
      </c>
      <c r="H39" s="4">
        <f>VLOOKUP(Table2[[#This Row],[Opponent]],Table3[[Team]:[ID]],2,FALSE)</f>
        <v>16</v>
      </c>
    </row>
    <row r="40" spans="1:8" x14ac:dyDescent="0.3">
      <c r="A40" s="3" t="s">
        <v>85</v>
      </c>
      <c r="B40" t="s">
        <v>97</v>
      </c>
      <c r="C40" s="4">
        <v>-9</v>
      </c>
      <c r="D40" t="b">
        <v>0</v>
      </c>
      <c r="E40" s="13">
        <v>42831</v>
      </c>
      <c r="F40" s="4">
        <f>IF(Table2[[#This Row],[Win]],1,0)</f>
        <v>0</v>
      </c>
      <c r="G40" s="4">
        <f>VLOOKUP(Table2[[#This Row],[Team]],Table3[[Team]:[ID]],2,FALSE)</f>
        <v>10</v>
      </c>
      <c r="H40" s="4">
        <f>VLOOKUP(Table2[[#This Row],[Opponent]],Table3[[Team]:[ID]],2,FALSE)</f>
        <v>6</v>
      </c>
    </row>
    <row r="41" spans="1:8" x14ac:dyDescent="0.3">
      <c r="A41" s="5" t="s">
        <v>77</v>
      </c>
      <c r="B41" t="s">
        <v>96</v>
      </c>
      <c r="C41" s="6">
        <v>2</v>
      </c>
      <c r="D41" t="b">
        <v>1</v>
      </c>
      <c r="E41" s="13">
        <v>42831</v>
      </c>
      <c r="F41" s="4">
        <f>IF(Table2[[#This Row],[Win]],1,0)</f>
        <v>1</v>
      </c>
      <c r="G41" s="4">
        <f>VLOOKUP(Table2[[#This Row],[Team]],Table3[[Team]:[ID]],2,FALSE)</f>
        <v>25</v>
      </c>
      <c r="H41" s="4">
        <f>VLOOKUP(Table2[[#This Row],[Opponent]],Table3[[Team]:[ID]],2,FALSE)</f>
        <v>11</v>
      </c>
    </row>
    <row r="42" spans="1:8" x14ac:dyDescent="0.3">
      <c r="A42" s="3" t="s">
        <v>75</v>
      </c>
      <c r="B42" t="s">
        <v>94</v>
      </c>
      <c r="C42" s="4">
        <v>3</v>
      </c>
      <c r="D42" t="b">
        <v>1</v>
      </c>
      <c r="E42" s="13">
        <v>42831</v>
      </c>
      <c r="F42" s="4">
        <f>IF(Table2[[#This Row],[Win]],1,0)</f>
        <v>1</v>
      </c>
      <c r="G42" s="4">
        <f>VLOOKUP(Table2[[#This Row],[Team]],Table3[[Team]:[ID]],2,FALSE)</f>
        <v>29</v>
      </c>
      <c r="H42" s="4">
        <f>VLOOKUP(Table2[[#This Row],[Opponent]],Table3[[Team]:[ID]],2,FALSE)</f>
        <v>27</v>
      </c>
    </row>
    <row r="43" spans="1:8" x14ac:dyDescent="0.3">
      <c r="A43" s="5" t="s">
        <v>82</v>
      </c>
      <c r="B43" t="s">
        <v>91</v>
      </c>
      <c r="C43" s="6">
        <v>-8</v>
      </c>
      <c r="D43" t="b">
        <v>0</v>
      </c>
      <c r="E43" s="13">
        <v>42831</v>
      </c>
      <c r="F43" s="4">
        <f>IF(Table2[[#This Row],[Win]],1,0)</f>
        <v>0</v>
      </c>
      <c r="G43" s="4">
        <f>VLOOKUP(Table2[[#This Row],[Team]],Table3[[Team]:[ID]],2,FALSE)</f>
        <v>23</v>
      </c>
      <c r="H43" s="4">
        <f>VLOOKUP(Table2[[#This Row],[Opponent]],Table3[[Team]:[ID]],2,FALSE)</f>
        <v>14</v>
      </c>
    </row>
    <row r="44" spans="1:8" x14ac:dyDescent="0.3">
      <c r="A44" s="3" t="s">
        <v>80</v>
      </c>
      <c r="B44" t="s">
        <v>86</v>
      </c>
      <c r="C44" s="4">
        <v>-3</v>
      </c>
      <c r="D44" t="b">
        <v>0</v>
      </c>
      <c r="E44" s="13">
        <v>42831</v>
      </c>
      <c r="F44" s="4">
        <f>IF(Table2[[#This Row],[Win]],1,0)</f>
        <v>0</v>
      </c>
      <c r="G44" s="4">
        <f>VLOOKUP(Table2[[#This Row],[Team]],Table3[[Team]:[ID]],2,FALSE)</f>
        <v>21</v>
      </c>
      <c r="H44" s="4">
        <f>VLOOKUP(Table2[[#This Row],[Opponent]],Table3[[Team]:[ID]],2,FALSE)</f>
        <v>7</v>
      </c>
    </row>
    <row r="45" spans="1:8" x14ac:dyDescent="0.3">
      <c r="A45" s="5" t="s">
        <v>79</v>
      </c>
      <c r="B45" t="s">
        <v>92</v>
      </c>
      <c r="C45" s="6">
        <v>-4</v>
      </c>
      <c r="D45" t="b">
        <v>0</v>
      </c>
      <c r="E45" s="13">
        <v>42831</v>
      </c>
      <c r="F45" s="4">
        <f>IF(Table2[[#This Row],[Win]],1,0)</f>
        <v>0</v>
      </c>
      <c r="G45" s="4">
        <f>VLOOKUP(Table2[[#This Row],[Team]],Table3[[Team]:[ID]],2,FALSE)</f>
        <v>2</v>
      </c>
      <c r="H45" s="4">
        <f>VLOOKUP(Table2[[#This Row],[Opponent]],Table3[[Team]:[ID]],2,FALSE)</f>
        <v>18</v>
      </c>
    </row>
    <row r="46" spans="1:8" x14ac:dyDescent="0.3">
      <c r="A46" s="3" t="s">
        <v>84</v>
      </c>
      <c r="B46" t="s">
        <v>88</v>
      </c>
      <c r="C46" s="4">
        <v>1</v>
      </c>
      <c r="D46" t="b">
        <v>1</v>
      </c>
      <c r="E46" s="13">
        <v>42831</v>
      </c>
      <c r="F46" s="4">
        <f>IF(Table2[[#This Row],[Win]],1,0)</f>
        <v>1</v>
      </c>
      <c r="G46" s="4">
        <f>VLOOKUP(Table2[[#This Row],[Team]],Table3[[Team]:[ID]],2,FALSE)</f>
        <v>15</v>
      </c>
      <c r="H46" s="4">
        <f>VLOOKUP(Table2[[#This Row],[Opponent]],Table3[[Team]:[ID]],2,FALSE)</f>
        <v>30</v>
      </c>
    </row>
    <row r="47" spans="1:8" x14ac:dyDescent="0.3">
      <c r="A47" s="5" t="s">
        <v>76</v>
      </c>
      <c r="B47" t="s">
        <v>89</v>
      </c>
      <c r="C47" s="6">
        <v>-4</v>
      </c>
      <c r="D47" t="b">
        <v>0</v>
      </c>
      <c r="E47" s="13">
        <v>42831</v>
      </c>
      <c r="F47" s="4">
        <f>IF(Table2[[#This Row],[Win]],1,0)</f>
        <v>0</v>
      </c>
      <c r="G47" s="4">
        <f>VLOOKUP(Table2[[#This Row],[Team]],Table3[[Team]:[ID]],2,FALSE)</f>
        <v>13</v>
      </c>
      <c r="H47" s="4">
        <f>VLOOKUP(Table2[[#This Row],[Opponent]],Table3[[Team]:[ID]],2,FALSE)</f>
        <v>20</v>
      </c>
    </row>
    <row r="48" spans="1:8" x14ac:dyDescent="0.3">
      <c r="A48" s="3" t="s">
        <v>71</v>
      </c>
      <c r="B48" t="s">
        <v>93</v>
      </c>
      <c r="C48" s="4">
        <v>-6</v>
      </c>
      <c r="D48" t="b">
        <v>0</v>
      </c>
      <c r="E48" s="13">
        <v>42831</v>
      </c>
      <c r="F48" s="4">
        <f>IF(Table2[[#This Row],[Win]],1,0)</f>
        <v>0</v>
      </c>
      <c r="G48" s="4">
        <f>VLOOKUP(Table2[[#This Row],[Team]],Table3[[Team]:[ID]],2,FALSE)</f>
        <v>24</v>
      </c>
      <c r="H48" s="4">
        <f>VLOOKUP(Table2[[#This Row],[Opponent]],Table3[[Team]:[ID]],2,FALSE)</f>
        <v>1</v>
      </c>
    </row>
    <row r="49" spans="1:8" x14ac:dyDescent="0.3">
      <c r="A49" s="5" t="s">
        <v>74</v>
      </c>
      <c r="B49" t="s">
        <v>87</v>
      </c>
      <c r="C49" s="6">
        <v>-2</v>
      </c>
      <c r="D49" t="b">
        <v>0</v>
      </c>
      <c r="E49" s="13">
        <v>42831</v>
      </c>
      <c r="F49" s="4">
        <f>IF(Table2[[#This Row],[Win]],1,0)</f>
        <v>0</v>
      </c>
      <c r="G49" s="4">
        <f>VLOOKUP(Table2[[#This Row],[Team]],Table3[[Team]:[ID]],2,FALSE)</f>
        <v>12</v>
      </c>
      <c r="H49" s="4">
        <f>VLOOKUP(Table2[[#This Row],[Opponent]],Table3[[Team]:[ID]],2,FALSE)</f>
        <v>17</v>
      </c>
    </row>
    <row r="50" spans="1:8" x14ac:dyDescent="0.3">
      <c r="A50" s="3" t="s">
        <v>86</v>
      </c>
      <c r="B50" t="s">
        <v>95</v>
      </c>
      <c r="C50" s="4">
        <v>2</v>
      </c>
      <c r="D50" t="b">
        <v>1</v>
      </c>
      <c r="E50" s="13">
        <v>42832</v>
      </c>
      <c r="F50" s="4">
        <f>IF(Table2[[#This Row],[Win]],1,0)</f>
        <v>1</v>
      </c>
      <c r="G50" s="4">
        <f>VLOOKUP(Table2[[#This Row],[Team]],Table3[[Team]:[ID]],2,FALSE)</f>
        <v>7</v>
      </c>
      <c r="H50" s="4">
        <f>VLOOKUP(Table2[[#This Row],[Opponent]],Table3[[Team]:[ID]],2,FALSE)</f>
        <v>26</v>
      </c>
    </row>
    <row r="51" spans="1:8" x14ac:dyDescent="0.3">
      <c r="A51" s="5" t="s">
        <v>87</v>
      </c>
      <c r="B51" t="s">
        <v>97</v>
      </c>
      <c r="C51" s="6">
        <v>2</v>
      </c>
      <c r="D51" t="b">
        <v>1</v>
      </c>
      <c r="E51" s="13">
        <v>42832</v>
      </c>
      <c r="F51" s="4">
        <f>IF(Table2[[#This Row],[Win]],1,0)</f>
        <v>1</v>
      </c>
      <c r="G51" s="4">
        <f>VLOOKUP(Table2[[#This Row],[Team]],Table3[[Team]:[ID]],2,FALSE)</f>
        <v>17</v>
      </c>
      <c r="H51" s="4">
        <f>VLOOKUP(Table2[[#This Row],[Opponent]],Table3[[Team]:[ID]],2,FALSE)</f>
        <v>6</v>
      </c>
    </row>
    <row r="52" spans="1:8" x14ac:dyDescent="0.3">
      <c r="A52" s="3" t="s">
        <v>72</v>
      </c>
      <c r="B52" t="s">
        <v>98</v>
      </c>
      <c r="C52" s="4">
        <v>-1</v>
      </c>
      <c r="D52" t="b">
        <v>0</v>
      </c>
      <c r="E52" s="13">
        <v>42832</v>
      </c>
      <c r="F52" s="4">
        <f>IF(Table2[[#This Row],[Win]],1,0)</f>
        <v>0</v>
      </c>
      <c r="G52" s="4">
        <f>VLOOKUP(Table2[[#This Row],[Team]],Table3[[Team]:[ID]],2,FALSE)</f>
        <v>5</v>
      </c>
      <c r="H52" s="4">
        <f>VLOOKUP(Table2[[#This Row],[Opponent]],Table3[[Team]:[ID]],2,FALSE)</f>
        <v>16</v>
      </c>
    </row>
    <row r="53" spans="1:8" x14ac:dyDescent="0.3">
      <c r="A53" s="5" t="s">
        <v>71</v>
      </c>
      <c r="B53" t="s">
        <v>82</v>
      </c>
      <c r="C53" s="6">
        <v>-1</v>
      </c>
      <c r="D53" t="b">
        <v>0</v>
      </c>
      <c r="E53" s="13">
        <v>42832</v>
      </c>
      <c r="F53" s="4">
        <f>IF(Table2[[#This Row],[Win]],1,0)</f>
        <v>0</v>
      </c>
      <c r="G53" s="4">
        <f>VLOOKUP(Table2[[#This Row],[Team]],Table3[[Team]:[ID]],2,FALSE)</f>
        <v>24</v>
      </c>
      <c r="H53" s="4">
        <f>VLOOKUP(Table2[[#This Row],[Opponent]],Table3[[Team]:[ID]],2,FALSE)</f>
        <v>23</v>
      </c>
    </row>
    <row r="54" spans="1:8" x14ac:dyDescent="0.3">
      <c r="A54" s="3" t="s">
        <v>79</v>
      </c>
      <c r="B54" t="s">
        <v>81</v>
      </c>
      <c r="C54" s="4">
        <v>-1</v>
      </c>
      <c r="D54" t="b">
        <v>0</v>
      </c>
      <c r="E54" s="13">
        <v>42832</v>
      </c>
      <c r="F54" s="4">
        <f>IF(Table2[[#This Row],[Win]],1,0)</f>
        <v>0</v>
      </c>
      <c r="G54" s="4">
        <f>VLOOKUP(Table2[[#This Row],[Team]],Table3[[Team]:[ID]],2,FALSE)</f>
        <v>2</v>
      </c>
      <c r="H54" s="4">
        <f>VLOOKUP(Table2[[#This Row],[Opponent]],Table3[[Team]:[ID]],2,FALSE)</f>
        <v>22</v>
      </c>
    </row>
    <row r="55" spans="1:8" x14ac:dyDescent="0.3">
      <c r="A55" s="5" t="s">
        <v>74</v>
      </c>
      <c r="B55" t="s">
        <v>96</v>
      </c>
      <c r="C55" s="6">
        <v>4</v>
      </c>
      <c r="D55" t="b">
        <v>1</v>
      </c>
      <c r="E55" s="13">
        <v>42832</v>
      </c>
      <c r="F55" s="4">
        <f>IF(Table2[[#This Row],[Win]],1,0)</f>
        <v>1</v>
      </c>
      <c r="G55" s="4">
        <f>VLOOKUP(Table2[[#This Row],[Team]],Table3[[Team]:[ID]],2,FALSE)</f>
        <v>12</v>
      </c>
      <c r="H55" s="4">
        <f>VLOOKUP(Table2[[#This Row],[Opponent]],Table3[[Team]:[ID]],2,FALSE)</f>
        <v>11</v>
      </c>
    </row>
    <row r="56" spans="1:8" x14ac:dyDescent="0.3">
      <c r="A56" s="3" t="s">
        <v>75</v>
      </c>
      <c r="B56" t="s">
        <v>94</v>
      </c>
      <c r="C56" s="4">
        <v>-2</v>
      </c>
      <c r="D56" t="b">
        <v>0</v>
      </c>
      <c r="E56" s="13">
        <v>42832</v>
      </c>
      <c r="F56" s="4">
        <f>IF(Table2[[#This Row],[Win]],1,0)</f>
        <v>0</v>
      </c>
      <c r="G56" s="4">
        <f>VLOOKUP(Table2[[#This Row],[Team]],Table3[[Team]:[ID]],2,FALSE)</f>
        <v>29</v>
      </c>
      <c r="H56" s="4">
        <f>VLOOKUP(Table2[[#This Row],[Opponent]],Table3[[Team]:[ID]],2,FALSE)</f>
        <v>27</v>
      </c>
    </row>
    <row r="57" spans="1:8" x14ac:dyDescent="0.3">
      <c r="A57" s="5" t="s">
        <v>88</v>
      </c>
      <c r="B57" t="s">
        <v>80</v>
      </c>
      <c r="C57" s="6">
        <v>1</v>
      </c>
      <c r="D57" t="b">
        <v>1</v>
      </c>
      <c r="E57" s="13">
        <v>42832</v>
      </c>
      <c r="F57" s="4">
        <f>IF(Table2[[#This Row],[Win]],1,0)</f>
        <v>1</v>
      </c>
      <c r="G57" s="4">
        <f>VLOOKUP(Table2[[#This Row],[Team]],Table3[[Team]:[ID]],2,FALSE)</f>
        <v>30</v>
      </c>
      <c r="H57" s="4">
        <f>VLOOKUP(Table2[[#This Row],[Opponent]],Table3[[Team]:[ID]],2,FALSE)</f>
        <v>21</v>
      </c>
    </row>
    <row r="58" spans="1:8" x14ac:dyDescent="0.3">
      <c r="A58" s="3" t="s">
        <v>84</v>
      </c>
      <c r="B58" t="s">
        <v>92</v>
      </c>
      <c r="C58" s="4">
        <v>5</v>
      </c>
      <c r="D58" t="b">
        <v>1</v>
      </c>
      <c r="E58" s="13">
        <v>42832</v>
      </c>
      <c r="F58" s="4">
        <f>IF(Table2[[#This Row],[Win]],1,0)</f>
        <v>1</v>
      </c>
      <c r="G58" s="4">
        <f>VLOOKUP(Table2[[#This Row],[Team]],Table3[[Team]:[ID]],2,FALSE)</f>
        <v>15</v>
      </c>
      <c r="H58" s="4">
        <f>VLOOKUP(Table2[[#This Row],[Opponent]],Table3[[Team]:[ID]],2,FALSE)</f>
        <v>18</v>
      </c>
    </row>
    <row r="59" spans="1:8" x14ac:dyDescent="0.3">
      <c r="A59" s="5" t="s">
        <v>89</v>
      </c>
      <c r="B59" t="s">
        <v>100</v>
      </c>
      <c r="C59" s="6">
        <v>-5</v>
      </c>
      <c r="D59" t="b">
        <v>0</v>
      </c>
      <c r="E59" s="13">
        <v>42832</v>
      </c>
      <c r="F59" s="4">
        <f>IF(Table2[[#This Row],[Win]],1,0)</f>
        <v>0</v>
      </c>
      <c r="G59" s="4">
        <f>VLOOKUP(Table2[[#This Row],[Team]],Table3[[Team]:[ID]],2,FALSE)</f>
        <v>20</v>
      </c>
      <c r="H59" s="4">
        <f>VLOOKUP(Table2[[#This Row],[Opponent]],Table3[[Team]:[ID]],2,FALSE)</f>
        <v>28</v>
      </c>
    </row>
    <row r="60" spans="1:8" x14ac:dyDescent="0.3">
      <c r="A60" s="3" t="s">
        <v>90</v>
      </c>
      <c r="B60" t="s">
        <v>85</v>
      </c>
      <c r="C60" s="4">
        <v>-1</v>
      </c>
      <c r="D60" t="b">
        <v>0</v>
      </c>
      <c r="E60" s="13">
        <v>42832</v>
      </c>
      <c r="F60" s="4">
        <f>IF(Table2[[#This Row],[Win]],1,0)</f>
        <v>0</v>
      </c>
      <c r="G60" s="4">
        <f>VLOOKUP(Table2[[#This Row],[Team]],Table3[[Team]:[ID]],2,FALSE)</f>
        <v>4</v>
      </c>
      <c r="H60" s="4">
        <f>VLOOKUP(Table2[[#This Row],[Opponent]],Table3[[Team]:[ID]],2,FALSE)</f>
        <v>10</v>
      </c>
    </row>
    <row r="61" spans="1:8" x14ac:dyDescent="0.3">
      <c r="A61" s="5" t="s">
        <v>91</v>
      </c>
      <c r="B61" t="s">
        <v>78</v>
      </c>
      <c r="C61" s="6">
        <v>-1</v>
      </c>
      <c r="D61" t="b">
        <v>0</v>
      </c>
      <c r="E61" s="13">
        <v>42832</v>
      </c>
      <c r="F61" s="4">
        <f>IF(Table2[[#This Row],[Win]],1,0)</f>
        <v>0</v>
      </c>
      <c r="G61" s="4">
        <f>VLOOKUP(Table2[[#This Row],[Team]],Table3[[Team]:[ID]],2,FALSE)</f>
        <v>14</v>
      </c>
      <c r="H61" s="4">
        <f>VLOOKUP(Table2[[#This Row],[Opponent]],Table3[[Team]:[ID]],2,FALSE)</f>
        <v>9</v>
      </c>
    </row>
    <row r="62" spans="1:8" x14ac:dyDescent="0.3">
      <c r="A62" s="3" t="s">
        <v>73</v>
      </c>
      <c r="B62" t="s">
        <v>99</v>
      </c>
      <c r="C62" s="4">
        <v>-1</v>
      </c>
      <c r="D62" t="b">
        <v>0</v>
      </c>
      <c r="E62" s="13">
        <v>42832</v>
      </c>
      <c r="F62" s="4">
        <f>IF(Table2[[#This Row],[Win]],1,0)</f>
        <v>0</v>
      </c>
      <c r="G62" s="4">
        <f>VLOOKUP(Table2[[#This Row],[Team]],Table3[[Team]:[ID]],2,FALSE)</f>
        <v>19</v>
      </c>
      <c r="H62" s="4">
        <f>VLOOKUP(Table2[[#This Row],[Opponent]],Table3[[Team]:[ID]],2,FALSE)</f>
        <v>3</v>
      </c>
    </row>
    <row r="63" spans="1:8" x14ac:dyDescent="0.3">
      <c r="A63" s="5" t="s">
        <v>83</v>
      </c>
      <c r="B63" t="s">
        <v>93</v>
      </c>
      <c r="C63" s="6">
        <v>-4</v>
      </c>
      <c r="D63" t="b">
        <v>0</v>
      </c>
      <c r="E63" s="13">
        <v>42832</v>
      </c>
      <c r="F63" s="4">
        <f>IF(Table2[[#This Row],[Win]],1,0)</f>
        <v>0</v>
      </c>
      <c r="G63" s="4">
        <f>VLOOKUP(Table2[[#This Row],[Team]],Table3[[Team]:[ID]],2,FALSE)</f>
        <v>8</v>
      </c>
      <c r="H63" s="4">
        <f>VLOOKUP(Table2[[#This Row],[Opponent]],Table3[[Team]:[ID]],2,FALSE)</f>
        <v>1</v>
      </c>
    </row>
    <row r="64" spans="1:8" x14ac:dyDescent="0.3">
      <c r="A64" s="3" t="s">
        <v>77</v>
      </c>
      <c r="B64" t="s">
        <v>76</v>
      </c>
      <c r="C64" s="4">
        <v>-4</v>
      </c>
      <c r="D64" t="b">
        <v>0</v>
      </c>
      <c r="E64" s="13">
        <v>42832</v>
      </c>
      <c r="F64" s="4">
        <f>IF(Table2[[#This Row],[Win]],1,0)</f>
        <v>0</v>
      </c>
      <c r="G64" s="4">
        <f>VLOOKUP(Table2[[#This Row],[Team]],Table3[[Team]:[ID]],2,FALSE)</f>
        <v>25</v>
      </c>
      <c r="H64" s="4">
        <f>VLOOKUP(Table2[[#This Row],[Opponent]],Table3[[Team]:[ID]],2,FALSE)</f>
        <v>13</v>
      </c>
    </row>
    <row r="65" spans="1:8" x14ac:dyDescent="0.3">
      <c r="A65" s="5" t="s">
        <v>87</v>
      </c>
      <c r="B65" t="s">
        <v>97</v>
      </c>
      <c r="C65" s="6">
        <v>-4</v>
      </c>
      <c r="D65" t="b">
        <v>0</v>
      </c>
      <c r="E65" s="13">
        <v>42833</v>
      </c>
      <c r="F65" s="4">
        <f>IF(Table2[[#This Row],[Win]],1,0)</f>
        <v>0</v>
      </c>
      <c r="G65" s="4">
        <f>VLOOKUP(Table2[[#This Row],[Team]],Table3[[Team]:[ID]],2,FALSE)</f>
        <v>17</v>
      </c>
      <c r="H65" s="4">
        <f>VLOOKUP(Table2[[#This Row],[Opponent]],Table3[[Team]:[ID]],2,FALSE)</f>
        <v>6</v>
      </c>
    </row>
    <row r="66" spans="1:8" x14ac:dyDescent="0.3">
      <c r="A66" s="3" t="s">
        <v>72</v>
      </c>
      <c r="B66" t="s">
        <v>98</v>
      </c>
      <c r="C66" s="4">
        <v>5</v>
      </c>
      <c r="D66" t="b">
        <v>1</v>
      </c>
      <c r="E66" s="13">
        <v>42833</v>
      </c>
      <c r="F66" s="4">
        <f>IF(Table2[[#This Row],[Win]],1,0)</f>
        <v>1</v>
      </c>
      <c r="G66" s="4">
        <f>VLOOKUP(Table2[[#This Row],[Team]],Table3[[Team]:[ID]],2,FALSE)</f>
        <v>5</v>
      </c>
      <c r="H66" s="4">
        <f>VLOOKUP(Table2[[#This Row],[Opponent]],Table3[[Team]:[ID]],2,FALSE)</f>
        <v>16</v>
      </c>
    </row>
    <row r="67" spans="1:8" x14ac:dyDescent="0.3">
      <c r="A67" s="5" t="s">
        <v>71</v>
      </c>
      <c r="B67" t="s">
        <v>82</v>
      </c>
      <c r="C67" s="6">
        <v>-1</v>
      </c>
      <c r="D67" t="b">
        <v>0</v>
      </c>
      <c r="E67" s="13">
        <v>42833</v>
      </c>
      <c r="F67" s="4">
        <f>IF(Table2[[#This Row],[Win]],1,0)</f>
        <v>0</v>
      </c>
      <c r="G67" s="4">
        <f>VLOOKUP(Table2[[#This Row],[Team]],Table3[[Team]:[ID]],2,FALSE)</f>
        <v>24</v>
      </c>
      <c r="H67" s="4">
        <f>VLOOKUP(Table2[[#This Row],[Opponent]],Table3[[Team]:[ID]],2,FALSE)</f>
        <v>23</v>
      </c>
    </row>
    <row r="68" spans="1:8" x14ac:dyDescent="0.3">
      <c r="A68" s="3" t="s">
        <v>74</v>
      </c>
      <c r="B68" t="s">
        <v>96</v>
      </c>
      <c r="C68" s="4">
        <v>4</v>
      </c>
      <c r="D68" t="b">
        <v>1</v>
      </c>
      <c r="E68" s="13">
        <v>42833</v>
      </c>
      <c r="F68" s="4">
        <f>IF(Table2[[#This Row],[Win]],1,0)</f>
        <v>1</v>
      </c>
      <c r="G68" s="4">
        <f>VLOOKUP(Table2[[#This Row],[Team]],Table3[[Team]:[ID]],2,FALSE)</f>
        <v>12</v>
      </c>
      <c r="H68" s="4">
        <f>VLOOKUP(Table2[[#This Row],[Opponent]],Table3[[Team]:[ID]],2,FALSE)</f>
        <v>11</v>
      </c>
    </row>
    <row r="69" spans="1:8" x14ac:dyDescent="0.3">
      <c r="A69" s="5" t="s">
        <v>88</v>
      </c>
      <c r="B69" t="s">
        <v>80</v>
      </c>
      <c r="C69" s="6">
        <v>-14</v>
      </c>
      <c r="D69" t="b">
        <v>0</v>
      </c>
      <c r="E69" s="13">
        <v>42833</v>
      </c>
      <c r="F69" s="4">
        <f>IF(Table2[[#This Row],[Win]],1,0)</f>
        <v>0</v>
      </c>
      <c r="G69" s="4">
        <f>VLOOKUP(Table2[[#This Row],[Team]],Table3[[Team]:[ID]],2,FALSE)</f>
        <v>30</v>
      </c>
      <c r="H69" s="4">
        <f>VLOOKUP(Table2[[#This Row],[Opponent]],Table3[[Team]:[ID]],2,FALSE)</f>
        <v>21</v>
      </c>
    </row>
    <row r="70" spans="1:8" x14ac:dyDescent="0.3">
      <c r="A70" s="3" t="s">
        <v>79</v>
      </c>
      <c r="B70" t="s">
        <v>81</v>
      </c>
      <c r="C70" s="4">
        <v>-2</v>
      </c>
      <c r="D70" t="b">
        <v>0</v>
      </c>
      <c r="E70" s="13">
        <v>42833</v>
      </c>
      <c r="F70" s="4">
        <f>IF(Table2[[#This Row],[Win]],1,0)</f>
        <v>0</v>
      </c>
      <c r="G70" s="4">
        <f>VLOOKUP(Table2[[#This Row],[Team]],Table3[[Team]:[ID]],2,FALSE)</f>
        <v>2</v>
      </c>
      <c r="H70" s="4">
        <f>VLOOKUP(Table2[[#This Row],[Opponent]],Table3[[Team]:[ID]],2,FALSE)</f>
        <v>22</v>
      </c>
    </row>
    <row r="71" spans="1:8" x14ac:dyDescent="0.3">
      <c r="A71" s="5" t="s">
        <v>75</v>
      </c>
      <c r="B71" t="s">
        <v>94</v>
      </c>
      <c r="C71" s="6">
        <v>-1</v>
      </c>
      <c r="D71" t="b">
        <v>0</v>
      </c>
      <c r="E71" s="13">
        <v>42833</v>
      </c>
      <c r="F71" s="4">
        <f>IF(Table2[[#This Row],[Win]],1,0)</f>
        <v>0</v>
      </c>
      <c r="G71" s="4">
        <f>VLOOKUP(Table2[[#This Row],[Team]],Table3[[Team]:[ID]],2,FALSE)</f>
        <v>29</v>
      </c>
      <c r="H71" s="4">
        <f>VLOOKUP(Table2[[#This Row],[Opponent]],Table3[[Team]:[ID]],2,FALSE)</f>
        <v>27</v>
      </c>
    </row>
    <row r="72" spans="1:8" x14ac:dyDescent="0.3">
      <c r="A72" s="3" t="s">
        <v>84</v>
      </c>
      <c r="B72" t="s">
        <v>92</v>
      </c>
      <c r="C72" s="4">
        <v>7</v>
      </c>
      <c r="D72" t="b">
        <v>1</v>
      </c>
      <c r="E72" s="13">
        <v>42833</v>
      </c>
      <c r="F72" s="4">
        <f>IF(Table2[[#This Row],[Win]],1,0)</f>
        <v>1</v>
      </c>
      <c r="G72" s="4">
        <f>VLOOKUP(Table2[[#This Row],[Team]],Table3[[Team]:[ID]],2,FALSE)</f>
        <v>15</v>
      </c>
      <c r="H72" s="4">
        <f>VLOOKUP(Table2[[#This Row],[Opponent]],Table3[[Team]:[ID]],2,FALSE)</f>
        <v>18</v>
      </c>
    </row>
    <row r="73" spans="1:8" x14ac:dyDescent="0.3">
      <c r="A73" s="5" t="s">
        <v>89</v>
      </c>
      <c r="B73" t="s">
        <v>100</v>
      </c>
      <c r="C73" s="6">
        <v>5</v>
      </c>
      <c r="D73" t="b">
        <v>1</v>
      </c>
      <c r="E73" s="13">
        <v>42833</v>
      </c>
      <c r="F73" s="4">
        <f>IF(Table2[[#This Row],[Win]],1,0)</f>
        <v>1</v>
      </c>
      <c r="G73" s="4">
        <f>VLOOKUP(Table2[[#This Row],[Team]],Table3[[Team]:[ID]],2,FALSE)</f>
        <v>20</v>
      </c>
      <c r="H73" s="4">
        <f>VLOOKUP(Table2[[#This Row],[Opponent]],Table3[[Team]:[ID]],2,FALSE)</f>
        <v>28</v>
      </c>
    </row>
    <row r="74" spans="1:8" x14ac:dyDescent="0.3">
      <c r="A74" s="3" t="s">
        <v>90</v>
      </c>
      <c r="B74" t="s">
        <v>85</v>
      </c>
      <c r="C74" s="4">
        <v>-3</v>
      </c>
      <c r="D74" t="b">
        <v>0</v>
      </c>
      <c r="E74" s="13">
        <v>42833</v>
      </c>
      <c r="F74" s="4">
        <f>IF(Table2[[#This Row],[Win]],1,0)</f>
        <v>0</v>
      </c>
      <c r="G74" s="4">
        <f>VLOOKUP(Table2[[#This Row],[Team]],Table3[[Team]:[ID]],2,FALSE)</f>
        <v>4</v>
      </c>
      <c r="H74" s="4">
        <f>VLOOKUP(Table2[[#This Row],[Opponent]],Table3[[Team]:[ID]],2,FALSE)</f>
        <v>10</v>
      </c>
    </row>
    <row r="75" spans="1:8" x14ac:dyDescent="0.3">
      <c r="A75" s="5" t="s">
        <v>83</v>
      </c>
      <c r="B75" t="s">
        <v>93</v>
      </c>
      <c r="C75" s="6">
        <v>-9</v>
      </c>
      <c r="D75" t="b">
        <v>0</v>
      </c>
      <c r="E75" s="13">
        <v>42833</v>
      </c>
      <c r="F75" s="4">
        <f>IF(Table2[[#This Row],[Win]],1,0)</f>
        <v>0</v>
      </c>
      <c r="G75" s="4">
        <f>VLOOKUP(Table2[[#This Row],[Team]],Table3[[Team]:[ID]],2,FALSE)</f>
        <v>8</v>
      </c>
      <c r="H75" s="4">
        <f>VLOOKUP(Table2[[#This Row],[Opponent]],Table3[[Team]:[ID]],2,FALSE)</f>
        <v>1</v>
      </c>
    </row>
    <row r="76" spans="1:8" x14ac:dyDescent="0.3">
      <c r="A76" s="3" t="s">
        <v>91</v>
      </c>
      <c r="B76" t="s">
        <v>78</v>
      </c>
      <c r="C76" s="4">
        <v>-2</v>
      </c>
      <c r="D76" t="b">
        <v>0</v>
      </c>
      <c r="E76" s="13">
        <v>42833</v>
      </c>
      <c r="F76" s="4">
        <f>IF(Table2[[#This Row],[Win]],1,0)</f>
        <v>0</v>
      </c>
      <c r="G76" s="4">
        <f>VLOOKUP(Table2[[#This Row],[Team]],Table3[[Team]:[ID]],2,FALSE)</f>
        <v>14</v>
      </c>
      <c r="H76" s="4">
        <f>VLOOKUP(Table2[[#This Row],[Opponent]],Table3[[Team]:[ID]],2,FALSE)</f>
        <v>9</v>
      </c>
    </row>
    <row r="77" spans="1:8" x14ac:dyDescent="0.3">
      <c r="A77" s="5" t="s">
        <v>73</v>
      </c>
      <c r="B77" t="s">
        <v>99</v>
      </c>
      <c r="C77" s="6">
        <v>-1</v>
      </c>
      <c r="D77" t="b">
        <v>0</v>
      </c>
      <c r="E77" s="13">
        <v>42833</v>
      </c>
      <c r="F77" s="4">
        <f>IF(Table2[[#This Row],[Win]],1,0)</f>
        <v>0</v>
      </c>
      <c r="G77" s="4">
        <f>VLOOKUP(Table2[[#This Row],[Team]],Table3[[Team]:[ID]],2,FALSE)</f>
        <v>19</v>
      </c>
      <c r="H77" s="4">
        <f>VLOOKUP(Table2[[#This Row],[Opponent]],Table3[[Team]:[ID]],2,FALSE)</f>
        <v>3</v>
      </c>
    </row>
    <row r="78" spans="1:8" x14ac:dyDescent="0.3">
      <c r="A78" s="3" t="s">
        <v>77</v>
      </c>
      <c r="B78" t="s">
        <v>76</v>
      </c>
      <c r="C78" s="4">
        <v>-1</v>
      </c>
      <c r="D78" t="b">
        <v>0</v>
      </c>
      <c r="E78" s="13">
        <v>42833</v>
      </c>
      <c r="F78" s="4">
        <f>IF(Table2[[#This Row],[Win]],1,0)</f>
        <v>0</v>
      </c>
      <c r="G78" s="4">
        <f>VLOOKUP(Table2[[#This Row],[Team]],Table3[[Team]:[ID]],2,FALSE)</f>
        <v>25</v>
      </c>
      <c r="H78" s="4">
        <f>VLOOKUP(Table2[[#This Row],[Opponent]],Table3[[Team]:[ID]],2,FALSE)</f>
        <v>13</v>
      </c>
    </row>
    <row r="79" spans="1:8" x14ac:dyDescent="0.3">
      <c r="A79" s="5" t="s">
        <v>86</v>
      </c>
      <c r="B79" t="s">
        <v>95</v>
      </c>
      <c r="C79" s="6">
        <v>-6</v>
      </c>
      <c r="D79" t="b">
        <v>0</v>
      </c>
      <c r="E79" s="13">
        <v>42833</v>
      </c>
      <c r="F79" s="4">
        <f>IF(Table2[[#This Row],[Win]],1,0)</f>
        <v>0</v>
      </c>
      <c r="G79" s="4">
        <f>VLOOKUP(Table2[[#This Row],[Team]],Table3[[Team]:[ID]],2,FALSE)</f>
        <v>7</v>
      </c>
      <c r="H79" s="4">
        <f>VLOOKUP(Table2[[#This Row],[Opponent]],Table3[[Team]:[ID]],2,FALSE)</f>
        <v>26</v>
      </c>
    </row>
    <row r="80" spans="1:8" x14ac:dyDescent="0.3">
      <c r="A80" s="3" t="s">
        <v>87</v>
      </c>
      <c r="B80" t="s">
        <v>97</v>
      </c>
      <c r="C80" s="4">
        <v>3</v>
      </c>
      <c r="D80" t="b">
        <v>1</v>
      </c>
      <c r="E80" s="13">
        <v>42834</v>
      </c>
      <c r="F80" s="4">
        <f>IF(Table2[[#This Row],[Win]],1,0)</f>
        <v>1</v>
      </c>
      <c r="G80" s="4">
        <f>VLOOKUP(Table2[[#This Row],[Team]],Table3[[Team]:[ID]],2,FALSE)</f>
        <v>17</v>
      </c>
      <c r="H80" s="4">
        <f>VLOOKUP(Table2[[#This Row],[Opponent]],Table3[[Team]:[ID]],2,FALSE)</f>
        <v>6</v>
      </c>
    </row>
    <row r="81" spans="1:8" x14ac:dyDescent="0.3">
      <c r="A81" s="5" t="s">
        <v>72</v>
      </c>
      <c r="B81" t="s">
        <v>98</v>
      </c>
      <c r="C81" s="6">
        <v>3</v>
      </c>
      <c r="D81" t="b">
        <v>1</v>
      </c>
      <c r="E81" s="13">
        <v>42834</v>
      </c>
      <c r="F81" s="4">
        <f>IF(Table2[[#This Row],[Win]],1,0)</f>
        <v>1</v>
      </c>
      <c r="G81" s="4">
        <f>VLOOKUP(Table2[[#This Row],[Team]],Table3[[Team]:[ID]],2,FALSE)</f>
        <v>5</v>
      </c>
      <c r="H81" s="4">
        <f>VLOOKUP(Table2[[#This Row],[Opponent]],Table3[[Team]:[ID]],2,FALSE)</f>
        <v>16</v>
      </c>
    </row>
    <row r="82" spans="1:8" x14ac:dyDescent="0.3">
      <c r="A82" s="3" t="s">
        <v>74</v>
      </c>
      <c r="B82" t="s">
        <v>96</v>
      </c>
      <c r="C82" s="4">
        <v>-1</v>
      </c>
      <c r="D82" t="b">
        <v>0</v>
      </c>
      <c r="E82" s="13">
        <v>42834</v>
      </c>
      <c r="F82" s="4">
        <f>IF(Table2[[#This Row],[Win]],1,0)</f>
        <v>0</v>
      </c>
      <c r="G82" s="4">
        <f>VLOOKUP(Table2[[#This Row],[Team]],Table3[[Team]:[ID]],2,FALSE)</f>
        <v>12</v>
      </c>
      <c r="H82" s="4">
        <f>VLOOKUP(Table2[[#This Row],[Opponent]],Table3[[Team]:[ID]],2,FALSE)</f>
        <v>11</v>
      </c>
    </row>
    <row r="83" spans="1:8" x14ac:dyDescent="0.3">
      <c r="A83" s="5" t="s">
        <v>71</v>
      </c>
      <c r="B83" t="s">
        <v>82</v>
      </c>
      <c r="C83" s="6">
        <v>2</v>
      </c>
      <c r="D83" t="b">
        <v>1</v>
      </c>
      <c r="E83" s="13">
        <v>42834</v>
      </c>
      <c r="F83" s="4">
        <f>IF(Table2[[#This Row],[Win]],1,0)</f>
        <v>1</v>
      </c>
      <c r="G83" s="4">
        <f>VLOOKUP(Table2[[#This Row],[Team]],Table3[[Team]:[ID]],2,FALSE)</f>
        <v>24</v>
      </c>
      <c r="H83" s="4">
        <f>VLOOKUP(Table2[[#This Row],[Opponent]],Table3[[Team]:[ID]],2,FALSE)</f>
        <v>23</v>
      </c>
    </row>
    <row r="84" spans="1:8" x14ac:dyDescent="0.3">
      <c r="A84" s="3" t="s">
        <v>88</v>
      </c>
      <c r="B84" t="s">
        <v>80</v>
      </c>
      <c r="C84" s="4">
        <v>-1</v>
      </c>
      <c r="D84" t="b">
        <v>0</v>
      </c>
      <c r="E84" s="13">
        <v>42834</v>
      </c>
      <c r="F84" s="4">
        <f>IF(Table2[[#This Row],[Win]],1,0)</f>
        <v>0</v>
      </c>
      <c r="G84" s="4">
        <f>VLOOKUP(Table2[[#This Row],[Team]],Table3[[Team]:[ID]],2,FALSE)</f>
        <v>30</v>
      </c>
      <c r="H84" s="4">
        <f>VLOOKUP(Table2[[#This Row],[Opponent]],Table3[[Team]:[ID]],2,FALSE)</f>
        <v>21</v>
      </c>
    </row>
    <row r="85" spans="1:8" x14ac:dyDescent="0.3">
      <c r="A85" s="5" t="s">
        <v>84</v>
      </c>
      <c r="B85" t="s">
        <v>92</v>
      </c>
      <c r="C85" s="6">
        <v>-3</v>
      </c>
      <c r="D85" t="b">
        <v>0</v>
      </c>
      <c r="E85" s="13">
        <v>42834</v>
      </c>
      <c r="F85" s="4">
        <f>IF(Table2[[#This Row],[Win]],1,0)</f>
        <v>0</v>
      </c>
      <c r="G85" s="4">
        <f>VLOOKUP(Table2[[#This Row],[Team]],Table3[[Team]:[ID]],2,FALSE)</f>
        <v>15</v>
      </c>
      <c r="H85" s="4">
        <f>VLOOKUP(Table2[[#This Row],[Opponent]],Table3[[Team]:[ID]],2,FALSE)</f>
        <v>18</v>
      </c>
    </row>
    <row r="86" spans="1:8" x14ac:dyDescent="0.3">
      <c r="A86" s="3" t="s">
        <v>79</v>
      </c>
      <c r="B86" t="s">
        <v>81</v>
      </c>
      <c r="C86" s="4">
        <v>-1</v>
      </c>
      <c r="D86" t="b">
        <v>0</v>
      </c>
      <c r="E86" s="13">
        <v>42834</v>
      </c>
      <c r="F86" s="4">
        <f>IF(Table2[[#This Row],[Win]],1,0)</f>
        <v>0</v>
      </c>
      <c r="G86" s="4">
        <f>VLOOKUP(Table2[[#This Row],[Team]],Table3[[Team]:[ID]],2,FALSE)</f>
        <v>2</v>
      </c>
      <c r="H86" s="4">
        <f>VLOOKUP(Table2[[#This Row],[Opponent]],Table3[[Team]:[ID]],2,FALSE)</f>
        <v>22</v>
      </c>
    </row>
    <row r="87" spans="1:8" x14ac:dyDescent="0.3">
      <c r="A87" s="5" t="s">
        <v>75</v>
      </c>
      <c r="B87" t="s">
        <v>94</v>
      </c>
      <c r="C87" s="6">
        <v>-5</v>
      </c>
      <c r="D87" t="b">
        <v>0</v>
      </c>
      <c r="E87" s="13">
        <v>42834</v>
      </c>
      <c r="F87" s="4">
        <f>IF(Table2[[#This Row],[Win]],1,0)</f>
        <v>0</v>
      </c>
      <c r="G87" s="4">
        <f>VLOOKUP(Table2[[#This Row],[Team]],Table3[[Team]:[ID]],2,FALSE)</f>
        <v>29</v>
      </c>
      <c r="H87" s="4">
        <f>VLOOKUP(Table2[[#This Row],[Opponent]],Table3[[Team]:[ID]],2,FALSE)</f>
        <v>27</v>
      </c>
    </row>
    <row r="88" spans="1:8" x14ac:dyDescent="0.3">
      <c r="A88" s="3" t="s">
        <v>83</v>
      </c>
      <c r="B88" t="s">
        <v>93</v>
      </c>
      <c r="C88" s="4">
        <v>-1</v>
      </c>
      <c r="D88" t="b">
        <v>0</v>
      </c>
      <c r="E88" s="13">
        <v>42834</v>
      </c>
      <c r="F88" s="4">
        <f>IF(Table2[[#This Row],[Win]],1,0)</f>
        <v>0</v>
      </c>
      <c r="G88" s="4">
        <f>VLOOKUP(Table2[[#This Row],[Team]],Table3[[Team]:[ID]],2,FALSE)</f>
        <v>8</v>
      </c>
      <c r="H88" s="4">
        <f>VLOOKUP(Table2[[#This Row],[Opponent]],Table3[[Team]:[ID]],2,FALSE)</f>
        <v>1</v>
      </c>
    </row>
    <row r="89" spans="1:8" x14ac:dyDescent="0.3">
      <c r="A89" s="5" t="s">
        <v>89</v>
      </c>
      <c r="B89" t="s">
        <v>100</v>
      </c>
      <c r="C89" s="6">
        <v>-7</v>
      </c>
      <c r="D89" t="b">
        <v>0</v>
      </c>
      <c r="E89" s="13">
        <v>42834</v>
      </c>
      <c r="F89" s="4">
        <f>IF(Table2[[#This Row],[Win]],1,0)</f>
        <v>0</v>
      </c>
      <c r="G89" s="4">
        <f>VLOOKUP(Table2[[#This Row],[Team]],Table3[[Team]:[ID]],2,FALSE)</f>
        <v>20</v>
      </c>
      <c r="H89" s="4">
        <f>VLOOKUP(Table2[[#This Row],[Opponent]],Table3[[Team]:[ID]],2,FALSE)</f>
        <v>28</v>
      </c>
    </row>
    <row r="90" spans="1:8" x14ac:dyDescent="0.3">
      <c r="A90" s="3" t="s">
        <v>90</v>
      </c>
      <c r="B90" t="s">
        <v>85</v>
      </c>
      <c r="C90" s="4">
        <v>2</v>
      </c>
      <c r="D90" t="b">
        <v>1</v>
      </c>
      <c r="E90" s="13">
        <v>42834</v>
      </c>
      <c r="F90" s="4">
        <f>IF(Table2[[#This Row],[Win]],1,0)</f>
        <v>1</v>
      </c>
      <c r="G90" s="4">
        <f>VLOOKUP(Table2[[#This Row],[Team]],Table3[[Team]:[ID]],2,FALSE)</f>
        <v>4</v>
      </c>
      <c r="H90" s="4">
        <f>VLOOKUP(Table2[[#This Row],[Opponent]],Table3[[Team]:[ID]],2,FALSE)</f>
        <v>10</v>
      </c>
    </row>
    <row r="91" spans="1:8" x14ac:dyDescent="0.3">
      <c r="A91" s="5" t="s">
        <v>91</v>
      </c>
      <c r="B91" t="s">
        <v>78</v>
      </c>
      <c r="C91" s="6">
        <v>4</v>
      </c>
      <c r="D91" t="b">
        <v>1</v>
      </c>
      <c r="E91" s="13">
        <v>42834</v>
      </c>
      <c r="F91" s="4">
        <f>IF(Table2[[#This Row],[Win]],1,0)</f>
        <v>1</v>
      </c>
      <c r="G91" s="4">
        <f>VLOOKUP(Table2[[#This Row],[Team]],Table3[[Team]:[ID]],2,FALSE)</f>
        <v>14</v>
      </c>
      <c r="H91" s="4">
        <f>VLOOKUP(Table2[[#This Row],[Opponent]],Table3[[Team]:[ID]],2,FALSE)</f>
        <v>9</v>
      </c>
    </row>
    <row r="92" spans="1:8" x14ac:dyDescent="0.3">
      <c r="A92" s="3" t="s">
        <v>73</v>
      </c>
      <c r="B92" t="s">
        <v>99</v>
      </c>
      <c r="C92" s="4">
        <v>4</v>
      </c>
      <c r="D92" t="b">
        <v>1</v>
      </c>
      <c r="E92" s="13">
        <v>42834</v>
      </c>
      <c r="F92" s="4">
        <f>IF(Table2[[#This Row],[Win]],1,0)</f>
        <v>1</v>
      </c>
      <c r="G92" s="4">
        <f>VLOOKUP(Table2[[#This Row],[Team]],Table3[[Team]:[ID]],2,FALSE)</f>
        <v>19</v>
      </c>
      <c r="H92" s="4">
        <f>VLOOKUP(Table2[[#This Row],[Opponent]],Table3[[Team]:[ID]],2,FALSE)</f>
        <v>3</v>
      </c>
    </row>
    <row r="93" spans="1:8" x14ac:dyDescent="0.3">
      <c r="A93" s="5" t="s">
        <v>77</v>
      </c>
      <c r="B93" t="s">
        <v>76</v>
      </c>
      <c r="C93" s="6">
        <v>-1</v>
      </c>
      <c r="D93" t="b">
        <v>0</v>
      </c>
      <c r="E93" s="13">
        <v>42834</v>
      </c>
      <c r="F93" s="4">
        <f>IF(Table2[[#This Row],[Win]],1,0)</f>
        <v>0</v>
      </c>
      <c r="G93" s="4">
        <f>VLOOKUP(Table2[[#This Row],[Team]],Table3[[Team]:[ID]],2,FALSE)</f>
        <v>25</v>
      </c>
      <c r="H93" s="4">
        <f>VLOOKUP(Table2[[#This Row],[Opponent]],Table3[[Team]:[ID]],2,FALSE)</f>
        <v>13</v>
      </c>
    </row>
    <row r="94" spans="1:8" x14ac:dyDescent="0.3">
      <c r="A94" s="3" t="s">
        <v>86</v>
      </c>
      <c r="B94" t="s">
        <v>95</v>
      </c>
      <c r="C94" s="4">
        <v>8</v>
      </c>
      <c r="D94" t="b">
        <v>1</v>
      </c>
      <c r="E94" s="13">
        <v>42834</v>
      </c>
      <c r="F94" s="4">
        <f>IF(Table2[[#This Row],[Win]],1,0)</f>
        <v>1</v>
      </c>
      <c r="G94" s="4">
        <f>VLOOKUP(Table2[[#This Row],[Team]],Table3[[Team]:[ID]],2,FALSE)</f>
        <v>7</v>
      </c>
      <c r="H94" s="4">
        <f>VLOOKUP(Table2[[#This Row],[Opponent]],Table3[[Team]:[ID]],2,FALSE)</f>
        <v>26</v>
      </c>
    </row>
    <row r="95" spans="1:8" x14ac:dyDescent="0.3">
      <c r="A95" s="5" t="s">
        <v>92</v>
      </c>
      <c r="B95" t="s">
        <v>80</v>
      </c>
      <c r="C95" s="6">
        <v>1</v>
      </c>
      <c r="D95" t="b">
        <v>1</v>
      </c>
      <c r="E95" s="13">
        <v>42835</v>
      </c>
      <c r="F95" s="4">
        <f>IF(Table2[[#This Row],[Win]],1,0)</f>
        <v>1</v>
      </c>
      <c r="G95" s="4">
        <f>VLOOKUP(Table2[[#This Row],[Team]],Table3[[Team]:[ID]],2,FALSE)</f>
        <v>18</v>
      </c>
      <c r="H95" s="4">
        <f>VLOOKUP(Table2[[#This Row],[Opponent]],Table3[[Team]:[ID]],2,FALSE)</f>
        <v>21</v>
      </c>
    </row>
    <row r="96" spans="1:8" x14ac:dyDescent="0.3">
      <c r="A96" s="3" t="s">
        <v>86</v>
      </c>
      <c r="B96" t="s">
        <v>81</v>
      </c>
      <c r="C96" s="4">
        <v>6</v>
      </c>
      <c r="D96" t="b">
        <v>1</v>
      </c>
      <c r="E96" s="13">
        <v>42835</v>
      </c>
      <c r="F96" s="4">
        <f>IF(Table2[[#This Row],[Win]],1,0)</f>
        <v>1</v>
      </c>
      <c r="G96" s="4">
        <f>VLOOKUP(Table2[[#This Row],[Team]],Table3[[Team]:[ID]],2,FALSE)</f>
        <v>7</v>
      </c>
      <c r="H96" s="4">
        <f>VLOOKUP(Table2[[#This Row],[Opponent]],Table3[[Team]:[ID]],2,FALSE)</f>
        <v>22</v>
      </c>
    </row>
    <row r="97" spans="1:8" x14ac:dyDescent="0.3">
      <c r="A97" s="5" t="s">
        <v>93</v>
      </c>
      <c r="B97" t="s">
        <v>71</v>
      </c>
      <c r="C97" s="6">
        <v>-3</v>
      </c>
      <c r="D97" t="b">
        <v>0</v>
      </c>
      <c r="E97" s="13">
        <v>42835</v>
      </c>
      <c r="F97" s="4">
        <f>IF(Table2[[#This Row],[Win]],1,0)</f>
        <v>0</v>
      </c>
      <c r="G97" s="4">
        <f>VLOOKUP(Table2[[#This Row],[Team]],Table3[[Team]:[ID]],2,FALSE)</f>
        <v>1</v>
      </c>
      <c r="H97" s="4">
        <f>VLOOKUP(Table2[[#This Row],[Opponent]],Table3[[Team]:[ID]],2,FALSE)</f>
        <v>24</v>
      </c>
    </row>
    <row r="98" spans="1:8" x14ac:dyDescent="0.3">
      <c r="A98" s="3" t="s">
        <v>90</v>
      </c>
      <c r="B98" t="s">
        <v>85</v>
      </c>
      <c r="C98" s="4">
        <v>-1</v>
      </c>
      <c r="D98" t="b">
        <v>0</v>
      </c>
      <c r="E98" s="13">
        <v>42835</v>
      </c>
      <c r="F98" s="4">
        <f>IF(Table2[[#This Row],[Win]],1,0)</f>
        <v>0</v>
      </c>
      <c r="G98" s="4">
        <f>VLOOKUP(Table2[[#This Row],[Team]],Table3[[Team]:[ID]],2,FALSE)</f>
        <v>4</v>
      </c>
      <c r="H98" s="4">
        <f>VLOOKUP(Table2[[#This Row],[Opponent]],Table3[[Team]:[ID]],2,FALSE)</f>
        <v>10</v>
      </c>
    </row>
    <row r="99" spans="1:8" x14ac:dyDescent="0.3">
      <c r="A99" s="5" t="s">
        <v>94</v>
      </c>
      <c r="B99" t="s">
        <v>73</v>
      </c>
      <c r="C99" s="6">
        <v>-7</v>
      </c>
      <c r="D99" t="b">
        <v>0</v>
      </c>
      <c r="E99" s="13">
        <v>42835</v>
      </c>
      <c r="F99" s="4">
        <f>IF(Table2[[#This Row],[Win]],1,0)</f>
        <v>0</v>
      </c>
      <c r="G99" s="4">
        <f>VLOOKUP(Table2[[#This Row],[Team]],Table3[[Team]:[ID]],2,FALSE)</f>
        <v>27</v>
      </c>
      <c r="H99" s="4">
        <f>VLOOKUP(Table2[[#This Row],[Opponent]],Table3[[Team]:[ID]],2,FALSE)</f>
        <v>19</v>
      </c>
    </row>
    <row r="100" spans="1:8" x14ac:dyDescent="0.3">
      <c r="A100" s="3" t="s">
        <v>82</v>
      </c>
      <c r="B100" t="s">
        <v>78</v>
      </c>
      <c r="C100" s="4">
        <v>2</v>
      </c>
      <c r="D100" t="b">
        <v>1</v>
      </c>
      <c r="E100" s="13">
        <v>42835</v>
      </c>
      <c r="F100" s="4">
        <f>IF(Table2[[#This Row],[Win]],1,0)</f>
        <v>1</v>
      </c>
      <c r="G100" s="4">
        <f>VLOOKUP(Table2[[#This Row],[Team]],Table3[[Team]:[ID]],2,FALSE)</f>
        <v>23</v>
      </c>
      <c r="H100" s="4">
        <f>VLOOKUP(Table2[[#This Row],[Opponent]],Table3[[Team]:[ID]],2,FALSE)</f>
        <v>9</v>
      </c>
    </row>
    <row r="101" spans="1:8" x14ac:dyDescent="0.3">
      <c r="A101" s="5" t="s">
        <v>95</v>
      </c>
      <c r="B101" t="s">
        <v>88</v>
      </c>
      <c r="C101" s="6">
        <v>-8</v>
      </c>
      <c r="D101" t="b">
        <v>0</v>
      </c>
      <c r="E101" s="13">
        <v>42835</v>
      </c>
      <c r="F101" s="4">
        <f>IF(Table2[[#This Row],[Win]],1,0)</f>
        <v>0</v>
      </c>
      <c r="G101" s="4">
        <f>VLOOKUP(Table2[[#This Row],[Team]],Table3[[Team]:[ID]],2,FALSE)</f>
        <v>26</v>
      </c>
      <c r="H101" s="4">
        <f>VLOOKUP(Table2[[#This Row],[Opponent]],Table3[[Team]:[ID]],2,FALSE)</f>
        <v>30</v>
      </c>
    </row>
    <row r="102" spans="1:8" x14ac:dyDescent="0.3">
      <c r="A102" s="3" t="s">
        <v>96</v>
      </c>
      <c r="B102" t="s">
        <v>77</v>
      </c>
      <c r="C102" s="4">
        <v>-6</v>
      </c>
      <c r="D102" t="b">
        <v>0</v>
      </c>
      <c r="E102" s="13">
        <v>42835</v>
      </c>
      <c r="F102" s="4">
        <f>IF(Table2[[#This Row],[Win]],1,0)</f>
        <v>0</v>
      </c>
      <c r="G102" s="4">
        <f>VLOOKUP(Table2[[#This Row],[Team]],Table3[[Team]:[ID]],2,FALSE)</f>
        <v>11</v>
      </c>
      <c r="H102" s="4">
        <f>VLOOKUP(Table2[[#This Row],[Opponent]],Table3[[Team]:[ID]],2,FALSE)</f>
        <v>25</v>
      </c>
    </row>
    <row r="103" spans="1:8" x14ac:dyDescent="0.3">
      <c r="A103" s="5" t="s">
        <v>89</v>
      </c>
      <c r="B103" t="s">
        <v>74</v>
      </c>
      <c r="C103" s="6">
        <v>2</v>
      </c>
      <c r="D103" t="b">
        <v>1</v>
      </c>
      <c r="E103" s="13">
        <v>42835</v>
      </c>
      <c r="F103" s="4">
        <f>IF(Table2[[#This Row],[Win]],1,0)</f>
        <v>1</v>
      </c>
      <c r="G103" s="4">
        <f>VLOOKUP(Table2[[#This Row],[Team]],Table3[[Team]:[ID]],2,FALSE)</f>
        <v>20</v>
      </c>
      <c r="H103" s="4">
        <f>VLOOKUP(Table2[[#This Row],[Opponent]],Table3[[Team]:[ID]],2,FALSE)</f>
        <v>12</v>
      </c>
    </row>
    <row r="104" spans="1:8" x14ac:dyDescent="0.3">
      <c r="A104" s="3" t="s">
        <v>91</v>
      </c>
      <c r="B104" t="s">
        <v>72</v>
      </c>
      <c r="C104" s="4">
        <v>-1</v>
      </c>
      <c r="D104" t="b">
        <v>0</v>
      </c>
      <c r="E104" s="13">
        <v>42835</v>
      </c>
      <c r="F104" s="4">
        <f>IF(Table2[[#This Row],[Win]],1,0)</f>
        <v>0</v>
      </c>
      <c r="G104" s="4">
        <f>VLOOKUP(Table2[[#This Row],[Team]],Table3[[Team]:[ID]],2,FALSE)</f>
        <v>14</v>
      </c>
      <c r="H104" s="4">
        <f>VLOOKUP(Table2[[#This Row],[Opponent]],Table3[[Team]:[ID]],2,FALSE)</f>
        <v>5</v>
      </c>
    </row>
    <row r="105" spans="1:8" x14ac:dyDescent="0.3">
      <c r="A105" s="5" t="s">
        <v>93</v>
      </c>
      <c r="B105" t="s">
        <v>71</v>
      </c>
      <c r="C105" s="6">
        <v>1</v>
      </c>
      <c r="D105" t="b">
        <v>1</v>
      </c>
      <c r="E105" s="13">
        <v>42836</v>
      </c>
      <c r="F105" s="4">
        <f>IF(Table2[[#This Row],[Win]],1,0)</f>
        <v>1</v>
      </c>
      <c r="G105" s="4">
        <f>VLOOKUP(Table2[[#This Row],[Team]],Table3[[Team]:[ID]],2,FALSE)</f>
        <v>1</v>
      </c>
      <c r="H105" s="4">
        <f>VLOOKUP(Table2[[#This Row],[Opponent]],Table3[[Team]:[ID]],2,FALSE)</f>
        <v>24</v>
      </c>
    </row>
    <row r="106" spans="1:8" x14ac:dyDescent="0.3">
      <c r="A106" s="3" t="s">
        <v>97</v>
      </c>
      <c r="B106" t="s">
        <v>83</v>
      </c>
      <c r="C106" s="4">
        <v>-1</v>
      </c>
      <c r="D106" t="b">
        <v>0</v>
      </c>
      <c r="E106" s="13">
        <v>42836</v>
      </c>
      <c r="F106" s="4">
        <f>IF(Table2[[#This Row],[Win]],1,0)</f>
        <v>0</v>
      </c>
      <c r="G106" s="4">
        <f>VLOOKUP(Table2[[#This Row],[Team]],Table3[[Team]:[ID]],2,FALSE)</f>
        <v>6</v>
      </c>
      <c r="H106" s="4">
        <f>VLOOKUP(Table2[[#This Row],[Opponent]],Table3[[Team]:[ID]],2,FALSE)</f>
        <v>8</v>
      </c>
    </row>
    <row r="107" spans="1:8" x14ac:dyDescent="0.3">
      <c r="A107" s="5" t="s">
        <v>86</v>
      </c>
      <c r="B107" t="s">
        <v>81</v>
      </c>
      <c r="C107" s="6">
        <v>4</v>
      </c>
      <c r="D107" t="b">
        <v>1</v>
      </c>
      <c r="E107" s="13">
        <v>42836</v>
      </c>
      <c r="F107" s="4">
        <f>IF(Table2[[#This Row],[Win]],1,0)</f>
        <v>1</v>
      </c>
      <c r="G107" s="4">
        <f>VLOOKUP(Table2[[#This Row],[Team]],Table3[[Team]:[ID]],2,FALSE)</f>
        <v>7</v>
      </c>
      <c r="H107" s="4">
        <f>VLOOKUP(Table2[[#This Row],[Opponent]],Table3[[Team]:[ID]],2,FALSE)</f>
        <v>22</v>
      </c>
    </row>
    <row r="108" spans="1:8" x14ac:dyDescent="0.3">
      <c r="A108" s="3" t="s">
        <v>92</v>
      </c>
      <c r="B108" t="s">
        <v>80</v>
      </c>
      <c r="C108" s="4">
        <v>10</v>
      </c>
      <c r="D108" t="b">
        <v>1</v>
      </c>
      <c r="E108" s="13">
        <v>42836</v>
      </c>
      <c r="F108" s="4">
        <f>IF(Table2[[#This Row],[Win]],1,0)</f>
        <v>1</v>
      </c>
      <c r="G108" s="4">
        <f>VLOOKUP(Table2[[#This Row],[Team]],Table3[[Team]:[ID]],2,FALSE)</f>
        <v>18</v>
      </c>
      <c r="H108" s="4">
        <f>VLOOKUP(Table2[[#This Row],[Opponent]],Table3[[Team]:[ID]],2,FALSE)</f>
        <v>21</v>
      </c>
    </row>
    <row r="109" spans="1:8" x14ac:dyDescent="0.3">
      <c r="A109" s="5" t="s">
        <v>82</v>
      </c>
      <c r="B109" t="s">
        <v>78</v>
      </c>
      <c r="C109" s="6">
        <v>-1</v>
      </c>
      <c r="D109" t="b">
        <v>0</v>
      </c>
      <c r="E109" s="13">
        <v>42836</v>
      </c>
      <c r="F109" s="4">
        <f>IF(Table2[[#This Row],[Win]],1,0)</f>
        <v>0</v>
      </c>
      <c r="G109" s="4">
        <f>VLOOKUP(Table2[[#This Row],[Team]],Table3[[Team]:[ID]],2,FALSE)</f>
        <v>23</v>
      </c>
      <c r="H109" s="4">
        <f>VLOOKUP(Table2[[#This Row],[Opponent]],Table3[[Team]:[ID]],2,FALSE)</f>
        <v>9</v>
      </c>
    </row>
    <row r="110" spans="1:8" x14ac:dyDescent="0.3">
      <c r="A110" s="3" t="s">
        <v>98</v>
      </c>
      <c r="B110" t="s">
        <v>75</v>
      </c>
      <c r="C110" s="4">
        <v>1</v>
      </c>
      <c r="D110" t="b">
        <v>1</v>
      </c>
      <c r="E110" s="13">
        <v>42836</v>
      </c>
      <c r="F110" s="4">
        <f>IF(Table2[[#This Row],[Win]],1,0)</f>
        <v>1</v>
      </c>
      <c r="G110" s="4">
        <f>VLOOKUP(Table2[[#This Row],[Team]],Table3[[Team]:[ID]],2,FALSE)</f>
        <v>16</v>
      </c>
      <c r="H110" s="4">
        <f>VLOOKUP(Table2[[#This Row],[Opponent]],Table3[[Team]:[ID]],2,FALSE)</f>
        <v>29</v>
      </c>
    </row>
    <row r="111" spans="1:8" x14ac:dyDescent="0.3">
      <c r="A111" s="5" t="s">
        <v>87</v>
      </c>
      <c r="B111" t="s">
        <v>85</v>
      </c>
      <c r="C111" s="6">
        <v>-1</v>
      </c>
      <c r="D111" t="b">
        <v>0</v>
      </c>
      <c r="E111" s="13">
        <v>42836</v>
      </c>
      <c r="F111" s="4">
        <f>IF(Table2[[#This Row],[Win]],1,0)</f>
        <v>0</v>
      </c>
      <c r="G111" s="4">
        <f>VLOOKUP(Table2[[#This Row],[Team]],Table3[[Team]:[ID]],2,FALSE)</f>
        <v>17</v>
      </c>
      <c r="H111" s="4">
        <f>VLOOKUP(Table2[[#This Row],[Opponent]],Table3[[Team]:[ID]],2,FALSE)</f>
        <v>10</v>
      </c>
    </row>
    <row r="112" spans="1:8" x14ac:dyDescent="0.3">
      <c r="A112" s="3" t="s">
        <v>99</v>
      </c>
      <c r="B112" t="s">
        <v>90</v>
      </c>
      <c r="C112" s="4">
        <v>-7</v>
      </c>
      <c r="D112" t="b">
        <v>0</v>
      </c>
      <c r="E112" s="13">
        <v>42836</v>
      </c>
      <c r="F112" s="4">
        <f>IF(Table2[[#This Row],[Win]],1,0)</f>
        <v>0</v>
      </c>
      <c r="G112" s="4">
        <f>VLOOKUP(Table2[[#This Row],[Team]],Table3[[Team]:[ID]],2,FALSE)</f>
        <v>3</v>
      </c>
      <c r="H112" s="4">
        <f>VLOOKUP(Table2[[#This Row],[Opponent]],Table3[[Team]:[ID]],2,FALSE)</f>
        <v>4</v>
      </c>
    </row>
    <row r="113" spans="1:8" x14ac:dyDescent="0.3">
      <c r="A113" s="5" t="s">
        <v>95</v>
      </c>
      <c r="B113" t="s">
        <v>88</v>
      </c>
      <c r="C113" s="6">
        <v>-5</v>
      </c>
      <c r="D113" t="b">
        <v>0</v>
      </c>
      <c r="E113" s="13">
        <v>42836</v>
      </c>
      <c r="F113" s="4">
        <f>IF(Table2[[#This Row],[Win]],1,0)</f>
        <v>0</v>
      </c>
      <c r="G113" s="4">
        <f>VLOOKUP(Table2[[#This Row],[Team]],Table3[[Team]:[ID]],2,FALSE)</f>
        <v>26</v>
      </c>
      <c r="H113" s="4">
        <f>VLOOKUP(Table2[[#This Row],[Opponent]],Table3[[Team]:[ID]],2,FALSE)</f>
        <v>30</v>
      </c>
    </row>
    <row r="114" spans="1:8" x14ac:dyDescent="0.3">
      <c r="A114" s="3" t="s">
        <v>96</v>
      </c>
      <c r="B114" t="s">
        <v>77</v>
      </c>
      <c r="C114" s="4">
        <v>2</v>
      </c>
      <c r="D114" t="b">
        <v>1</v>
      </c>
      <c r="E114" s="13">
        <v>42836</v>
      </c>
      <c r="F114" s="4">
        <f>IF(Table2[[#This Row],[Win]],1,0)</f>
        <v>1</v>
      </c>
      <c r="G114" s="4">
        <f>VLOOKUP(Table2[[#This Row],[Team]],Table3[[Team]:[ID]],2,FALSE)</f>
        <v>11</v>
      </c>
      <c r="H114" s="4">
        <f>VLOOKUP(Table2[[#This Row],[Opponent]],Table3[[Team]:[ID]],2,FALSE)</f>
        <v>25</v>
      </c>
    </row>
    <row r="115" spans="1:8" x14ac:dyDescent="0.3">
      <c r="A115" s="5" t="s">
        <v>79</v>
      </c>
      <c r="B115" t="s">
        <v>84</v>
      </c>
      <c r="C115" s="6">
        <v>-4</v>
      </c>
      <c r="D115" t="b">
        <v>0</v>
      </c>
      <c r="E115" s="13">
        <v>42836</v>
      </c>
      <c r="F115" s="4">
        <f>IF(Table2[[#This Row],[Win]],1,0)</f>
        <v>0</v>
      </c>
      <c r="G115" s="4">
        <f>VLOOKUP(Table2[[#This Row],[Team]],Table3[[Team]:[ID]],2,FALSE)</f>
        <v>2</v>
      </c>
      <c r="H115" s="4">
        <f>VLOOKUP(Table2[[#This Row],[Opponent]],Table3[[Team]:[ID]],2,FALSE)</f>
        <v>15</v>
      </c>
    </row>
    <row r="116" spans="1:8" x14ac:dyDescent="0.3">
      <c r="A116" s="3" t="s">
        <v>100</v>
      </c>
      <c r="B116" t="s">
        <v>76</v>
      </c>
      <c r="C116" s="4">
        <v>-1</v>
      </c>
      <c r="D116" t="b">
        <v>0</v>
      </c>
      <c r="E116" s="13">
        <v>42836</v>
      </c>
      <c r="F116" s="4">
        <f>IF(Table2[[#This Row],[Win]],1,0)</f>
        <v>0</v>
      </c>
      <c r="G116" s="4">
        <f>VLOOKUP(Table2[[#This Row],[Team]],Table3[[Team]:[ID]],2,FALSE)</f>
        <v>28</v>
      </c>
      <c r="H116" s="4">
        <f>VLOOKUP(Table2[[#This Row],[Opponent]],Table3[[Team]:[ID]],2,FALSE)</f>
        <v>13</v>
      </c>
    </row>
    <row r="117" spans="1:8" x14ac:dyDescent="0.3">
      <c r="A117" s="5" t="s">
        <v>86</v>
      </c>
      <c r="B117" t="s">
        <v>81</v>
      </c>
      <c r="C117" s="6">
        <v>7</v>
      </c>
      <c r="D117" t="b">
        <v>1</v>
      </c>
      <c r="E117" s="13">
        <v>42837</v>
      </c>
      <c r="F117" s="4">
        <f>IF(Table2[[#This Row],[Win]],1,0)</f>
        <v>1</v>
      </c>
      <c r="G117" s="4">
        <f>VLOOKUP(Table2[[#This Row],[Team]],Table3[[Team]:[ID]],2,FALSE)</f>
        <v>7</v>
      </c>
      <c r="H117" s="4">
        <f>VLOOKUP(Table2[[#This Row],[Opponent]],Table3[[Team]:[ID]],2,FALSE)</f>
        <v>22</v>
      </c>
    </row>
    <row r="118" spans="1:8" x14ac:dyDescent="0.3">
      <c r="A118" s="3" t="s">
        <v>93</v>
      </c>
      <c r="B118" t="s">
        <v>71</v>
      </c>
      <c r="C118" s="4">
        <v>-4</v>
      </c>
      <c r="D118" t="b">
        <v>0</v>
      </c>
      <c r="E118" s="13">
        <v>42837</v>
      </c>
      <c r="F118" s="4">
        <f>IF(Table2[[#This Row],[Win]],1,0)</f>
        <v>0</v>
      </c>
      <c r="G118" s="4">
        <f>VLOOKUP(Table2[[#This Row],[Team]],Table3[[Team]:[ID]],2,FALSE)</f>
        <v>1</v>
      </c>
      <c r="H118" s="4">
        <f>VLOOKUP(Table2[[#This Row],[Opponent]],Table3[[Team]:[ID]],2,FALSE)</f>
        <v>24</v>
      </c>
    </row>
    <row r="119" spans="1:8" x14ac:dyDescent="0.3">
      <c r="A119" s="5" t="s">
        <v>97</v>
      </c>
      <c r="B119" t="s">
        <v>83</v>
      </c>
      <c r="C119" s="6">
        <v>1</v>
      </c>
      <c r="D119" t="b">
        <v>1</v>
      </c>
      <c r="E119" s="13">
        <v>42837</v>
      </c>
      <c r="F119" s="4">
        <f>IF(Table2[[#This Row],[Win]],1,0)</f>
        <v>1</v>
      </c>
      <c r="G119" s="4">
        <f>VLOOKUP(Table2[[#This Row],[Team]],Table3[[Team]:[ID]],2,FALSE)</f>
        <v>6</v>
      </c>
      <c r="H119" s="4">
        <f>VLOOKUP(Table2[[#This Row],[Opponent]],Table3[[Team]:[ID]],2,FALSE)</f>
        <v>8</v>
      </c>
    </row>
    <row r="120" spans="1:8" x14ac:dyDescent="0.3">
      <c r="A120" s="3" t="s">
        <v>92</v>
      </c>
      <c r="B120" t="s">
        <v>80</v>
      </c>
      <c r="C120" s="4">
        <v>1</v>
      </c>
      <c r="D120" t="b">
        <v>1</v>
      </c>
      <c r="E120" s="13">
        <v>42837</v>
      </c>
      <c r="F120" s="4">
        <f>IF(Table2[[#This Row],[Win]],1,0)</f>
        <v>1</v>
      </c>
      <c r="G120" s="4">
        <f>VLOOKUP(Table2[[#This Row],[Team]],Table3[[Team]:[ID]],2,FALSE)</f>
        <v>18</v>
      </c>
      <c r="H120" s="4">
        <f>VLOOKUP(Table2[[#This Row],[Opponent]],Table3[[Team]:[ID]],2,FALSE)</f>
        <v>21</v>
      </c>
    </row>
    <row r="121" spans="1:8" x14ac:dyDescent="0.3">
      <c r="A121" s="5" t="s">
        <v>99</v>
      </c>
      <c r="B121" t="s">
        <v>90</v>
      </c>
      <c r="C121" s="6">
        <v>7</v>
      </c>
      <c r="D121" t="b">
        <v>1</v>
      </c>
      <c r="E121" s="13">
        <v>42837</v>
      </c>
      <c r="F121" s="4">
        <f>IF(Table2[[#This Row],[Win]],1,0)</f>
        <v>1</v>
      </c>
      <c r="G121" s="4">
        <f>VLOOKUP(Table2[[#This Row],[Team]],Table3[[Team]:[ID]],2,FALSE)</f>
        <v>3</v>
      </c>
      <c r="H121" s="4">
        <f>VLOOKUP(Table2[[#This Row],[Opponent]],Table3[[Team]:[ID]],2,FALSE)</f>
        <v>4</v>
      </c>
    </row>
    <row r="122" spans="1:8" x14ac:dyDescent="0.3">
      <c r="A122" s="3" t="s">
        <v>82</v>
      </c>
      <c r="B122" t="s">
        <v>78</v>
      </c>
      <c r="C122" s="4">
        <v>6</v>
      </c>
      <c r="D122" t="b">
        <v>1</v>
      </c>
      <c r="E122" s="13">
        <v>42837</v>
      </c>
      <c r="F122" s="4">
        <f>IF(Table2[[#This Row],[Win]],1,0)</f>
        <v>1</v>
      </c>
      <c r="G122" s="4">
        <f>VLOOKUP(Table2[[#This Row],[Team]],Table3[[Team]:[ID]],2,FALSE)</f>
        <v>23</v>
      </c>
      <c r="H122" s="4">
        <f>VLOOKUP(Table2[[#This Row],[Opponent]],Table3[[Team]:[ID]],2,FALSE)</f>
        <v>9</v>
      </c>
    </row>
    <row r="123" spans="1:8" x14ac:dyDescent="0.3">
      <c r="A123" s="5" t="s">
        <v>98</v>
      </c>
      <c r="B123" t="s">
        <v>75</v>
      </c>
      <c r="C123" s="6">
        <v>2</v>
      </c>
      <c r="D123" t="b">
        <v>1</v>
      </c>
      <c r="E123" s="13">
        <v>42837</v>
      </c>
      <c r="F123" s="4">
        <f>IF(Table2[[#This Row],[Win]],1,0)</f>
        <v>1</v>
      </c>
      <c r="G123" s="4">
        <f>VLOOKUP(Table2[[#This Row],[Team]],Table3[[Team]:[ID]],2,FALSE)</f>
        <v>16</v>
      </c>
      <c r="H123" s="4">
        <f>VLOOKUP(Table2[[#This Row],[Opponent]],Table3[[Team]:[ID]],2,FALSE)</f>
        <v>29</v>
      </c>
    </row>
    <row r="124" spans="1:8" x14ac:dyDescent="0.3">
      <c r="A124" s="3" t="s">
        <v>87</v>
      </c>
      <c r="B124" t="s">
        <v>85</v>
      </c>
      <c r="C124" s="4">
        <v>-2</v>
      </c>
      <c r="D124" t="b">
        <v>0</v>
      </c>
      <c r="E124" s="13">
        <v>42837</v>
      </c>
      <c r="F124" s="4">
        <f>IF(Table2[[#This Row],[Win]],1,0)</f>
        <v>0</v>
      </c>
      <c r="G124" s="4">
        <f>VLOOKUP(Table2[[#This Row],[Team]],Table3[[Team]:[ID]],2,FALSE)</f>
        <v>17</v>
      </c>
      <c r="H124" s="4">
        <f>VLOOKUP(Table2[[#This Row],[Opponent]],Table3[[Team]:[ID]],2,FALSE)</f>
        <v>10</v>
      </c>
    </row>
    <row r="125" spans="1:8" x14ac:dyDescent="0.3">
      <c r="A125" s="5" t="s">
        <v>95</v>
      </c>
      <c r="B125" t="s">
        <v>88</v>
      </c>
      <c r="C125" s="6">
        <v>5</v>
      </c>
      <c r="D125" t="b">
        <v>1</v>
      </c>
      <c r="E125" s="13">
        <v>42837</v>
      </c>
      <c r="F125" s="4">
        <f>IF(Table2[[#This Row],[Win]],1,0)</f>
        <v>1</v>
      </c>
      <c r="G125" s="4">
        <f>VLOOKUP(Table2[[#This Row],[Team]],Table3[[Team]:[ID]],2,FALSE)</f>
        <v>26</v>
      </c>
      <c r="H125" s="4">
        <f>VLOOKUP(Table2[[#This Row],[Opponent]],Table3[[Team]:[ID]],2,FALSE)</f>
        <v>30</v>
      </c>
    </row>
    <row r="126" spans="1:8" x14ac:dyDescent="0.3">
      <c r="A126" s="3" t="s">
        <v>94</v>
      </c>
      <c r="B126" t="s">
        <v>73</v>
      </c>
      <c r="C126" s="4">
        <v>-4</v>
      </c>
      <c r="D126" t="b">
        <v>0</v>
      </c>
      <c r="E126" s="13">
        <v>42837</v>
      </c>
      <c r="F126" s="4">
        <f>IF(Table2[[#This Row],[Win]],1,0)</f>
        <v>0</v>
      </c>
      <c r="G126" s="4">
        <f>VLOOKUP(Table2[[#This Row],[Team]],Table3[[Team]:[ID]],2,FALSE)</f>
        <v>27</v>
      </c>
      <c r="H126" s="4">
        <f>VLOOKUP(Table2[[#This Row],[Opponent]],Table3[[Team]:[ID]],2,FALSE)</f>
        <v>19</v>
      </c>
    </row>
    <row r="127" spans="1:8" x14ac:dyDescent="0.3">
      <c r="A127" s="5" t="s">
        <v>79</v>
      </c>
      <c r="B127" t="s">
        <v>84</v>
      </c>
      <c r="C127" s="6">
        <v>1</v>
      </c>
      <c r="D127" t="b">
        <v>1</v>
      </c>
      <c r="E127" s="13">
        <v>42837</v>
      </c>
      <c r="F127" s="4">
        <f>IF(Table2[[#This Row],[Win]],1,0)</f>
        <v>1</v>
      </c>
      <c r="G127" s="4">
        <f>VLOOKUP(Table2[[#This Row],[Team]],Table3[[Team]:[ID]],2,FALSE)</f>
        <v>2</v>
      </c>
      <c r="H127" s="4">
        <f>VLOOKUP(Table2[[#This Row],[Opponent]],Table3[[Team]:[ID]],2,FALSE)</f>
        <v>15</v>
      </c>
    </row>
    <row r="128" spans="1:8" x14ac:dyDescent="0.3">
      <c r="A128" s="3" t="s">
        <v>96</v>
      </c>
      <c r="B128" t="s">
        <v>77</v>
      </c>
      <c r="C128" s="4">
        <v>5</v>
      </c>
      <c r="D128" t="b">
        <v>1</v>
      </c>
      <c r="E128" s="13">
        <v>42837</v>
      </c>
      <c r="F128" s="4">
        <f>IF(Table2[[#This Row],[Win]],1,0)</f>
        <v>1</v>
      </c>
      <c r="G128" s="4">
        <f>VLOOKUP(Table2[[#This Row],[Team]],Table3[[Team]:[ID]],2,FALSE)</f>
        <v>11</v>
      </c>
      <c r="H128" s="4">
        <f>VLOOKUP(Table2[[#This Row],[Opponent]],Table3[[Team]:[ID]],2,FALSE)</f>
        <v>25</v>
      </c>
    </row>
    <row r="129" spans="1:8" x14ac:dyDescent="0.3">
      <c r="A129" s="5" t="s">
        <v>100</v>
      </c>
      <c r="B129" t="s">
        <v>76</v>
      </c>
      <c r="C129" s="6">
        <v>5</v>
      </c>
      <c r="D129" t="b">
        <v>1</v>
      </c>
      <c r="E129" s="13">
        <v>42837</v>
      </c>
      <c r="F129" s="4">
        <f>IF(Table2[[#This Row],[Win]],1,0)</f>
        <v>1</v>
      </c>
      <c r="G129" s="4">
        <f>VLOOKUP(Table2[[#This Row],[Team]],Table3[[Team]:[ID]],2,FALSE)</f>
        <v>28</v>
      </c>
      <c r="H129" s="4">
        <f>VLOOKUP(Table2[[#This Row],[Opponent]],Table3[[Team]:[ID]],2,FALSE)</f>
        <v>13</v>
      </c>
    </row>
    <row r="130" spans="1:8" x14ac:dyDescent="0.3">
      <c r="A130" s="3" t="s">
        <v>89</v>
      </c>
      <c r="B130" t="s">
        <v>74</v>
      </c>
      <c r="C130" s="4">
        <v>5</v>
      </c>
      <c r="D130" t="b">
        <v>1</v>
      </c>
      <c r="E130" s="13">
        <v>42837</v>
      </c>
      <c r="F130" s="4">
        <f>IF(Table2[[#This Row],[Win]],1,0)</f>
        <v>1</v>
      </c>
      <c r="G130" s="4">
        <f>VLOOKUP(Table2[[#This Row],[Team]],Table3[[Team]:[ID]],2,FALSE)</f>
        <v>20</v>
      </c>
      <c r="H130" s="4">
        <f>VLOOKUP(Table2[[#This Row],[Opponent]],Table3[[Team]:[ID]],2,FALSE)</f>
        <v>12</v>
      </c>
    </row>
    <row r="131" spans="1:8" x14ac:dyDescent="0.3">
      <c r="A131" s="5" t="s">
        <v>91</v>
      </c>
      <c r="B131" t="s">
        <v>72</v>
      </c>
      <c r="C131" s="6">
        <v>2</v>
      </c>
      <c r="D131" t="b">
        <v>1</v>
      </c>
      <c r="E131" s="13">
        <v>42837</v>
      </c>
      <c r="F131" s="4">
        <f>IF(Table2[[#This Row],[Win]],1,0)</f>
        <v>1</v>
      </c>
      <c r="G131" s="4">
        <f>VLOOKUP(Table2[[#This Row],[Team]],Table3[[Team]:[ID]],2,FALSE)</f>
        <v>14</v>
      </c>
      <c r="H131" s="4">
        <f>VLOOKUP(Table2[[#This Row],[Opponent]],Table3[[Team]:[ID]],2,FALSE)</f>
        <v>5</v>
      </c>
    </row>
    <row r="132" spans="1:8" x14ac:dyDescent="0.3">
      <c r="A132" s="3" t="s">
        <v>78</v>
      </c>
      <c r="B132" t="s">
        <v>71</v>
      </c>
      <c r="C132" s="4">
        <v>2</v>
      </c>
      <c r="D132" t="b">
        <v>1</v>
      </c>
      <c r="E132" s="13">
        <v>42838</v>
      </c>
      <c r="F132" s="4">
        <f>IF(Table2[[#This Row],[Win]],1,0)</f>
        <v>1</v>
      </c>
      <c r="G132" s="4">
        <f>VLOOKUP(Table2[[#This Row],[Team]],Table3[[Team]:[ID]],2,FALSE)</f>
        <v>9</v>
      </c>
      <c r="H132" s="4">
        <f>VLOOKUP(Table2[[#This Row],[Opponent]],Table3[[Team]:[ID]],2,FALSE)</f>
        <v>24</v>
      </c>
    </row>
    <row r="133" spans="1:8" x14ac:dyDescent="0.3">
      <c r="A133" s="5" t="s">
        <v>81</v>
      </c>
      <c r="B133" t="s">
        <v>90</v>
      </c>
      <c r="C133" s="6">
        <v>-1</v>
      </c>
      <c r="D133" t="b">
        <v>0</v>
      </c>
      <c r="E133" s="13">
        <v>42838</v>
      </c>
      <c r="F133" s="4">
        <f>IF(Table2[[#This Row],[Win]],1,0)</f>
        <v>0</v>
      </c>
      <c r="G133" s="4">
        <f>VLOOKUP(Table2[[#This Row],[Team]],Table3[[Team]:[ID]],2,FALSE)</f>
        <v>22</v>
      </c>
      <c r="H133" s="4">
        <f>VLOOKUP(Table2[[#This Row],[Opponent]],Table3[[Team]:[ID]],2,FALSE)</f>
        <v>4</v>
      </c>
    </row>
    <row r="134" spans="1:8" x14ac:dyDescent="0.3">
      <c r="A134" s="3" t="s">
        <v>87</v>
      </c>
      <c r="B134" t="s">
        <v>85</v>
      </c>
      <c r="C134" s="4">
        <v>6</v>
      </c>
      <c r="D134" t="b">
        <v>1</v>
      </c>
      <c r="E134" s="13">
        <v>42838</v>
      </c>
      <c r="F134" s="4">
        <f>IF(Table2[[#This Row],[Win]],1,0)</f>
        <v>1</v>
      </c>
      <c r="G134" s="4">
        <f>VLOOKUP(Table2[[#This Row],[Team]],Table3[[Team]:[ID]],2,FALSE)</f>
        <v>17</v>
      </c>
      <c r="H134" s="4">
        <f>VLOOKUP(Table2[[#This Row],[Opponent]],Table3[[Team]:[ID]],2,FALSE)</f>
        <v>10</v>
      </c>
    </row>
    <row r="135" spans="1:8" x14ac:dyDescent="0.3">
      <c r="A135" s="5" t="s">
        <v>99</v>
      </c>
      <c r="B135" t="s">
        <v>75</v>
      </c>
      <c r="C135" s="6">
        <v>1</v>
      </c>
      <c r="D135" t="b">
        <v>1</v>
      </c>
      <c r="E135" s="13">
        <v>42838</v>
      </c>
      <c r="F135" s="4">
        <f>IF(Table2[[#This Row],[Win]],1,0)</f>
        <v>1</v>
      </c>
      <c r="G135" s="4">
        <f>VLOOKUP(Table2[[#This Row],[Team]],Table3[[Team]:[ID]],2,FALSE)</f>
        <v>3</v>
      </c>
      <c r="H135" s="4">
        <f>VLOOKUP(Table2[[#This Row],[Opponent]],Table3[[Team]:[ID]],2,FALSE)</f>
        <v>29</v>
      </c>
    </row>
    <row r="136" spans="1:8" x14ac:dyDescent="0.3">
      <c r="A136" s="3" t="s">
        <v>98</v>
      </c>
      <c r="B136" t="s">
        <v>86</v>
      </c>
      <c r="C136" s="4">
        <v>4</v>
      </c>
      <c r="D136" t="b">
        <v>1</v>
      </c>
      <c r="E136" s="13">
        <v>42838</v>
      </c>
      <c r="F136" s="4">
        <f>IF(Table2[[#This Row],[Win]],1,0)</f>
        <v>1</v>
      </c>
      <c r="G136" s="4">
        <f>VLOOKUP(Table2[[#This Row],[Team]],Table3[[Team]:[ID]],2,FALSE)</f>
        <v>16</v>
      </c>
      <c r="H136" s="4">
        <f>VLOOKUP(Table2[[#This Row],[Opponent]],Table3[[Team]:[ID]],2,FALSE)</f>
        <v>7</v>
      </c>
    </row>
    <row r="137" spans="1:8" x14ac:dyDescent="0.3">
      <c r="A137" s="5" t="s">
        <v>94</v>
      </c>
      <c r="B137" t="s">
        <v>73</v>
      </c>
      <c r="C137" s="6">
        <v>-1</v>
      </c>
      <c r="D137" t="b">
        <v>0</v>
      </c>
      <c r="E137" s="13">
        <v>42838</v>
      </c>
      <c r="F137" s="4">
        <f>IF(Table2[[#This Row],[Win]],1,0)</f>
        <v>0</v>
      </c>
      <c r="G137" s="4">
        <f>VLOOKUP(Table2[[#This Row],[Team]],Table3[[Team]:[ID]],2,FALSE)</f>
        <v>27</v>
      </c>
      <c r="H137" s="4">
        <f>VLOOKUP(Table2[[#This Row],[Opponent]],Table3[[Team]:[ID]],2,FALSE)</f>
        <v>19</v>
      </c>
    </row>
    <row r="138" spans="1:8" x14ac:dyDescent="0.3">
      <c r="A138" s="3" t="s">
        <v>100</v>
      </c>
      <c r="B138" t="s">
        <v>76</v>
      </c>
      <c r="C138" s="4">
        <v>5</v>
      </c>
      <c r="D138" t="b">
        <v>1</v>
      </c>
      <c r="E138" s="13">
        <v>42838</v>
      </c>
      <c r="F138" s="4">
        <f>IF(Table2[[#This Row],[Win]],1,0)</f>
        <v>1</v>
      </c>
      <c r="G138" s="4">
        <f>VLOOKUP(Table2[[#This Row],[Team]],Table3[[Team]:[ID]],2,FALSE)</f>
        <v>28</v>
      </c>
      <c r="H138" s="4">
        <f>VLOOKUP(Table2[[#This Row],[Opponent]],Table3[[Team]:[ID]],2,FALSE)</f>
        <v>13</v>
      </c>
    </row>
    <row r="139" spans="1:8" x14ac:dyDescent="0.3">
      <c r="A139" s="5" t="s">
        <v>92</v>
      </c>
      <c r="B139" t="s">
        <v>84</v>
      </c>
      <c r="C139" s="6">
        <v>1</v>
      </c>
      <c r="D139" t="b">
        <v>1</v>
      </c>
      <c r="E139" s="13">
        <v>42838</v>
      </c>
      <c r="F139" s="4">
        <f>IF(Table2[[#This Row],[Win]],1,0)</f>
        <v>1</v>
      </c>
      <c r="G139" s="4">
        <f>VLOOKUP(Table2[[#This Row],[Team]],Table3[[Team]:[ID]],2,FALSE)</f>
        <v>18</v>
      </c>
      <c r="H139" s="4">
        <f>VLOOKUP(Table2[[#This Row],[Opponent]],Table3[[Team]:[ID]],2,FALSE)</f>
        <v>15</v>
      </c>
    </row>
    <row r="140" spans="1:8" x14ac:dyDescent="0.3">
      <c r="A140" s="3" t="s">
        <v>91</v>
      </c>
      <c r="B140" t="s">
        <v>72</v>
      </c>
      <c r="C140" s="4">
        <v>-4</v>
      </c>
      <c r="D140" t="b">
        <v>0</v>
      </c>
      <c r="E140" s="13">
        <v>42838</v>
      </c>
      <c r="F140" s="4">
        <f>IF(Table2[[#This Row],[Win]],1,0)</f>
        <v>0</v>
      </c>
      <c r="G140" s="4">
        <f>VLOOKUP(Table2[[#This Row],[Team]],Table3[[Team]:[ID]],2,FALSE)</f>
        <v>14</v>
      </c>
      <c r="H140" s="4">
        <f>VLOOKUP(Table2[[#This Row],[Opponent]],Table3[[Team]:[ID]],2,FALSE)</f>
        <v>5</v>
      </c>
    </row>
    <row r="141" spans="1:8" x14ac:dyDescent="0.3">
      <c r="A141" s="5" t="s">
        <v>89</v>
      </c>
      <c r="B141" t="s">
        <v>74</v>
      </c>
      <c r="C141" s="6">
        <v>-2</v>
      </c>
      <c r="D141" t="b">
        <v>0</v>
      </c>
      <c r="E141" s="13">
        <v>42838</v>
      </c>
      <c r="F141" s="4">
        <f>IF(Table2[[#This Row],[Win]],1,0)</f>
        <v>0</v>
      </c>
      <c r="G141" s="4">
        <f>VLOOKUP(Table2[[#This Row],[Team]],Table3[[Team]:[ID]],2,FALSE)</f>
        <v>20</v>
      </c>
      <c r="H141" s="4">
        <f>VLOOKUP(Table2[[#This Row],[Opponent]],Table3[[Team]:[ID]],2,FALSE)</f>
        <v>12</v>
      </c>
    </row>
    <row r="142" spans="1:8" x14ac:dyDescent="0.3">
      <c r="A142" s="3" t="s">
        <v>97</v>
      </c>
      <c r="B142" t="s">
        <v>83</v>
      </c>
      <c r="C142" s="4">
        <v>6</v>
      </c>
      <c r="D142" t="b">
        <v>1</v>
      </c>
      <c r="E142" s="13">
        <v>42838</v>
      </c>
      <c r="F142" s="4">
        <f>IF(Table2[[#This Row],[Win]],1,0)</f>
        <v>1</v>
      </c>
      <c r="G142" s="4">
        <f>VLOOKUP(Table2[[#This Row],[Team]],Table3[[Team]:[ID]],2,FALSE)</f>
        <v>6</v>
      </c>
      <c r="H142" s="4">
        <f>VLOOKUP(Table2[[#This Row],[Opponent]],Table3[[Team]:[ID]],2,FALSE)</f>
        <v>8</v>
      </c>
    </row>
    <row r="143" spans="1:8" x14ac:dyDescent="0.3">
      <c r="A143" s="5" t="s">
        <v>94</v>
      </c>
      <c r="B143" t="s">
        <v>90</v>
      </c>
      <c r="C143" s="6">
        <v>5</v>
      </c>
      <c r="D143" t="b">
        <v>1</v>
      </c>
      <c r="E143" s="13">
        <v>42839</v>
      </c>
      <c r="F143" s="4">
        <f>IF(Table2[[#This Row],[Win]],1,0)</f>
        <v>1</v>
      </c>
      <c r="G143" s="4">
        <f>VLOOKUP(Table2[[#This Row],[Team]],Table3[[Team]:[ID]],2,FALSE)</f>
        <v>27</v>
      </c>
      <c r="H143" s="4">
        <f>VLOOKUP(Table2[[#This Row],[Opponent]],Table3[[Team]:[ID]],2,FALSE)</f>
        <v>4</v>
      </c>
    </row>
    <row r="144" spans="1:8" x14ac:dyDescent="0.3">
      <c r="A144" s="3" t="s">
        <v>82</v>
      </c>
      <c r="B144" t="s">
        <v>79</v>
      </c>
      <c r="C144" s="4">
        <v>-3</v>
      </c>
      <c r="D144" t="b">
        <v>0</v>
      </c>
      <c r="E144" s="13">
        <v>42839</v>
      </c>
      <c r="F144" s="4">
        <f>IF(Table2[[#This Row],[Win]],1,0)</f>
        <v>0</v>
      </c>
      <c r="G144" s="4">
        <f>VLOOKUP(Table2[[#This Row],[Team]],Table3[[Team]:[ID]],2,FALSE)</f>
        <v>23</v>
      </c>
      <c r="H144" s="4">
        <f>VLOOKUP(Table2[[#This Row],[Opponent]],Table3[[Team]:[ID]],2,FALSE)</f>
        <v>2</v>
      </c>
    </row>
    <row r="145" spans="1:8" x14ac:dyDescent="0.3">
      <c r="A145" s="5" t="s">
        <v>93</v>
      </c>
      <c r="B145" t="s">
        <v>91</v>
      </c>
      <c r="C145" s="6">
        <v>-6</v>
      </c>
      <c r="D145" t="b">
        <v>0</v>
      </c>
      <c r="E145" s="13">
        <v>42839</v>
      </c>
      <c r="F145" s="4">
        <f>IF(Table2[[#This Row],[Win]],1,0)</f>
        <v>0</v>
      </c>
      <c r="G145" s="4">
        <f>VLOOKUP(Table2[[#This Row],[Team]],Table3[[Team]:[ID]],2,FALSE)</f>
        <v>1</v>
      </c>
      <c r="H145" s="4">
        <f>VLOOKUP(Table2[[#This Row],[Opponent]],Table3[[Team]:[ID]],2,FALSE)</f>
        <v>14</v>
      </c>
    </row>
    <row r="146" spans="1:8" x14ac:dyDescent="0.3">
      <c r="A146" s="3" t="s">
        <v>99</v>
      </c>
      <c r="B146" t="s">
        <v>75</v>
      </c>
      <c r="C146" s="4">
        <v>2</v>
      </c>
      <c r="D146" t="b">
        <v>1</v>
      </c>
      <c r="E146" s="13">
        <v>42839</v>
      </c>
      <c r="F146" s="4">
        <f>IF(Table2[[#This Row],[Win]],1,0)</f>
        <v>1</v>
      </c>
      <c r="G146" s="4">
        <f>VLOOKUP(Table2[[#This Row],[Team]],Table3[[Team]:[ID]],2,FALSE)</f>
        <v>3</v>
      </c>
      <c r="H146" s="4">
        <f>VLOOKUP(Table2[[#This Row],[Opponent]],Table3[[Team]:[ID]],2,FALSE)</f>
        <v>29</v>
      </c>
    </row>
    <row r="147" spans="1:8" x14ac:dyDescent="0.3">
      <c r="A147" s="5" t="s">
        <v>98</v>
      </c>
      <c r="B147" t="s">
        <v>86</v>
      </c>
      <c r="C147" s="6">
        <v>6</v>
      </c>
      <c r="D147" t="b">
        <v>1</v>
      </c>
      <c r="E147" s="13">
        <v>42839</v>
      </c>
      <c r="F147" s="4">
        <f>IF(Table2[[#This Row],[Win]],1,0)</f>
        <v>1</v>
      </c>
      <c r="G147" s="4">
        <f>VLOOKUP(Table2[[#This Row],[Team]],Table3[[Team]:[ID]],2,FALSE)</f>
        <v>16</v>
      </c>
      <c r="H147" s="4">
        <f>VLOOKUP(Table2[[#This Row],[Opponent]],Table3[[Team]:[ID]],2,FALSE)</f>
        <v>7</v>
      </c>
    </row>
    <row r="148" spans="1:8" x14ac:dyDescent="0.3">
      <c r="A148" s="3" t="s">
        <v>81</v>
      </c>
      <c r="B148" t="s">
        <v>72</v>
      </c>
      <c r="C148" s="4">
        <v>2</v>
      </c>
      <c r="D148" t="b">
        <v>1</v>
      </c>
      <c r="E148" s="13">
        <v>42839</v>
      </c>
      <c r="F148" s="4">
        <f>IF(Table2[[#This Row],[Win]],1,0)</f>
        <v>1</v>
      </c>
      <c r="G148" s="4">
        <f>VLOOKUP(Table2[[#This Row],[Team]],Table3[[Team]:[ID]],2,FALSE)</f>
        <v>22</v>
      </c>
      <c r="H148" s="4">
        <f>VLOOKUP(Table2[[#This Row],[Opponent]],Table3[[Team]:[ID]],2,FALSE)</f>
        <v>5</v>
      </c>
    </row>
    <row r="149" spans="1:8" x14ac:dyDescent="0.3">
      <c r="A149" s="5" t="s">
        <v>80</v>
      </c>
      <c r="B149" t="s">
        <v>88</v>
      </c>
      <c r="C149" s="6">
        <v>-1</v>
      </c>
      <c r="D149" t="b">
        <v>0</v>
      </c>
      <c r="E149" s="13">
        <v>42839</v>
      </c>
      <c r="F149" s="4">
        <f>IF(Table2[[#This Row],[Win]],1,0)</f>
        <v>0</v>
      </c>
      <c r="G149" s="4">
        <f>VLOOKUP(Table2[[#This Row],[Team]],Table3[[Team]:[ID]],2,FALSE)</f>
        <v>21</v>
      </c>
      <c r="H149" s="4">
        <f>VLOOKUP(Table2[[#This Row],[Opponent]],Table3[[Team]:[ID]],2,FALSE)</f>
        <v>30</v>
      </c>
    </row>
    <row r="150" spans="1:8" x14ac:dyDescent="0.3">
      <c r="A150" s="3" t="s">
        <v>95</v>
      </c>
      <c r="B150" t="s">
        <v>73</v>
      </c>
      <c r="C150" s="4">
        <v>-1</v>
      </c>
      <c r="D150" t="b">
        <v>0</v>
      </c>
      <c r="E150" s="13">
        <v>42839</v>
      </c>
      <c r="F150" s="4">
        <f>IF(Table2[[#This Row],[Win]],1,0)</f>
        <v>0</v>
      </c>
      <c r="G150" s="4">
        <f>VLOOKUP(Table2[[#This Row],[Team]],Table3[[Team]:[ID]],2,FALSE)</f>
        <v>26</v>
      </c>
      <c r="H150" s="4">
        <f>VLOOKUP(Table2[[#This Row],[Opponent]],Table3[[Team]:[ID]],2,FALSE)</f>
        <v>19</v>
      </c>
    </row>
    <row r="151" spans="1:8" x14ac:dyDescent="0.3">
      <c r="A151" s="5" t="s">
        <v>92</v>
      </c>
      <c r="B151" t="s">
        <v>84</v>
      </c>
      <c r="C151" s="6">
        <v>-1</v>
      </c>
      <c r="D151" t="b">
        <v>0</v>
      </c>
      <c r="E151" s="13">
        <v>42839</v>
      </c>
      <c r="F151" s="4">
        <f>IF(Table2[[#This Row],[Win]],1,0)</f>
        <v>0</v>
      </c>
      <c r="G151" s="4">
        <f>VLOOKUP(Table2[[#This Row],[Team]],Table3[[Team]:[ID]],2,FALSE)</f>
        <v>18</v>
      </c>
      <c r="H151" s="4">
        <f>VLOOKUP(Table2[[#This Row],[Opponent]],Table3[[Team]:[ID]],2,FALSE)</f>
        <v>15</v>
      </c>
    </row>
    <row r="152" spans="1:8" x14ac:dyDescent="0.3">
      <c r="A152" s="3" t="s">
        <v>100</v>
      </c>
      <c r="B152" t="s">
        <v>77</v>
      </c>
      <c r="C152" s="4">
        <v>-1</v>
      </c>
      <c r="D152" t="b">
        <v>0</v>
      </c>
      <c r="E152" s="13">
        <v>42839</v>
      </c>
      <c r="F152" s="4">
        <f>IF(Table2[[#This Row],[Win]],1,0)</f>
        <v>0</v>
      </c>
      <c r="G152" s="4">
        <f>VLOOKUP(Table2[[#This Row],[Team]],Table3[[Team]:[ID]],2,FALSE)</f>
        <v>28</v>
      </c>
      <c r="H152" s="4">
        <f>VLOOKUP(Table2[[#This Row],[Opponent]],Table3[[Team]:[ID]],2,FALSE)</f>
        <v>25</v>
      </c>
    </row>
    <row r="153" spans="1:8" x14ac:dyDescent="0.3">
      <c r="A153" s="5" t="s">
        <v>76</v>
      </c>
      <c r="B153" t="s">
        <v>74</v>
      </c>
      <c r="C153" s="6">
        <v>-6</v>
      </c>
      <c r="D153" t="b">
        <v>0</v>
      </c>
      <c r="E153" s="13">
        <v>42839</v>
      </c>
      <c r="F153" s="4">
        <f>IF(Table2[[#This Row],[Win]],1,0)</f>
        <v>0</v>
      </c>
      <c r="G153" s="4">
        <f>VLOOKUP(Table2[[#This Row],[Team]],Table3[[Team]:[ID]],2,FALSE)</f>
        <v>13</v>
      </c>
      <c r="H153" s="4">
        <f>VLOOKUP(Table2[[#This Row],[Opponent]],Table3[[Team]:[ID]],2,FALSE)</f>
        <v>12</v>
      </c>
    </row>
    <row r="154" spans="1:8" x14ac:dyDescent="0.3">
      <c r="A154" s="3" t="s">
        <v>97</v>
      </c>
      <c r="B154" t="s">
        <v>87</v>
      </c>
      <c r="C154" s="4">
        <v>1</v>
      </c>
      <c r="D154" t="b">
        <v>1</v>
      </c>
      <c r="E154" s="13">
        <v>42839</v>
      </c>
      <c r="F154" s="4">
        <f>IF(Table2[[#This Row],[Win]],1,0)</f>
        <v>1</v>
      </c>
      <c r="G154" s="4">
        <f>VLOOKUP(Table2[[#This Row],[Team]],Table3[[Team]:[ID]],2,FALSE)</f>
        <v>6</v>
      </c>
      <c r="H154" s="4">
        <f>VLOOKUP(Table2[[#This Row],[Opponent]],Table3[[Team]:[ID]],2,FALSE)</f>
        <v>17</v>
      </c>
    </row>
    <row r="155" spans="1:8" x14ac:dyDescent="0.3">
      <c r="A155" s="5" t="s">
        <v>96</v>
      </c>
      <c r="B155" t="s">
        <v>89</v>
      </c>
      <c r="C155" s="6">
        <v>5</v>
      </c>
      <c r="D155" t="b">
        <v>1</v>
      </c>
      <c r="E155" s="13">
        <v>42839</v>
      </c>
      <c r="F155" s="4">
        <f>IF(Table2[[#This Row],[Win]],1,0)</f>
        <v>1</v>
      </c>
      <c r="G155" s="4">
        <f>VLOOKUP(Table2[[#This Row],[Team]],Table3[[Team]:[ID]],2,FALSE)</f>
        <v>11</v>
      </c>
      <c r="H155" s="4">
        <f>VLOOKUP(Table2[[#This Row],[Opponent]],Table3[[Team]:[ID]],2,FALSE)</f>
        <v>20</v>
      </c>
    </row>
    <row r="156" spans="1:8" x14ac:dyDescent="0.3">
      <c r="A156" s="3" t="s">
        <v>85</v>
      </c>
      <c r="B156" t="s">
        <v>83</v>
      </c>
      <c r="C156" s="4">
        <v>1</v>
      </c>
      <c r="D156" t="b">
        <v>1</v>
      </c>
      <c r="E156" s="13">
        <v>42839</v>
      </c>
      <c r="F156" s="4">
        <f>IF(Table2[[#This Row],[Win]],1,0)</f>
        <v>1</v>
      </c>
      <c r="G156" s="4">
        <f>VLOOKUP(Table2[[#This Row],[Team]],Table3[[Team]:[ID]],2,FALSE)</f>
        <v>10</v>
      </c>
      <c r="H156" s="4">
        <f>VLOOKUP(Table2[[#This Row],[Opponent]],Table3[[Team]:[ID]],2,FALSE)</f>
        <v>8</v>
      </c>
    </row>
    <row r="157" spans="1:8" x14ac:dyDescent="0.3">
      <c r="A157" s="5" t="s">
        <v>78</v>
      </c>
      <c r="B157" t="s">
        <v>71</v>
      </c>
      <c r="C157" s="6">
        <v>-6</v>
      </c>
      <c r="D157" t="b">
        <v>0</v>
      </c>
      <c r="E157" s="13">
        <v>42839</v>
      </c>
      <c r="F157" s="4">
        <f>IF(Table2[[#This Row],[Win]],1,0)</f>
        <v>0</v>
      </c>
      <c r="G157" s="4">
        <f>VLOOKUP(Table2[[#This Row],[Team]],Table3[[Team]:[ID]],2,FALSE)</f>
        <v>9</v>
      </c>
      <c r="H157" s="4">
        <f>VLOOKUP(Table2[[#This Row],[Opponent]],Table3[[Team]:[ID]],2,FALSE)</f>
        <v>24</v>
      </c>
    </row>
    <row r="158" spans="1:8" x14ac:dyDescent="0.3">
      <c r="A158" s="3" t="s">
        <v>94</v>
      </c>
      <c r="B158" t="s">
        <v>90</v>
      </c>
      <c r="C158" s="4">
        <v>-1</v>
      </c>
      <c r="D158" t="b">
        <v>0</v>
      </c>
      <c r="E158" s="13">
        <v>42840</v>
      </c>
      <c r="F158" s="4">
        <f>IF(Table2[[#This Row],[Win]],1,0)</f>
        <v>0</v>
      </c>
      <c r="G158" s="4">
        <f>VLOOKUP(Table2[[#This Row],[Team]],Table3[[Team]:[ID]],2,FALSE)</f>
        <v>27</v>
      </c>
      <c r="H158" s="4">
        <f>VLOOKUP(Table2[[#This Row],[Opponent]],Table3[[Team]:[ID]],2,FALSE)</f>
        <v>4</v>
      </c>
    </row>
    <row r="159" spans="1:8" x14ac:dyDescent="0.3">
      <c r="A159" s="5" t="s">
        <v>93</v>
      </c>
      <c r="B159" t="s">
        <v>91</v>
      </c>
      <c r="C159" s="6">
        <v>-4</v>
      </c>
      <c r="D159" t="b">
        <v>0</v>
      </c>
      <c r="E159" s="13">
        <v>42840</v>
      </c>
      <c r="F159" s="4">
        <f>IF(Table2[[#This Row],[Win]],1,0)</f>
        <v>0</v>
      </c>
      <c r="G159" s="4">
        <f>VLOOKUP(Table2[[#This Row],[Team]],Table3[[Team]:[ID]],2,FALSE)</f>
        <v>1</v>
      </c>
      <c r="H159" s="4">
        <f>VLOOKUP(Table2[[#This Row],[Opponent]],Table3[[Team]:[ID]],2,FALSE)</f>
        <v>14</v>
      </c>
    </row>
    <row r="160" spans="1:8" x14ac:dyDescent="0.3">
      <c r="A160" s="3" t="s">
        <v>82</v>
      </c>
      <c r="B160" t="s">
        <v>79</v>
      </c>
      <c r="C160" s="4">
        <v>-2</v>
      </c>
      <c r="D160" t="b">
        <v>0</v>
      </c>
      <c r="E160" s="13">
        <v>42840</v>
      </c>
      <c r="F160" s="4">
        <f>IF(Table2[[#This Row],[Win]],1,0)</f>
        <v>0</v>
      </c>
      <c r="G160" s="4">
        <f>VLOOKUP(Table2[[#This Row],[Team]],Table3[[Team]:[ID]],2,FALSE)</f>
        <v>23</v>
      </c>
      <c r="H160" s="4">
        <f>VLOOKUP(Table2[[#This Row],[Opponent]],Table3[[Team]:[ID]],2,FALSE)</f>
        <v>2</v>
      </c>
    </row>
    <row r="161" spans="1:8" x14ac:dyDescent="0.3">
      <c r="A161" s="5" t="s">
        <v>99</v>
      </c>
      <c r="B161" t="s">
        <v>75</v>
      </c>
      <c r="C161" s="6">
        <v>-1</v>
      </c>
      <c r="D161" t="b">
        <v>0</v>
      </c>
      <c r="E161" s="13">
        <v>42840</v>
      </c>
      <c r="F161" s="4">
        <f>IF(Table2[[#This Row],[Win]],1,0)</f>
        <v>0</v>
      </c>
      <c r="G161" s="4">
        <f>VLOOKUP(Table2[[#This Row],[Team]],Table3[[Team]:[ID]],2,FALSE)</f>
        <v>3</v>
      </c>
      <c r="H161" s="4">
        <f>VLOOKUP(Table2[[#This Row],[Opponent]],Table3[[Team]:[ID]],2,FALSE)</f>
        <v>29</v>
      </c>
    </row>
    <row r="162" spans="1:8" x14ac:dyDescent="0.3">
      <c r="A162" s="3" t="s">
        <v>80</v>
      </c>
      <c r="B162" t="s">
        <v>88</v>
      </c>
      <c r="C162" s="4">
        <v>2</v>
      </c>
      <c r="D162" t="b">
        <v>1</v>
      </c>
      <c r="E162" s="13">
        <v>42840</v>
      </c>
      <c r="F162" s="4">
        <f>IF(Table2[[#This Row],[Win]],1,0)</f>
        <v>1</v>
      </c>
      <c r="G162" s="4">
        <f>VLOOKUP(Table2[[#This Row],[Team]],Table3[[Team]:[ID]],2,FALSE)</f>
        <v>21</v>
      </c>
      <c r="H162" s="4">
        <f>VLOOKUP(Table2[[#This Row],[Opponent]],Table3[[Team]:[ID]],2,FALSE)</f>
        <v>30</v>
      </c>
    </row>
    <row r="163" spans="1:8" x14ac:dyDescent="0.3">
      <c r="A163" s="5" t="s">
        <v>98</v>
      </c>
      <c r="B163" t="s">
        <v>86</v>
      </c>
      <c r="C163" s="6">
        <v>-2</v>
      </c>
      <c r="D163" t="b">
        <v>0</v>
      </c>
      <c r="E163" s="13">
        <v>42840</v>
      </c>
      <c r="F163" s="4">
        <f>IF(Table2[[#This Row],[Win]],1,0)</f>
        <v>0</v>
      </c>
      <c r="G163" s="4">
        <f>VLOOKUP(Table2[[#This Row],[Team]],Table3[[Team]:[ID]],2,FALSE)</f>
        <v>16</v>
      </c>
      <c r="H163" s="4">
        <f>VLOOKUP(Table2[[#This Row],[Opponent]],Table3[[Team]:[ID]],2,FALSE)</f>
        <v>7</v>
      </c>
    </row>
    <row r="164" spans="1:8" x14ac:dyDescent="0.3">
      <c r="A164" s="3" t="s">
        <v>97</v>
      </c>
      <c r="B164" t="s">
        <v>87</v>
      </c>
      <c r="C164" s="4">
        <v>-6</v>
      </c>
      <c r="D164" t="b">
        <v>0</v>
      </c>
      <c r="E164" s="13">
        <v>42840</v>
      </c>
      <c r="F164" s="4">
        <f>IF(Table2[[#This Row],[Win]],1,0)</f>
        <v>0</v>
      </c>
      <c r="G164" s="4">
        <f>VLOOKUP(Table2[[#This Row],[Team]],Table3[[Team]:[ID]],2,FALSE)</f>
        <v>6</v>
      </c>
      <c r="H164" s="4">
        <f>VLOOKUP(Table2[[#This Row],[Opponent]],Table3[[Team]:[ID]],2,FALSE)</f>
        <v>17</v>
      </c>
    </row>
    <row r="165" spans="1:8" x14ac:dyDescent="0.3">
      <c r="A165" s="5" t="s">
        <v>81</v>
      </c>
      <c r="B165" t="s">
        <v>72</v>
      </c>
      <c r="C165" s="6">
        <v>1</v>
      </c>
      <c r="D165" t="b">
        <v>1</v>
      </c>
      <c r="E165" s="13">
        <v>42840</v>
      </c>
      <c r="F165" s="4">
        <f>IF(Table2[[#This Row],[Win]],1,0)</f>
        <v>1</v>
      </c>
      <c r="G165" s="4">
        <f>VLOOKUP(Table2[[#This Row],[Team]],Table3[[Team]:[ID]],2,FALSE)</f>
        <v>22</v>
      </c>
      <c r="H165" s="4">
        <f>VLOOKUP(Table2[[#This Row],[Opponent]],Table3[[Team]:[ID]],2,FALSE)</f>
        <v>5</v>
      </c>
    </row>
    <row r="166" spans="1:8" x14ac:dyDescent="0.3">
      <c r="A166" s="3" t="s">
        <v>95</v>
      </c>
      <c r="B166" t="s">
        <v>73</v>
      </c>
      <c r="C166" s="4">
        <v>-1</v>
      </c>
      <c r="D166" t="b">
        <v>0</v>
      </c>
      <c r="E166" s="13">
        <v>42840</v>
      </c>
      <c r="F166" s="4">
        <f>IF(Table2[[#This Row],[Win]],1,0)</f>
        <v>0</v>
      </c>
      <c r="G166" s="4">
        <f>VLOOKUP(Table2[[#This Row],[Team]],Table3[[Team]:[ID]],2,FALSE)</f>
        <v>26</v>
      </c>
      <c r="H166" s="4">
        <f>VLOOKUP(Table2[[#This Row],[Opponent]],Table3[[Team]:[ID]],2,FALSE)</f>
        <v>19</v>
      </c>
    </row>
    <row r="167" spans="1:8" x14ac:dyDescent="0.3">
      <c r="A167" s="5" t="s">
        <v>92</v>
      </c>
      <c r="B167" t="s">
        <v>84</v>
      </c>
      <c r="C167" s="6">
        <v>-1</v>
      </c>
      <c r="D167" t="b">
        <v>0</v>
      </c>
      <c r="E167" s="13">
        <v>42840</v>
      </c>
      <c r="F167" s="4">
        <f>IF(Table2[[#This Row],[Win]],1,0)</f>
        <v>0</v>
      </c>
      <c r="G167" s="4">
        <f>VLOOKUP(Table2[[#This Row],[Team]],Table3[[Team]:[ID]],2,FALSE)</f>
        <v>18</v>
      </c>
      <c r="H167" s="4">
        <f>VLOOKUP(Table2[[#This Row],[Opponent]],Table3[[Team]:[ID]],2,FALSE)</f>
        <v>15</v>
      </c>
    </row>
    <row r="168" spans="1:8" x14ac:dyDescent="0.3">
      <c r="A168" s="3" t="s">
        <v>100</v>
      </c>
      <c r="B168" t="s">
        <v>77</v>
      </c>
      <c r="C168" s="4">
        <v>-5</v>
      </c>
      <c r="D168" t="b">
        <v>0</v>
      </c>
      <c r="E168" s="13">
        <v>42840</v>
      </c>
      <c r="F168" s="4">
        <f>IF(Table2[[#This Row],[Win]],1,0)</f>
        <v>0</v>
      </c>
      <c r="G168" s="4">
        <f>VLOOKUP(Table2[[#This Row],[Team]],Table3[[Team]:[ID]],2,FALSE)</f>
        <v>28</v>
      </c>
      <c r="H168" s="4">
        <f>VLOOKUP(Table2[[#This Row],[Opponent]],Table3[[Team]:[ID]],2,FALSE)</f>
        <v>25</v>
      </c>
    </row>
    <row r="169" spans="1:8" x14ac:dyDescent="0.3">
      <c r="A169" s="5" t="s">
        <v>76</v>
      </c>
      <c r="B169" t="s">
        <v>74</v>
      </c>
      <c r="C169" s="6">
        <v>-1</v>
      </c>
      <c r="D169" t="b">
        <v>0</v>
      </c>
      <c r="E169" s="13">
        <v>42840</v>
      </c>
      <c r="F169" s="4">
        <f>IF(Table2[[#This Row],[Win]],1,0)</f>
        <v>0</v>
      </c>
      <c r="G169" s="4">
        <f>VLOOKUP(Table2[[#This Row],[Team]],Table3[[Team]:[ID]],2,FALSE)</f>
        <v>13</v>
      </c>
      <c r="H169" s="4">
        <f>VLOOKUP(Table2[[#This Row],[Opponent]],Table3[[Team]:[ID]],2,FALSE)</f>
        <v>12</v>
      </c>
    </row>
    <row r="170" spans="1:8" x14ac:dyDescent="0.3">
      <c r="A170" s="3" t="s">
        <v>96</v>
      </c>
      <c r="B170" t="s">
        <v>89</v>
      </c>
      <c r="C170" s="4">
        <v>4</v>
      </c>
      <c r="D170" t="b">
        <v>1</v>
      </c>
      <c r="E170" s="13">
        <v>42840</v>
      </c>
      <c r="F170" s="4">
        <f>IF(Table2[[#This Row],[Win]],1,0)</f>
        <v>1</v>
      </c>
      <c r="G170" s="4">
        <f>VLOOKUP(Table2[[#This Row],[Team]],Table3[[Team]:[ID]],2,FALSE)</f>
        <v>11</v>
      </c>
      <c r="H170" s="4">
        <f>VLOOKUP(Table2[[#This Row],[Opponent]],Table3[[Team]:[ID]],2,FALSE)</f>
        <v>20</v>
      </c>
    </row>
    <row r="171" spans="1:8" x14ac:dyDescent="0.3">
      <c r="A171" s="5" t="s">
        <v>85</v>
      </c>
      <c r="B171" t="s">
        <v>83</v>
      </c>
      <c r="C171" s="6">
        <v>-7</v>
      </c>
      <c r="D171" t="b">
        <v>0</v>
      </c>
      <c r="E171" s="13">
        <v>42840</v>
      </c>
      <c r="F171" s="4">
        <f>IF(Table2[[#This Row],[Win]],1,0)</f>
        <v>0</v>
      </c>
      <c r="G171" s="4">
        <f>VLOOKUP(Table2[[#This Row],[Team]],Table3[[Team]:[ID]],2,FALSE)</f>
        <v>10</v>
      </c>
      <c r="H171" s="4">
        <f>VLOOKUP(Table2[[#This Row],[Opponent]],Table3[[Team]:[ID]],2,FALSE)</f>
        <v>8</v>
      </c>
    </row>
    <row r="172" spans="1:8" x14ac:dyDescent="0.3">
      <c r="A172" s="3" t="s">
        <v>78</v>
      </c>
      <c r="B172" t="s">
        <v>71</v>
      </c>
      <c r="C172" s="4">
        <v>5</v>
      </c>
      <c r="D172" t="b">
        <v>1</v>
      </c>
      <c r="E172" s="13">
        <v>42840</v>
      </c>
      <c r="F172" s="4">
        <f>IF(Table2[[#This Row],[Win]],1,0)</f>
        <v>1</v>
      </c>
      <c r="G172" s="4">
        <f>VLOOKUP(Table2[[#This Row],[Team]],Table3[[Team]:[ID]],2,FALSE)</f>
        <v>9</v>
      </c>
      <c r="H172" s="4">
        <f>VLOOKUP(Table2[[#This Row],[Opponent]],Table3[[Team]:[ID]],2,FALSE)</f>
        <v>24</v>
      </c>
    </row>
    <row r="173" spans="1:8" x14ac:dyDescent="0.3">
      <c r="A173" s="5" t="s">
        <v>94</v>
      </c>
      <c r="B173" t="s">
        <v>90</v>
      </c>
      <c r="C173" s="6">
        <v>-2</v>
      </c>
      <c r="D173" t="b">
        <v>0</v>
      </c>
      <c r="E173" s="13">
        <v>42841</v>
      </c>
      <c r="F173" s="4">
        <f>IF(Table2[[#This Row],[Win]],1,0)</f>
        <v>0</v>
      </c>
      <c r="G173" s="4">
        <f>VLOOKUP(Table2[[#This Row],[Team]],Table3[[Team]:[ID]],2,FALSE)</f>
        <v>27</v>
      </c>
      <c r="H173" s="4">
        <f>VLOOKUP(Table2[[#This Row],[Opponent]],Table3[[Team]:[ID]],2,FALSE)</f>
        <v>4</v>
      </c>
    </row>
    <row r="174" spans="1:8" x14ac:dyDescent="0.3">
      <c r="A174" s="3" t="s">
        <v>93</v>
      </c>
      <c r="B174" t="s">
        <v>91</v>
      </c>
      <c r="C174" s="4">
        <v>2</v>
      </c>
      <c r="D174" t="b">
        <v>1</v>
      </c>
      <c r="E174" s="13">
        <v>42841</v>
      </c>
      <c r="F174" s="4">
        <f>IF(Table2[[#This Row],[Win]],1,0)</f>
        <v>1</v>
      </c>
      <c r="G174" s="4">
        <f>VLOOKUP(Table2[[#This Row],[Team]],Table3[[Team]:[ID]],2,FALSE)</f>
        <v>1</v>
      </c>
      <c r="H174" s="4">
        <f>VLOOKUP(Table2[[#This Row],[Opponent]],Table3[[Team]:[ID]],2,FALSE)</f>
        <v>14</v>
      </c>
    </row>
    <row r="175" spans="1:8" x14ac:dyDescent="0.3">
      <c r="A175" s="5" t="s">
        <v>82</v>
      </c>
      <c r="B175" t="s">
        <v>79</v>
      </c>
      <c r="C175" s="6">
        <v>-7</v>
      </c>
      <c r="D175" t="b">
        <v>0</v>
      </c>
      <c r="E175" s="13">
        <v>42841</v>
      </c>
      <c r="F175" s="4">
        <f>IF(Table2[[#This Row],[Win]],1,0)</f>
        <v>0</v>
      </c>
      <c r="G175" s="4">
        <f>VLOOKUP(Table2[[#This Row],[Team]],Table3[[Team]:[ID]],2,FALSE)</f>
        <v>23</v>
      </c>
      <c r="H175" s="4">
        <f>VLOOKUP(Table2[[#This Row],[Opponent]],Table3[[Team]:[ID]],2,FALSE)</f>
        <v>2</v>
      </c>
    </row>
    <row r="176" spans="1:8" x14ac:dyDescent="0.3">
      <c r="A176" s="3" t="s">
        <v>80</v>
      </c>
      <c r="B176" t="s">
        <v>88</v>
      </c>
      <c r="C176" s="4">
        <v>-2</v>
      </c>
      <c r="D176" t="b">
        <v>0</v>
      </c>
      <c r="E176" s="13">
        <v>42841</v>
      </c>
      <c r="F176" s="4">
        <f>IF(Table2[[#This Row],[Win]],1,0)</f>
        <v>0</v>
      </c>
      <c r="G176" s="4">
        <f>VLOOKUP(Table2[[#This Row],[Team]],Table3[[Team]:[ID]],2,FALSE)</f>
        <v>21</v>
      </c>
      <c r="H176" s="4">
        <f>VLOOKUP(Table2[[#This Row],[Opponent]],Table3[[Team]:[ID]],2,FALSE)</f>
        <v>30</v>
      </c>
    </row>
    <row r="177" spans="1:8" x14ac:dyDescent="0.3">
      <c r="A177" s="5" t="s">
        <v>99</v>
      </c>
      <c r="B177" t="s">
        <v>75</v>
      </c>
      <c r="C177" s="6">
        <v>7</v>
      </c>
      <c r="D177" t="b">
        <v>1</v>
      </c>
      <c r="E177" s="13">
        <v>42841</v>
      </c>
      <c r="F177" s="4">
        <f>IF(Table2[[#This Row],[Win]],1,0)</f>
        <v>1</v>
      </c>
      <c r="G177" s="4">
        <f>VLOOKUP(Table2[[#This Row],[Team]],Table3[[Team]:[ID]],2,FALSE)</f>
        <v>3</v>
      </c>
      <c r="H177" s="4">
        <f>VLOOKUP(Table2[[#This Row],[Opponent]],Table3[[Team]:[ID]],2,FALSE)</f>
        <v>29</v>
      </c>
    </row>
    <row r="178" spans="1:8" x14ac:dyDescent="0.3">
      <c r="A178" s="3" t="s">
        <v>98</v>
      </c>
      <c r="B178" t="s">
        <v>86</v>
      </c>
      <c r="C178" s="4">
        <v>2</v>
      </c>
      <c r="D178" t="b">
        <v>1</v>
      </c>
      <c r="E178" s="13">
        <v>42841</v>
      </c>
      <c r="F178" s="4">
        <f>IF(Table2[[#This Row],[Win]],1,0)</f>
        <v>1</v>
      </c>
      <c r="G178" s="4">
        <f>VLOOKUP(Table2[[#This Row],[Team]],Table3[[Team]:[ID]],2,FALSE)</f>
        <v>16</v>
      </c>
      <c r="H178" s="4">
        <f>VLOOKUP(Table2[[#This Row],[Opponent]],Table3[[Team]:[ID]],2,FALSE)</f>
        <v>7</v>
      </c>
    </row>
    <row r="179" spans="1:8" x14ac:dyDescent="0.3">
      <c r="A179" s="5" t="s">
        <v>97</v>
      </c>
      <c r="B179" t="s">
        <v>87</v>
      </c>
      <c r="C179" s="6">
        <v>2</v>
      </c>
      <c r="D179" t="b">
        <v>1</v>
      </c>
      <c r="E179" s="13">
        <v>42841</v>
      </c>
      <c r="F179" s="4">
        <f>IF(Table2[[#This Row],[Win]],1,0)</f>
        <v>1</v>
      </c>
      <c r="G179" s="4">
        <f>VLOOKUP(Table2[[#This Row],[Team]],Table3[[Team]:[ID]],2,FALSE)</f>
        <v>6</v>
      </c>
      <c r="H179" s="4">
        <f>VLOOKUP(Table2[[#This Row],[Opponent]],Table3[[Team]:[ID]],2,FALSE)</f>
        <v>17</v>
      </c>
    </row>
    <row r="180" spans="1:8" x14ac:dyDescent="0.3">
      <c r="A180" s="3" t="s">
        <v>81</v>
      </c>
      <c r="B180" t="s">
        <v>72</v>
      </c>
      <c r="C180" s="4">
        <v>5</v>
      </c>
      <c r="D180" t="b">
        <v>1</v>
      </c>
      <c r="E180" s="13">
        <v>42841</v>
      </c>
      <c r="F180" s="4">
        <f>IF(Table2[[#This Row],[Win]],1,0)</f>
        <v>1</v>
      </c>
      <c r="G180" s="4">
        <f>VLOOKUP(Table2[[#This Row],[Team]],Table3[[Team]:[ID]],2,FALSE)</f>
        <v>22</v>
      </c>
      <c r="H180" s="4">
        <f>VLOOKUP(Table2[[#This Row],[Opponent]],Table3[[Team]:[ID]],2,FALSE)</f>
        <v>5</v>
      </c>
    </row>
    <row r="181" spans="1:8" x14ac:dyDescent="0.3">
      <c r="A181" s="5" t="s">
        <v>95</v>
      </c>
      <c r="B181" t="s">
        <v>73</v>
      </c>
      <c r="C181" s="6">
        <v>-6</v>
      </c>
      <c r="D181" t="b">
        <v>0</v>
      </c>
      <c r="E181" s="13">
        <v>42841</v>
      </c>
      <c r="F181" s="4">
        <f>IF(Table2[[#This Row],[Win]],1,0)</f>
        <v>0</v>
      </c>
      <c r="G181" s="4">
        <f>VLOOKUP(Table2[[#This Row],[Team]],Table3[[Team]:[ID]],2,FALSE)</f>
        <v>26</v>
      </c>
      <c r="H181" s="4">
        <f>VLOOKUP(Table2[[#This Row],[Opponent]],Table3[[Team]:[ID]],2,FALSE)</f>
        <v>19</v>
      </c>
    </row>
    <row r="182" spans="1:8" x14ac:dyDescent="0.3">
      <c r="A182" s="3" t="s">
        <v>92</v>
      </c>
      <c r="B182" t="s">
        <v>84</v>
      </c>
      <c r="C182" s="4">
        <v>-2</v>
      </c>
      <c r="D182" t="b">
        <v>0</v>
      </c>
      <c r="E182" s="13">
        <v>42841</v>
      </c>
      <c r="F182" s="4">
        <f>IF(Table2[[#This Row],[Win]],1,0)</f>
        <v>0</v>
      </c>
      <c r="G182" s="4">
        <f>VLOOKUP(Table2[[#This Row],[Team]],Table3[[Team]:[ID]],2,FALSE)</f>
        <v>18</v>
      </c>
      <c r="H182" s="4">
        <f>VLOOKUP(Table2[[#This Row],[Opponent]],Table3[[Team]:[ID]],2,FALSE)</f>
        <v>15</v>
      </c>
    </row>
    <row r="183" spans="1:8" x14ac:dyDescent="0.3">
      <c r="A183" s="5" t="s">
        <v>100</v>
      </c>
      <c r="B183" t="s">
        <v>77</v>
      </c>
      <c r="C183" s="6">
        <v>-1</v>
      </c>
      <c r="D183" t="b">
        <v>0</v>
      </c>
      <c r="E183" s="13">
        <v>42841</v>
      </c>
      <c r="F183" s="4">
        <f>IF(Table2[[#This Row],[Win]],1,0)</f>
        <v>0</v>
      </c>
      <c r="G183" s="4">
        <f>VLOOKUP(Table2[[#This Row],[Team]],Table3[[Team]:[ID]],2,FALSE)</f>
        <v>28</v>
      </c>
      <c r="H183" s="4">
        <f>VLOOKUP(Table2[[#This Row],[Opponent]],Table3[[Team]:[ID]],2,FALSE)</f>
        <v>25</v>
      </c>
    </row>
    <row r="184" spans="1:8" x14ac:dyDescent="0.3">
      <c r="A184" s="3" t="s">
        <v>76</v>
      </c>
      <c r="B184" t="s">
        <v>74</v>
      </c>
      <c r="C184" s="4">
        <v>-1</v>
      </c>
      <c r="D184" t="b">
        <v>0</v>
      </c>
      <c r="E184" s="13">
        <v>42841</v>
      </c>
      <c r="F184" s="4">
        <f>IF(Table2[[#This Row],[Win]],1,0)</f>
        <v>0</v>
      </c>
      <c r="G184" s="4">
        <f>VLOOKUP(Table2[[#This Row],[Team]],Table3[[Team]:[ID]],2,FALSE)</f>
        <v>13</v>
      </c>
      <c r="H184" s="4">
        <f>VLOOKUP(Table2[[#This Row],[Opponent]],Table3[[Team]:[ID]],2,FALSE)</f>
        <v>12</v>
      </c>
    </row>
    <row r="185" spans="1:8" x14ac:dyDescent="0.3">
      <c r="A185" s="5" t="s">
        <v>85</v>
      </c>
      <c r="B185" t="s">
        <v>83</v>
      </c>
      <c r="C185" s="6">
        <v>3</v>
      </c>
      <c r="D185" t="b">
        <v>1</v>
      </c>
      <c r="E185" s="13">
        <v>42841</v>
      </c>
      <c r="F185" s="4">
        <f>IF(Table2[[#This Row],[Win]],1,0)</f>
        <v>1</v>
      </c>
      <c r="G185" s="4">
        <f>VLOOKUP(Table2[[#This Row],[Team]],Table3[[Team]:[ID]],2,FALSE)</f>
        <v>10</v>
      </c>
      <c r="H185" s="4">
        <f>VLOOKUP(Table2[[#This Row],[Opponent]],Table3[[Team]:[ID]],2,FALSE)</f>
        <v>8</v>
      </c>
    </row>
    <row r="186" spans="1:8" x14ac:dyDescent="0.3">
      <c r="A186" s="3" t="s">
        <v>78</v>
      </c>
      <c r="B186" t="s">
        <v>71</v>
      </c>
      <c r="C186" s="4">
        <v>1</v>
      </c>
      <c r="D186" t="b">
        <v>1</v>
      </c>
      <c r="E186" s="13">
        <v>42841</v>
      </c>
      <c r="F186" s="4">
        <f>IF(Table2[[#This Row],[Win]],1,0)</f>
        <v>1</v>
      </c>
      <c r="G186" s="4">
        <f>VLOOKUP(Table2[[#This Row],[Team]],Table3[[Team]:[ID]],2,FALSE)</f>
        <v>9</v>
      </c>
      <c r="H186" s="4">
        <f>VLOOKUP(Table2[[#This Row],[Opponent]],Table3[[Team]:[ID]],2,FALSE)</f>
        <v>24</v>
      </c>
    </row>
    <row r="187" spans="1:8" x14ac:dyDescent="0.3">
      <c r="A187" s="5" t="s">
        <v>76</v>
      </c>
      <c r="B187" t="s">
        <v>96</v>
      </c>
      <c r="C187" s="6">
        <v>-3</v>
      </c>
      <c r="D187" t="b">
        <v>0</v>
      </c>
      <c r="E187" s="13">
        <v>42842</v>
      </c>
      <c r="F187" s="4">
        <f>IF(Table2[[#This Row],[Win]],1,0)</f>
        <v>0</v>
      </c>
      <c r="G187" s="4">
        <f>VLOOKUP(Table2[[#This Row],[Team]],Table3[[Team]:[ID]],2,FALSE)</f>
        <v>13</v>
      </c>
      <c r="H187" s="4">
        <f>VLOOKUP(Table2[[#This Row],[Opponent]],Table3[[Team]:[ID]],2,FALSE)</f>
        <v>11</v>
      </c>
    </row>
    <row r="188" spans="1:8" x14ac:dyDescent="0.3">
      <c r="A188" s="3" t="s">
        <v>82</v>
      </c>
      <c r="B188" t="s">
        <v>79</v>
      </c>
      <c r="C188" s="4">
        <v>-1</v>
      </c>
      <c r="D188" t="b">
        <v>0</v>
      </c>
      <c r="E188" s="13">
        <v>42842</v>
      </c>
      <c r="F188" s="4">
        <f>IF(Table2[[#This Row],[Win]],1,0)</f>
        <v>0</v>
      </c>
      <c r="G188" s="4">
        <f>VLOOKUP(Table2[[#This Row],[Team]],Table3[[Team]:[ID]],2,FALSE)</f>
        <v>23</v>
      </c>
      <c r="H188" s="4">
        <f>VLOOKUP(Table2[[#This Row],[Opponent]],Table3[[Team]:[ID]],2,FALSE)</f>
        <v>2</v>
      </c>
    </row>
    <row r="189" spans="1:8" x14ac:dyDescent="0.3">
      <c r="A189" s="5" t="s">
        <v>93</v>
      </c>
      <c r="B189" t="s">
        <v>91</v>
      </c>
      <c r="C189" s="6">
        <v>2</v>
      </c>
      <c r="D189" t="b">
        <v>1</v>
      </c>
      <c r="E189" s="13">
        <v>42842</v>
      </c>
      <c r="F189" s="4">
        <f>IF(Table2[[#This Row],[Win]],1,0)</f>
        <v>1</v>
      </c>
      <c r="G189" s="4">
        <f>VLOOKUP(Table2[[#This Row],[Team]],Table3[[Team]:[ID]],2,FALSE)</f>
        <v>1</v>
      </c>
      <c r="H189" s="4">
        <f>VLOOKUP(Table2[[#This Row],[Opponent]],Table3[[Team]:[ID]],2,FALSE)</f>
        <v>14</v>
      </c>
    </row>
    <row r="190" spans="1:8" x14ac:dyDescent="0.3">
      <c r="A190" s="3" t="s">
        <v>83</v>
      </c>
      <c r="B190" t="s">
        <v>87</v>
      </c>
      <c r="C190" s="4">
        <v>2</v>
      </c>
      <c r="D190" t="b">
        <v>1</v>
      </c>
      <c r="E190" s="13">
        <v>42842</v>
      </c>
      <c r="F190" s="4">
        <f>IF(Table2[[#This Row],[Win]],1,0)</f>
        <v>1</v>
      </c>
      <c r="G190" s="4">
        <f>VLOOKUP(Table2[[#This Row],[Team]],Table3[[Team]:[ID]],2,FALSE)</f>
        <v>8</v>
      </c>
      <c r="H190" s="4">
        <f>VLOOKUP(Table2[[#This Row],[Opponent]],Table3[[Team]:[ID]],2,FALSE)</f>
        <v>17</v>
      </c>
    </row>
    <row r="191" spans="1:8" x14ac:dyDescent="0.3">
      <c r="A191" s="5" t="s">
        <v>98</v>
      </c>
      <c r="B191" t="s">
        <v>72</v>
      </c>
      <c r="C191" s="6">
        <v>3</v>
      </c>
      <c r="D191" t="b">
        <v>1</v>
      </c>
      <c r="E191" s="13">
        <v>42842</v>
      </c>
      <c r="F191" s="4">
        <f>IF(Table2[[#This Row],[Win]],1,0)</f>
        <v>1</v>
      </c>
      <c r="G191" s="4">
        <f>VLOOKUP(Table2[[#This Row],[Team]],Table3[[Team]:[ID]],2,FALSE)</f>
        <v>16</v>
      </c>
      <c r="H191" s="4">
        <f>VLOOKUP(Table2[[#This Row],[Opponent]],Table3[[Team]:[ID]],2,FALSE)</f>
        <v>5</v>
      </c>
    </row>
    <row r="192" spans="1:8" x14ac:dyDescent="0.3">
      <c r="A192" s="3" t="s">
        <v>97</v>
      </c>
      <c r="B192" t="s">
        <v>73</v>
      </c>
      <c r="C192" s="4">
        <v>-3</v>
      </c>
      <c r="D192" t="b">
        <v>0</v>
      </c>
      <c r="E192" s="13">
        <v>42842</v>
      </c>
      <c r="F192" s="4">
        <f>IF(Table2[[#This Row],[Win]],1,0)</f>
        <v>0</v>
      </c>
      <c r="G192" s="4">
        <f>VLOOKUP(Table2[[#This Row],[Team]],Table3[[Team]:[ID]],2,FALSE)</f>
        <v>6</v>
      </c>
      <c r="H192" s="4">
        <f>VLOOKUP(Table2[[#This Row],[Opponent]],Table3[[Team]:[ID]],2,FALSE)</f>
        <v>19</v>
      </c>
    </row>
    <row r="193" spans="1:8" x14ac:dyDescent="0.3">
      <c r="A193" s="5" t="s">
        <v>84</v>
      </c>
      <c r="B193" t="s">
        <v>77</v>
      </c>
      <c r="C193" s="6">
        <v>-5</v>
      </c>
      <c r="D193" t="b">
        <v>0</v>
      </c>
      <c r="E193" s="13">
        <v>42842</v>
      </c>
      <c r="F193" s="4">
        <f>IF(Table2[[#This Row],[Win]],1,0)</f>
        <v>0</v>
      </c>
      <c r="G193" s="4">
        <f>VLOOKUP(Table2[[#This Row],[Team]],Table3[[Team]:[ID]],2,FALSE)</f>
        <v>15</v>
      </c>
      <c r="H193" s="4">
        <f>VLOOKUP(Table2[[#This Row],[Opponent]],Table3[[Team]:[ID]],2,FALSE)</f>
        <v>25</v>
      </c>
    </row>
    <row r="194" spans="1:8" x14ac:dyDescent="0.3">
      <c r="A194" s="3" t="s">
        <v>100</v>
      </c>
      <c r="B194" t="s">
        <v>89</v>
      </c>
      <c r="C194" s="4">
        <v>7</v>
      </c>
      <c r="D194" t="b">
        <v>1</v>
      </c>
      <c r="E194" s="13">
        <v>42842</v>
      </c>
      <c r="F194" s="4">
        <f>IF(Table2[[#This Row],[Win]],1,0)</f>
        <v>1</v>
      </c>
      <c r="G194" s="4">
        <f>VLOOKUP(Table2[[#This Row],[Team]],Table3[[Team]:[ID]],2,FALSE)</f>
        <v>28</v>
      </c>
      <c r="H194" s="4">
        <f>VLOOKUP(Table2[[#This Row],[Opponent]],Table3[[Team]:[ID]],2,FALSE)</f>
        <v>20</v>
      </c>
    </row>
    <row r="195" spans="1:8" x14ac:dyDescent="0.3">
      <c r="A195" s="5" t="s">
        <v>81</v>
      </c>
      <c r="B195" t="s">
        <v>95</v>
      </c>
      <c r="C195" s="6">
        <v>-1</v>
      </c>
      <c r="D195" t="b">
        <v>0</v>
      </c>
      <c r="E195" s="13">
        <v>42842</v>
      </c>
      <c r="F195" s="4">
        <f>IF(Table2[[#This Row],[Win]],1,0)</f>
        <v>0</v>
      </c>
      <c r="G195" s="4">
        <f>VLOOKUP(Table2[[#This Row],[Team]],Table3[[Team]:[ID]],2,FALSE)</f>
        <v>22</v>
      </c>
      <c r="H195" s="4">
        <f>VLOOKUP(Table2[[#This Row],[Opponent]],Table3[[Team]:[ID]],2,FALSE)</f>
        <v>26</v>
      </c>
    </row>
    <row r="196" spans="1:8" x14ac:dyDescent="0.3">
      <c r="A196" s="3" t="s">
        <v>94</v>
      </c>
      <c r="B196" t="s">
        <v>90</v>
      </c>
      <c r="C196" s="4">
        <v>-1</v>
      </c>
      <c r="D196" t="b">
        <v>0</v>
      </c>
      <c r="E196" s="13">
        <v>42842</v>
      </c>
      <c r="F196" s="4">
        <f>IF(Table2[[#This Row],[Win]],1,0)</f>
        <v>0</v>
      </c>
      <c r="G196" s="4">
        <f>VLOOKUP(Table2[[#This Row],[Team]],Table3[[Team]:[ID]],2,FALSE)</f>
        <v>27</v>
      </c>
      <c r="H196" s="4">
        <f>VLOOKUP(Table2[[#This Row],[Opponent]],Table3[[Team]:[ID]],2,FALSE)</f>
        <v>4</v>
      </c>
    </row>
    <row r="197" spans="1:8" x14ac:dyDescent="0.3">
      <c r="A197" s="5" t="s">
        <v>93</v>
      </c>
      <c r="B197" t="s">
        <v>82</v>
      </c>
      <c r="C197" s="6">
        <v>9</v>
      </c>
      <c r="D197" t="b">
        <v>1</v>
      </c>
      <c r="E197" s="13">
        <v>42843</v>
      </c>
      <c r="F197" s="4">
        <f>IF(Table2[[#This Row],[Win]],1,0)</f>
        <v>1</v>
      </c>
      <c r="G197" s="4">
        <f>VLOOKUP(Table2[[#This Row],[Team]],Table3[[Team]:[ID]],2,FALSE)</f>
        <v>1</v>
      </c>
      <c r="H197" s="4">
        <f>VLOOKUP(Table2[[#This Row],[Opponent]],Table3[[Team]:[ID]],2,FALSE)</f>
        <v>23</v>
      </c>
    </row>
    <row r="198" spans="1:8" x14ac:dyDescent="0.3">
      <c r="A198" s="3" t="s">
        <v>76</v>
      </c>
      <c r="B198" t="s">
        <v>96</v>
      </c>
      <c r="C198" s="4">
        <v>3</v>
      </c>
      <c r="D198" t="b">
        <v>1</v>
      </c>
      <c r="E198" s="13">
        <v>42843</v>
      </c>
      <c r="F198" s="4">
        <f>IF(Table2[[#This Row],[Win]],1,0)</f>
        <v>1</v>
      </c>
      <c r="G198" s="4">
        <f>VLOOKUP(Table2[[#This Row],[Team]],Table3[[Team]:[ID]],2,FALSE)</f>
        <v>13</v>
      </c>
      <c r="H198" s="4">
        <f>VLOOKUP(Table2[[#This Row],[Opponent]],Table3[[Team]:[ID]],2,FALSE)</f>
        <v>11</v>
      </c>
    </row>
    <row r="199" spans="1:8" x14ac:dyDescent="0.3">
      <c r="A199" s="5" t="s">
        <v>88</v>
      </c>
      <c r="B199" t="s">
        <v>79</v>
      </c>
      <c r="C199" s="6">
        <v>2</v>
      </c>
      <c r="D199" t="b">
        <v>1</v>
      </c>
      <c r="E199" s="13">
        <v>42843</v>
      </c>
      <c r="F199" s="4">
        <f>IF(Table2[[#This Row],[Win]],1,0)</f>
        <v>1</v>
      </c>
      <c r="G199" s="4">
        <f>VLOOKUP(Table2[[#This Row],[Team]],Table3[[Team]:[ID]],2,FALSE)</f>
        <v>30</v>
      </c>
      <c r="H199" s="4">
        <f>VLOOKUP(Table2[[#This Row],[Opponent]],Table3[[Team]:[ID]],2,FALSE)</f>
        <v>2</v>
      </c>
    </row>
    <row r="200" spans="1:8" x14ac:dyDescent="0.3">
      <c r="A200" s="3" t="s">
        <v>80</v>
      </c>
      <c r="B200" t="s">
        <v>92</v>
      </c>
      <c r="C200" s="4">
        <v>4</v>
      </c>
      <c r="D200" t="b">
        <v>1</v>
      </c>
      <c r="E200" s="13">
        <v>42843</v>
      </c>
      <c r="F200" s="4">
        <f>IF(Table2[[#This Row],[Win]],1,0)</f>
        <v>1</v>
      </c>
      <c r="G200" s="4">
        <f>VLOOKUP(Table2[[#This Row],[Team]],Table3[[Team]:[ID]],2,FALSE)</f>
        <v>21</v>
      </c>
      <c r="H200" s="4">
        <f>VLOOKUP(Table2[[#This Row],[Opponent]],Table3[[Team]:[ID]],2,FALSE)</f>
        <v>18</v>
      </c>
    </row>
    <row r="201" spans="1:8" x14ac:dyDescent="0.3">
      <c r="A201" s="5" t="s">
        <v>90</v>
      </c>
      <c r="B201" t="s">
        <v>75</v>
      </c>
      <c r="C201" s="6">
        <v>1</v>
      </c>
      <c r="D201" t="b">
        <v>1</v>
      </c>
      <c r="E201" s="13">
        <v>42843</v>
      </c>
      <c r="F201" s="4">
        <f>IF(Table2[[#This Row],[Win]],1,0)</f>
        <v>1</v>
      </c>
      <c r="G201" s="4">
        <f>VLOOKUP(Table2[[#This Row],[Team]],Table3[[Team]:[ID]],2,FALSE)</f>
        <v>4</v>
      </c>
      <c r="H201" s="4">
        <f>VLOOKUP(Table2[[#This Row],[Opponent]],Table3[[Team]:[ID]],2,FALSE)</f>
        <v>29</v>
      </c>
    </row>
    <row r="202" spans="1:8" x14ac:dyDescent="0.3">
      <c r="A202" s="3" t="s">
        <v>85</v>
      </c>
      <c r="B202" t="s">
        <v>94</v>
      </c>
      <c r="C202" s="4">
        <v>-4</v>
      </c>
      <c r="D202" t="b">
        <v>0</v>
      </c>
      <c r="E202" s="13">
        <v>42843</v>
      </c>
      <c r="F202" s="4">
        <f>IF(Table2[[#This Row],[Win]],1,0)</f>
        <v>0</v>
      </c>
      <c r="G202" s="4">
        <f>VLOOKUP(Table2[[#This Row],[Team]],Table3[[Team]:[ID]],2,FALSE)</f>
        <v>10</v>
      </c>
      <c r="H202" s="4">
        <f>VLOOKUP(Table2[[#This Row],[Opponent]],Table3[[Team]:[ID]],2,FALSE)</f>
        <v>27</v>
      </c>
    </row>
    <row r="203" spans="1:8" x14ac:dyDescent="0.3">
      <c r="A203" s="5" t="s">
        <v>78</v>
      </c>
      <c r="B203" t="s">
        <v>91</v>
      </c>
      <c r="C203" s="6">
        <v>1</v>
      </c>
      <c r="D203" t="b">
        <v>1</v>
      </c>
      <c r="E203" s="13">
        <v>42843</v>
      </c>
      <c r="F203" s="4">
        <f>IF(Table2[[#This Row],[Win]],1,0)</f>
        <v>1</v>
      </c>
      <c r="G203" s="4">
        <f>VLOOKUP(Table2[[#This Row],[Team]],Table3[[Team]:[ID]],2,FALSE)</f>
        <v>9</v>
      </c>
      <c r="H203" s="4">
        <f>VLOOKUP(Table2[[#This Row],[Opponent]],Table3[[Team]:[ID]],2,FALSE)</f>
        <v>14</v>
      </c>
    </row>
    <row r="204" spans="1:8" x14ac:dyDescent="0.3">
      <c r="A204" s="3" t="s">
        <v>99</v>
      </c>
      <c r="B204" t="s">
        <v>86</v>
      </c>
      <c r="C204" s="4">
        <v>-6</v>
      </c>
      <c r="D204" t="b">
        <v>0</v>
      </c>
      <c r="E204" s="13">
        <v>42843</v>
      </c>
      <c r="F204" s="4">
        <f>IF(Table2[[#This Row],[Win]],1,0)</f>
        <v>0</v>
      </c>
      <c r="G204" s="4">
        <f>VLOOKUP(Table2[[#This Row],[Team]],Table3[[Team]:[ID]],2,FALSE)</f>
        <v>3</v>
      </c>
      <c r="H204" s="4">
        <f>VLOOKUP(Table2[[#This Row],[Opponent]],Table3[[Team]:[ID]],2,FALSE)</f>
        <v>7</v>
      </c>
    </row>
    <row r="205" spans="1:8" x14ac:dyDescent="0.3">
      <c r="A205" s="5" t="s">
        <v>98</v>
      </c>
      <c r="B205" t="s">
        <v>72</v>
      </c>
      <c r="C205" s="6">
        <v>-2</v>
      </c>
      <c r="D205" t="b">
        <v>0</v>
      </c>
      <c r="E205" s="13">
        <v>42843</v>
      </c>
      <c r="F205" s="4">
        <f>IF(Table2[[#This Row],[Win]],1,0)</f>
        <v>0</v>
      </c>
      <c r="G205" s="4">
        <f>VLOOKUP(Table2[[#This Row],[Team]],Table3[[Team]:[ID]],2,FALSE)</f>
        <v>16</v>
      </c>
      <c r="H205" s="4">
        <f>VLOOKUP(Table2[[#This Row],[Opponent]],Table3[[Team]:[ID]],2,FALSE)</f>
        <v>5</v>
      </c>
    </row>
    <row r="206" spans="1:8" x14ac:dyDescent="0.3">
      <c r="A206" s="3" t="s">
        <v>81</v>
      </c>
      <c r="B206" t="s">
        <v>95</v>
      </c>
      <c r="C206" s="4">
        <v>-1</v>
      </c>
      <c r="D206" t="b">
        <v>0</v>
      </c>
      <c r="E206" s="13">
        <v>42843</v>
      </c>
      <c r="F206" s="4">
        <f>IF(Table2[[#This Row],[Win]],1,0)</f>
        <v>0</v>
      </c>
      <c r="G206" s="4">
        <f>VLOOKUP(Table2[[#This Row],[Team]],Table3[[Team]:[ID]],2,FALSE)</f>
        <v>22</v>
      </c>
      <c r="H206" s="4">
        <f>VLOOKUP(Table2[[#This Row],[Opponent]],Table3[[Team]:[ID]],2,FALSE)</f>
        <v>26</v>
      </c>
    </row>
    <row r="207" spans="1:8" x14ac:dyDescent="0.3">
      <c r="A207" s="5" t="s">
        <v>83</v>
      </c>
      <c r="B207" t="s">
        <v>87</v>
      </c>
      <c r="C207" s="6">
        <v>7</v>
      </c>
      <c r="D207" t="b">
        <v>1</v>
      </c>
      <c r="E207" s="13">
        <v>42843</v>
      </c>
      <c r="F207" s="4">
        <f>IF(Table2[[#This Row],[Win]],1,0)</f>
        <v>1</v>
      </c>
      <c r="G207" s="4">
        <f>VLOOKUP(Table2[[#This Row],[Team]],Table3[[Team]:[ID]],2,FALSE)</f>
        <v>8</v>
      </c>
      <c r="H207" s="4">
        <f>VLOOKUP(Table2[[#This Row],[Opponent]],Table3[[Team]:[ID]],2,FALSE)</f>
        <v>17</v>
      </c>
    </row>
    <row r="208" spans="1:8" x14ac:dyDescent="0.3">
      <c r="A208" s="3" t="s">
        <v>97</v>
      </c>
      <c r="B208" t="s">
        <v>73</v>
      </c>
      <c r="C208" s="4">
        <v>3</v>
      </c>
      <c r="D208" t="b">
        <v>1</v>
      </c>
      <c r="E208" s="13">
        <v>42843</v>
      </c>
      <c r="F208" s="4">
        <f>IF(Table2[[#This Row],[Win]],1,0)</f>
        <v>1</v>
      </c>
      <c r="G208" s="4">
        <f>VLOOKUP(Table2[[#This Row],[Team]],Table3[[Team]:[ID]],2,FALSE)</f>
        <v>6</v>
      </c>
      <c r="H208" s="4">
        <f>VLOOKUP(Table2[[#This Row],[Opponent]],Table3[[Team]:[ID]],2,FALSE)</f>
        <v>19</v>
      </c>
    </row>
    <row r="209" spans="1:8" x14ac:dyDescent="0.3">
      <c r="A209" s="5" t="s">
        <v>84</v>
      </c>
      <c r="B209" t="s">
        <v>77</v>
      </c>
      <c r="C209" s="6">
        <v>5</v>
      </c>
      <c r="D209" t="b">
        <v>1</v>
      </c>
      <c r="E209" s="13">
        <v>42843</v>
      </c>
      <c r="F209" s="4">
        <f>IF(Table2[[#This Row],[Win]],1,0)</f>
        <v>1</v>
      </c>
      <c r="G209" s="4">
        <f>VLOOKUP(Table2[[#This Row],[Team]],Table3[[Team]:[ID]],2,FALSE)</f>
        <v>15</v>
      </c>
      <c r="H209" s="4">
        <f>VLOOKUP(Table2[[#This Row],[Opponent]],Table3[[Team]:[ID]],2,FALSE)</f>
        <v>25</v>
      </c>
    </row>
    <row r="210" spans="1:8" x14ac:dyDescent="0.3">
      <c r="A210" s="3" t="s">
        <v>71</v>
      </c>
      <c r="B210" t="s">
        <v>74</v>
      </c>
      <c r="C210" s="4">
        <v>1</v>
      </c>
      <c r="D210" t="b">
        <v>1</v>
      </c>
      <c r="E210" s="13">
        <v>42843</v>
      </c>
      <c r="F210" s="4">
        <f>IF(Table2[[#This Row],[Win]],1,0)</f>
        <v>1</v>
      </c>
      <c r="G210" s="4">
        <f>VLOOKUP(Table2[[#This Row],[Team]],Table3[[Team]:[ID]],2,FALSE)</f>
        <v>24</v>
      </c>
      <c r="H210" s="4">
        <f>VLOOKUP(Table2[[#This Row],[Opponent]],Table3[[Team]:[ID]],2,FALSE)</f>
        <v>12</v>
      </c>
    </row>
    <row r="211" spans="1:8" x14ac:dyDescent="0.3">
      <c r="A211" s="5" t="s">
        <v>100</v>
      </c>
      <c r="B211" t="s">
        <v>89</v>
      </c>
      <c r="C211" s="6">
        <v>-2</v>
      </c>
      <c r="D211" t="b">
        <v>0</v>
      </c>
      <c r="E211" s="13">
        <v>42843</v>
      </c>
      <c r="F211" s="4">
        <f>IF(Table2[[#This Row],[Win]],1,0)</f>
        <v>0</v>
      </c>
      <c r="G211" s="4">
        <f>VLOOKUP(Table2[[#This Row],[Team]],Table3[[Team]:[ID]],2,FALSE)</f>
        <v>28</v>
      </c>
      <c r="H211" s="4">
        <f>VLOOKUP(Table2[[#This Row],[Opponent]],Table3[[Team]:[ID]],2,FALSE)</f>
        <v>20</v>
      </c>
    </row>
    <row r="212" spans="1:8" x14ac:dyDescent="0.3">
      <c r="A212" s="3" t="s">
        <v>93</v>
      </c>
      <c r="B212" t="s">
        <v>82</v>
      </c>
      <c r="C212" s="4">
        <v>-1</v>
      </c>
      <c r="D212" t="b">
        <v>0</v>
      </c>
      <c r="E212" s="13">
        <v>42844</v>
      </c>
      <c r="F212" s="4">
        <f>IF(Table2[[#This Row],[Win]],1,0)</f>
        <v>0</v>
      </c>
      <c r="G212" s="4">
        <f>VLOOKUP(Table2[[#This Row],[Team]],Table3[[Team]:[ID]],2,FALSE)</f>
        <v>1</v>
      </c>
      <c r="H212" s="4">
        <f>VLOOKUP(Table2[[#This Row],[Opponent]],Table3[[Team]:[ID]],2,FALSE)</f>
        <v>23</v>
      </c>
    </row>
    <row r="213" spans="1:8" x14ac:dyDescent="0.3">
      <c r="A213" s="5" t="s">
        <v>90</v>
      </c>
      <c r="B213" t="s">
        <v>75</v>
      </c>
      <c r="C213" s="6">
        <v>-3</v>
      </c>
      <c r="D213" t="b">
        <v>0</v>
      </c>
      <c r="E213" s="13">
        <v>42844</v>
      </c>
      <c r="F213" s="4">
        <f>IF(Table2[[#This Row],[Win]],1,0)</f>
        <v>0</v>
      </c>
      <c r="G213" s="4">
        <f>VLOOKUP(Table2[[#This Row],[Team]],Table3[[Team]:[ID]],2,FALSE)</f>
        <v>4</v>
      </c>
      <c r="H213" s="4">
        <f>VLOOKUP(Table2[[#This Row],[Opponent]],Table3[[Team]:[ID]],2,FALSE)</f>
        <v>29</v>
      </c>
    </row>
    <row r="214" spans="1:8" x14ac:dyDescent="0.3">
      <c r="A214" s="3" t="s">
        <v>88</v>
      </c>
      <c r="B214" t="s">
        <v>79</v>
      </c>
      <c r="C214" s="4">
        <v>10</v>
      </c>
      <c r="D214" t="b">
        <v>1</v>
      </c>
      <c r="E214" s="13">
        <v>42844</v>
      </c>
      <c r="F214" s="4">
        <f>IF(Table2[[#This Row],[Win]],1,0)</f>
        <v>1</v>
      </c>
      <c r="G214" s="4">
        <f>VLOOKUP(Table2[[#This Row],[Team]],Table3[[Team]:[ID]],2,FALSE)</f>
        <v>30</v>
      </c>
      <c r="H214" s="4">
        <f>VLOOKUP(Table2[[#This Row],[Opponent]],Table3[[Team]:[ID]],2,FALSE)</f>
        <v>2</v>
      </c>
    </row>
    <row r="215" spans="1:8" x14ac:dyDescent="0.3">
      <c r="A215" s="5" t="s">
        <v>78</v>
      </c>
      <c r="B215" t="s">
        <v>91</v>
      </c>
      <c r="C215" s="6">
        <v>-2</v>
      </c>
      <c r="D215" t="b">
        <v>0</v>
      </c>
      <c r="E215" s="13">
        <v>42844</v>
      </c>
      <c r="F215" s="4">
        <f>IF(Table2[[#This Row],[Win]],1,0)</f>
        <v>0</v>
      </c>
      <c r="G215" s="4">
        <f>VLOOKUP(Table2[[#This Row],[Team]],Table3[[Team]:[ID]],2,FALSE)</f>
        <v>9</v>
      </c>
      <c r="H215" s="4">
        <f>VLOOKUP(Table2[[#This Row],[Opponent]],Table3[[Team]:[ID]],2,FALSE)</f>
        <v>14</v>
      </c>
    </row>
    <row r="216" spans="1:8" x14ac:dyDescent="0.3">
      <c r="A216" s="3" t="s">
        <v>85</v>
      </c>
      <c r="B216" t="s">
        <v>94</v>
      </c>
      <c r="C216" s="4">
        <v>-1</v>
      </c>
      <c r="D216" t="b">
        <v>0</v>
      </c>
      <c r="E216" s="13">
        <v>42844</v>
      </c>
      <c r="F216" s="4">
        <f>IF(Table2[[#This Row],[Win]],1,0)</f>
        <v>0</v>
      </c>
      <c r="G216" s="4">
        <f>VLOOKUP(Table2[[#This Row],[Team]],Table3[[Team]:[ID]],2,FALSE)</f>
        <v>10</v>
      </c>
      <c r="H216" s="4">
        <f>VLOOKUP(Table2[[#This Row],[Opponent]],Table3[[Team]:[ID]],2,FALSE)</f>
        <v>27</v>
      </c>
    </row>
    <row r="217" spans="1:8" x14ac:dyDescent="0.3">
      <c r="A217" s="5" t="s">
        <v>99</v>
      </c>
      <c r="B217" t="s">
        <v>86</v>
      </c>
      <c r="C217" s="6">
        <v>2</v>
      </c>
      <c r="D217" t="b">
        <v>1</v>
      </c>
      <c r="E217" s="13">
        <v>42844</v>
      </c>
      <c r="F217" s="4">
        <f>IF(Table2[[#This Row],[Win]],1,0)</f>
        <v>1</v>
      </c>
      <c r="G217" s="4">
        <f>VLOOKUP(Table2[[#This Row],[Team]],Table3[[Team]:[ID]],2,FALSE)</f>
        <v>3</v>
      </c>
      <c r="H217" s="4">
        <f>VLOOKUP(Table2[[#This Row],[Opponent]],Table3[[Team]:[ID]],2,FALSE)</f>
        <v>7</v>
      </c>
    </row>
    <row r="218" spans="1:8" x14ac:dyDescent="0.3">
      <c r="A218" s="3" t="s">
        <v>84</v>
      </c>
      <c r="B218" t="s">
        <v>77</v>
      </c>
      <c r="C218" s="4">
        <v>-5</v>
      </c>
      <c r="D218" t="b">
        <v>0</v>
      </c>
      <c r="E218" s="13">
        <v>42844</v>
      </c>
      <c r="F218" s="4">
        <f>IF(Table2[[#This Row],[Win]],1,0)</f>
        <v>0</v>
      </c>
      <c r="G218" s="4">
        <f>VLOOKUP(Table2[[#This Row],[Team]],Table3[[Team]:[ID]],2,FALSE)</f>
        <v>15</v>
      </c>
      <c r="H218" s="4">
        <f>VLOOKUP(Table2[[#This Row],[Opponent]],Table3[[Team]:[ID]],2,FALSE)</f>
        <v>25</v>
      </c>
    </row>
    <row r="219" spans="1:8" x14ac:dyDescent="0.3">
      <c r="A219" s="5" t="s">
        <v>100</v>
      </c>
      <c r="B219" t="s">
        <v>89</v>
      </c>
      <c r="C219" s="6">
        <v>-8</v>
      </c>
      <c r="D219" t="b">
        <v>0</v>
      </c>
      <c r="E219" s="13">
        <v>42844</v>
      </c>
      <c r="F219" s="4">
        <f>IF(Table2[[#This Row],[Win]],1,0)</f>
        <v>0</v>
      </c>
      <c r="G219" s="4">
        <f>VLOOKUP(Table2[[#This Row],[Team]],Table3[[Team]:[ID]],2,FALSE)</f>
        <v>28</v>
      </c>
      <c r="H219" s="4">
        <f>VLOOKUP(Table2[[#This Row],[Opponent]],Table3[[Team]:[ID]],2,FALSE)</f>
        <v>20</v>
      </c>
    </row>
    <row r="220" spans="1:8" x14ac:dyDescent="0.3">
      <c r="A220" s="3" t="s">
        <v>81</v>
      </c>
      <c r="B220" t="s">
        <v>95</v>
      </c>
      <c r="C220" s="4">
        <v>-1</v>
      </c>
      <c r="D220" t="b">
        <v>0</v>
      </c>
      <c r="E220" s="13">
        <v>42844</v>
      </c>
      <c r="F220" s="4">
        <f>IF(Table2[[#This Row],[Win]],1,0)</f>
        <v>0</v>
      </c>
      <c r="G220" s="4">
        <f>VLOOKUP(Table2[[#This Row],[Team]],Table3[[Team]:[ID]],2,FALSE)</f>
        <v>22</v>
      </c>
      <c r="H220" s="4">
        <f>VLOOKUP(Table2[[#This Row],[Opponent]],Table3[[Team]:[ID]],2,FALSE)</f>
        <v>26</v>
      </c>
    </row>
    <row r="221" spans="1:8" x14ac:dyDescent="0.3">
      <c r="A221" s="5" t="s">
        <v>98</v>
      </c>
      <c r="B221" t="s">
        <v>72</v>
      </c>
      <c r="C221" s="6">
        <v>-3</v>
      </c>
      <c r="D221" t="b">
        <v>0</v>
      </c>
      <c r="E221" s="13">
        <v>42844</v>
      </c>
      <c r="F221" s="4">
        <f>IF(Table2[[#This Row],[Win]],1,0)</f>
        <v>0</v>
      </c>
      <c r="G221" s="4">
        <f>VLOOKUP(Table2[[#This Row],[Team]],Table3[[Team]:[ID]],2,FALSE)</f>
        <v>16</v>
      </c>
      <c r="H221" s="4">
        <f>VLOOKUP(Table2[[#This Row],[Opponent]],Table3[[Team]:[ID]],2,FALSE)</f>
        <v>5</v>
      </c>
    </row>
    <row r="222" spans="1:8" x14ac:dyDescent="0.3">
      <c r="A222" s="3" t="s">
        <v>97</v>
      </c>
      <c r="B222" t="s">
        <v>73</v>
      </c>
      <c r="C222" s="4">
        <v>-8</v>
      </c>
      <c r="D222" t="b">
        <v>0</v>
      </c>
      <c r="E222" s="13">
        <v>42844</v>
      </c>
      <c r="F222" s="4">
        <f>IF(Table2[[#This Row],[Win]],1,0)</f>
        <v>0</v>
      </c>
      <c r="G222" s="4">
        <f>VLOOKUP(Table2[[#This Row],[Team]],Table3[[Team]:[ID]],2,FALSE)</f>
        <v>6</v>
      </c>
      <c r="H222" s="4">
        <f>VLOOKUP(Table2[[#This Row],[Opponent]],Table3[[Team]:[ID]],2,FALSE)</f>
        <v>19</v>
      </c>
    </row>
    <row r="223" spans="1:8" x14ac:dyDescent="0.3">
      <c r="A223" s="5" t="s">
        <v>71</v>
      </c>
      <c r="B223" t="s">
        <v>74</v>
      </c>
      <c r="C223" s="6">
        <v>-2</v>
      </c>
      <c r="D223" t="b">
        <v>0</v>
      </c>
      <c r="E223" s="13">
        <v>42844</v>
      </c>
      <c r="F223" s="4">
        <f>IF(Table2[[#This Row],[Win]],1,0)</f>
        <v>0</v>
      </c>
      <c r="G223" s="4">
        <f>VLOOKUP(Table2[[#This Row],[Team]],Table3[[Team]:[ID]],2,FALSE)</f>
        <v>24</v>
      </c>
      <c r="H223" s="4">
        <f>VLOOKUP(Table2[[#This Row],[Opponent]],Table3[[Team]:[ID]],2,FALSE)</f>
        <v>12</v>
      </c>
    </row>
    <row r="224" spans="1:8" x14ac:dyDescent="0.3">
      <c r="A224" s="3" t="s">
        <v>80</v>
      </c>
      <c r="B224" t="s">
        <v>92</v>
      </c>
      <c r="C224" s="4">
        <v>-1</v>
      </c>
      <c r="D224" t="b">
        <v>0</v>
      </c>
      <c r="E224" s="13">
        <v>42844</v>
      </c>
      <c r="F224" s="4">
        <f>IF(Table2[[#This Row],[Win]],1,0)</f>
        <v>0</v>
      </c>
      <c r="G224" s="4">
        <f>VLOOKUP(Table2[[#This Row],[Team]],Table3[[Team]:[ID]],2,FALSE)</f>
        <v>21</v>
      </c>
      <c r="H224" s="4">
        <f>VLOOKUP(Table2[[#This Row],[Opponent]],Table3[[Team]:[ID]],2,FALSE)</f>
        <v>18</v>
      </c>
    </row>
    <row r="225" spans="1:8" x14ac:dyDescent="0.3">
      <c r="A225" s="5" t="s">
        <v>76</v>
      </c>
      <c r="B225" t="s">
        <v>96</v>
      </c>
      <c r="C225" s="6">
        <v>-4</v>
      </c>
      <c r="D225" t="b">
        <v>0</v>
      </c>
      <c r="E225" s="13">
        <v>42844</v>
      </c>
      <c r="F225" s="4">
        <f>IF(Table2[[#This Row],[Win]],1,0)</f>
        <v>0</v>
      </c>
      <c r="G225" s="4">
        <f>VLOOKUP(Table2[[#This Row],[Team]],Table3[[Team]:[ID]],2,FALSE)</f>
        <v>13</v>
      </c>
      <c r="H225" s="4">
        <f>VLOOKUP(Table2[[#This Row],[Opponent]],Table3[[Team]:[ID]],2,FALSE)</f>
        <v>11</v>
      </c>
    </row>
    <row r="226" spans="1:8" x14ac:dyDescent="0.3">
      <c r="A226" s="3" t="s">
        <v>90</v>
      </c>
      <c r="B226" t="s">
        <v>75</v>
      </c>
      <c r="C226" s="4">
        <v>3</v>
      </c>
      <c r="D226" t="b">
        <v>1</v>
      </c>
      <c r="E226" s="13">
        <v>42845</v>
      </c>
      <c r="F226" s="4">
        <f>IF(Table2[[#This Row],[Win]],1,0)</f>
        <v>1</v>
      </c>
      <c r="G226" s="4">
        <f>VLOOKUP(Table2[[#This Row],[Team]],Table3[[Team]:[ID]],2,FALSE)</f>
        <v>4</v>
      </c>
      <c r="H226" s="4">
        <f>VLOOKUP(Table2[[#This Row],[Opponent]],Table3[[Team]:[ID]],2,FALSE)</f>
        <v>29</v>
      </c>
    </row>
    <row r="227" spans="1:8" x14ac:dyDescent="0.3">
      <c r="A227" s="5" t="s">
        <v>88</v>
      </c>
      <c r="B227" t="s">
        <v>79</v>
      </c>
      <c r="C227" s="6">
        <v>1</v>
      </c>
      <c r="D227" t="b">
        <v>1</v>
      </c>
      <c r="E227" s="13">
        <v>42845</v>
      </c>
      <c r="F227" s="4">
        <f>IF(Table2[[#This Row],[Win]],1,0)</f>
        <v>1</v>
      </c>
      <c r="G227" s="4">
        <f>VLOOKUP(Table2[[#This Row],[Team]],Table3[[Team]:[ID]],2,FALSE)</f>
        <v>30</v>
      </c>
      <c r="H227" s="4">
        <f>VLOOKUP(Table2[[#This Row],[Opponent]],Table3[[Team]:[ID]],2,FALSE)</f>
        <v>2</v>
      </c>
    </row>
    <row r="228" spans="1:8" x14ac:dyDescent="0.3">
      <c r="A228" s="3" t="s">
        <v>95</v>
      </c>
      <c r="B228" t="s">
        <v>98</v>
      </c>
      <c r="C228" s="4">
        <v>-2</v>
      </c>
      <c r="D228" t="b">
        <v>0</v>
      </c>
      <c r="E228" s="13">
        <v>42845</v>
      </c>
      <c r="F228" s="4">
        <f>IF(Table2[[#This Row],[Win]],1,0)</f>
        <v>0</v>
      </c>
      <c r="G228" s="4">
        <f>VLOOKUP(Table2[[#This Row],[Team]],Table3[[Team]:[ID]],2,FALSE)</f>
        <v>26</v>
      </c>
      <c r="H228" s="4">
        <f>VLOOKUP(Table2[[#This Row],[Opponent]],Table3[[Team]:[ID]],2,FALSE)</f>
        <v>16</v>
      </c>
    </row>
    <row r="229" spans="1:8" x14ac:dyDescent="0.3">
      <c r="A229" s="5" t="s">
        <v>85</v>
      </c>
      <c r="B229" t="s">
        <v>94</v>
      </c>
      <c r="C229" s="6">
        <v>-7</v>
      </c>
      <c r="D229" t="b">
        <v>0</v>
      </c>
      <c r="E229" s="13">
        <v>42845</v>
      </c>
      <c r="F229" s="4">
        <f>IF(Table2[[#This Row],[Win]],1,0)</f>
        <v>0</v>
      </c>
      <c r="G229" s="4">
        <f>VLOOKUP(Table2[[#This Row],[Team]],Table3[[Team]:[ID]],2,FALSE)</f>
        <v>10</v>
      </c>
      <c r="H229" s="4">
        <f>VLOOKUP(Table2[[#This Row],[Opponent]],Table3[[Team]:[ID]],2,FALSE)</f>
        <v>27</v>
      </c>
    </row>
    <row r="230" spans="1:8" x14ac:dyDescent="0.3">
      <c r="A230" s="3" t="s">
        <v>77</v>
      </c>
      <c r="B230" t="s">
        <v>89</v>
      </c>
      <c r="C230" s="4">
        <v>-3</v>
      </c>
      <c r="D230" t="b">
        <v>0</v>
      </c>
      <c r="E230" s="13">
        <v>42845</v>
      </c>
      <c r="F230" s="4">
        <f>IF(Table2[[#This Row],[Win]],1,0)</f>
        <v>0</v>
      </c>
      <c r="G230" s="4">
        <f>VLOOKUP(Table2[[#This Row],[Team]],Table3[[Team]:[ID]],2,FALSE)</f>
        <v>25</v>
      </c>
      <c r="H230" s="4">
        <f>VLOOKUP(Table2[[#This Row],[Opponent]],Table3[[Team]:[ID]],2,FALSE)</f>
        <v>20</v>
      </c>
    </row>
    <row r="231" spans="1:8" x14ac:dyDescent="0.3">
      <c r="A231" s="5" t="s">
        <v>99</v>
      </c>
      <c r="B231" t="s">
        <v>86</v>
      </c>
      <c r="C231" s="6">
        <v>1</v>
      </c>
      <c r="D231" t="b">
        <v>1</v>
      </c>
      <c r="E231" s="13">
        <v>42845</v>
      </c>
      <c r="F231" s="4">
        <f>IF(Table2[[#This Row],[Win]],1,0)</f>
        <v>1</v>
      </c>
      <c r="G231" s="4">
        <f>VLOOKUP(Table2[[#This Row],[Team]],Table3[[Team]:[ID]],2,FALSE)</f>
        <v>3</v>
      </c>
      <c r="H231" s="4">
        <f>VLOOKUP(Table2[[#This Row],[Opponent]],Table3[[Team]:[ID]],2,FALSE)</f>
        <v>7</v>
      </c>
    </row>
    <row r="232" spans="1:8" x14ac:dyDescent="0.3">
      <c r="A232" s="3" t="s">
        <v>83</v>
      </c>
      <c r="B232" t="s">
        <v>87</v>
      </c>
      <c r="C232" s="4">
        <v>4</v>
      </c>
      <c r="D232" t="b">
        <v>1</v>
      </c>
      <c r="E232" s="13">
        <v>42845</v>
      </c>
      <c r="F232" s="4">
        <f>IF(Table2[[#This Row],[Win]],1,0)</f>
        <v>1</v>
      </c>
      <c r="G232" s="4">
        <f>VLOOKUP(Table2[[#This Row],[Team]],Table3[[Team]:[ID]],2,FALSE)</f>
        <v>8</v>
      </c>
      <c r="H232" s="4">
        <f>VLOOKUP(Table2[[#This Row],[Opponent]],Table3[[Team]:[ID]],2,FALSE)</f>
        <v>17</v>
      </c>
    </row>
    <row r="233" spans="1:8" x14ac:dyDescent="0.3">
      <c r="A233" s="5" t="s">
        <v>74</v>
      </c>
      <c r="B233" t="s">
        <v>100</v>
      </c>
      <c r="C233" s="6">
        <v>-1</v>
      </c>
      <c r="D233" t="b">
        <v>0</v>
      </c>
      <c r="E233" s="13">
        <v>42845</v>
      </c>
      <c r="F233" s="4">
        <f>IF(Table2[[#This Row],[Win]],1,0)</f>
        <v>0</v>
      </c>
      <c r="G233" s="4">
        <f>VLOOKUP(Table2[[#This Row],[Team]],Table3[[Team]:[ID]],2,FALSE)</f>
        <v>12</v>
      </c>
      <c r="H233" s="4">
        <f>VLOOKUP(Table2[[#This Row],[Opponent]],Table3[[Team]:[ID]],2,FALSE)</f>
        <v>28</v>
      </c>
    </row>
    <row r="234" spans="1:8" x14ac:dyDescent="0.3">
      <c r="A234" s="3" t="s">
        <v>80</v>
      </c>
      <c r="B234" t="s">
        <v>92</v>
      </c>
      <c r="C234" s="4">
        <v>2</v>
      </c>
      <c r="D234" t="b">
        <v>1</v>
      </c>
      <c r="E234" s="13">
        <v>42845</v>
      </c>
      <c r="F234" s="4">
        <f>IF(Table2[[#This Row],[Win]],1,0)</f>
        <v>1</v>
      </c>
      <c r="G234" s="4">
        <f>VLOOKUP(Table2[[#This Row],[Team]],Table3[[Team]:[ID]],2,FALSE)</f>
        <v>21</v>
      </c>
      <c r="H234" s="4">
        <f>VLOOKUP(Table2[[#This Row],[Opponent]],Table3[[Team]:[ID]],2,FALSE)</f>
        <v>18</v>
      </c>
    </row>
    <row r="235" spans="1:8" x14ac:dyDescent="0.3">
      <c r="A235" s="5" t="s">
        <v>93</v>
      </c>
      <c r="B235" t="s">
        <v>82</v>
      </c>
      <c r="C235" s="6">
        <v>-3</v>
      </c>
      <c r="D235" t="b">
        <v>0</v>
      </c>
      <c r="E235" s="13">
        <v>42845</v>
      </c>
      <c r="F235" s="4">
        <f>IF(Table2[[#This Row],[Win]],1,0)</f>
        <v>0</v>
      </c>
      <c r="G235" s="4">
        <f>VLOOKUP(Table2[[#This Row],[Team]],Table3[[Team]:[ID]],2,FALSE)</f>
        <v>1</v>
      </c>
      <c r="H235" s="4">
        <f>VLOOKUP(Table2[[#This Row],[Opponent]],Table3[[Team]:[ID]],2,FALSE)</f>
        <v>23</v>
      </c>
    </row>
    <row r="236" spans="1:8" x14ac:dyDescent="0.3">
      <c r="A236" s="3" t="s">
        <v>76</v>
      </c>
      <c r="B236" t="s">
        <v>96</v>
      </c>
      <c r="C236" s="4">
        <v>-1</v>
      </c>
      <c r="D236" t="b">
        <v>0</v>
      </c>
      <c r="E236" s="13">
        <v>42845</v>
      </c>
      <c r="F236" s="4">
        <f>IF(Table2[[#This Row],[Win]],1,0)</f>
        <v>0</v>
      </c>
      <c r="G236" s="4">
        <f>VLOOKUP(Table2[[#This Row],[Team]],Table3[[Team]:[ID]],2,FALSE)</f>
        <v>13</v>
      </c>
      <c r="H236" s="4">
        <f>VLOOKUP(Table2[[#This Row],[Opponent]],Table3[[Team]:[ID]],2,FALSE)</f>
        <v>11</v>
      </c>
    </row>
    <row r="237" spans="1:8" x14ac:dyDescent="0.3">
      <c r="A237" s="5" t="s">
        <v>83</v>
      </c>
      <c r="B237" t="s">
        <v>97</v>
      </c>
      <c r="C237" s="6">
        <v>3</v>
      </c>
      <c r="D237" t="b">
        <v>1</v>
      </c>
      <c r="E237" s="13">
        <v>42846</v>
      </c>
      <c r="F237" s="4">
        <f>IF(Table2[[#This Row],[Win]],1,0)</f>
        <v>1</v>
      </c>
      <c r="G237" s="4">
        <f>VLOOKUP(Table2[[#This Row],[Team]],Table3[[Team]:[ID]],2,FALSE)</f>
        <v>8</v>
      </c>
      <c r="H237" s="4">
        <f>VLOOKUP(Table2[[#This Row],[Opponent]],Table3[[Team]:[ID]],2,FALSE)</f>
        <v>6</v>
      </c>
    </row>
    <row r="238" spans="1:8" x14ac:dyDescent="0.3">
      <c r="A238" s="3" t="s">
        <v>79</v>
      </c>
      <c r="B238" t="s">
        <v>80</v>
      </c>
      <c r="C238" s="4">
        <v>-1</v>
      </c>
      <c r="D238" t="b">
        <v>0</v>
      </c>
      <c r="E238" s="13">
        <v>42846</v>
      </c>
      <c r="F238" s="4">
        <f>IF(Table2[[#This Row],[Win]],1,0)</f>
        <v>0</v>
      </c>
      <c r="G238" s="4">
        <f>VLOOKUP(Table2[[#This Row],[Team]],Table3[[Team]:[ID]],2,FALSE)</f>
        <v>2</v>
      </c>
      <c r="H238" s="4">
        <f>VLOOKUP(Table2[[#This Row],[Opponent]],Table3[[Team]:[ID]],2,FALSE)</f>
        <v>21</v>
      </c>
    </row>
    <row r="239" spans="1:8" x14ac:dyDescent="0.3">
      <c r="A239" s="5" t="s">
        <v>72</v>
      </c>
      <c r="B239" t="s">
        <v>86</v>
      </c>
      <c r="C239" s="6">
        <v>1</v>
      </c>
      <c r="D239" t="b">
        <v>1</v>
      </c>
      <c r="E239" s="13">
        <v>42846</v>
      </c>
      <c r="F239" s="4">
        <f>IF(Table2[[#This Row],[Win]],1,0)</f>
        <v>1</v>
      </c>
      <c r="G239" s="4">
        <f>VLOOKUP(Table2[[#This Row],[Team]],Table3[[Team]:[ID]],2,FALSE)</f>
        <v>5</v>
      </c>
      <c r="H239" s="4">
        <f>VLOOKUP(Table2[[#This Row],[Opponent]],Table3[[Team]:[ID]],2,FALSE)</f>
        <v>7</v>
      </c>
    </row>
    <row r="240" spans="1:8" x14ac:dyDescent="0.3">
      <c r="A240" s="3" t="s">
        <v>77</v>
      </c>
      <c r="B240" t="s">
        <v>89</v>
      </c>
      <c r="C240" s="4">
        <v>-2</v>
      </c>
      <c r="D240" t="b">
        <v>0</v>
      </c>
      <c r="E240" s="13">
        <v>42846</v>
      </c>
      <c r="F240" s="4">
        <f>IF(Table2[[#This Row],[Win]],1,0)</f>
        <v>0</v>
      </c>
      <c r="G240" s="4">
        <f>VLOOKUP(Table2[[#This Row],[Team]],Table3[[Team]:[ID]],2,FALSE)</f>
        <v>25</v>
      </c>
      <c r="H240" s="4">
        <f>VLOOKUP(Table2[[#This Row],[Opponent]],Table3[[Team]:[ID]],2,FALSE)</f>
        <v>20</v>
      </c>
    </row>
    <row r="241" spans="1:8" x14ac:dyDescent="0.3">
      <c r="A241" s="5" t="s">
        <v>85</v>
      </c>
      <c r="B241" t="s">
        <v>87</v>
      </c>
      <c r="C241" s="6">
        <v>-3</v>
      </c>
      <c r="D241" t="b">
        <v>0</v>
      </c>
      <c r="E241" s="13">
        <v>42846</v>
      </c>
      <c r="F241" s="4">
        <f>IF(Table2[[#This Row],[Win]],1,0)</f>
        <v>0</v>
      </c>
      <c r="G241" s="4">
        <f>VLOOKUP(Table2[[#This Row],[Team]],Table3[[Team]:[ID]],2,FALSE)</f>
        <v>10</v>
      </c>
      <c r="H241" s="4">
        <f>VLOOKUP(Table2[[#This Row],[Opponent]],Table3[[Team]:[ID]],2,FALSE)</f>
        <v>17</v>
      </c>
    </row>
    <row r="242" spans="1:8" x14ac:dyDescent="0.3">
      <c r="A242" s="3" t="s">
        <v>91</v>
      </c>
      <c r="B242" t="s">
        <v>93</v>
      </c>
      <c r="C242" s="4">
        <v>-8</v>
      </c>
      <c r="D242" t="b">
        <v>0</v>
      </c>
      <c r="E242" s="13">
        <v>42846</v>
      </c>
      <c r="F242" s="4">
        <f>IF(Table2[[#This Row],[Win]],1,0)</f>
        <v>0</v>
      </c>
      <c r="G242" s="4">
        <f>VLOOKUP(Table2[[#This Row],[Team]],Table3[[Team]:[ID]],2,FALSE)</f>
        <v>14</v>
      </c>
      <c r="H242" s="4">
        <f>VLOOKUP(Table2[[#This Row],[Opponent]],Table3[[Team]:[ID]],2,FALSE)</f>
        <v>1</v>
      </c>
    </row>
    <row r="243" spans="1:8" x14ac:dyDescent="0.3">
      <c r="A243" s="5" t="s">
        <v>71</v>
      </c>
      <c r="B243" t="s">
        <v>78</v>
      </c>
      <c r="C243" s="6">
        <v>-1</v>
      </c>
      <c r="D243" t="b">
        <v>0</v>
      </c>
      <c r="E243" s="13">
        <v>42846</v>
      </c>
      <c r="F243" s="4">
        <f>IF(Table2[[#This Row],[Win]],1,0)</f>
        <v>0</v>
      </c>
      <c r="G243" s="4">
        <f>VLOOKUP(Table2[[#This Row],[Team]],Table3[[Team]:[ID]],2,FALSE)</f>
        <v>24</v>
      </c>
      <c r="H243" s="4">
        <f>VLOOKUP(Table2[[#This Row],[Opponent]],Table3[[Team]:[ID]],2,FALSE)</f>
        <v>9</v>
      </c>
    </row>
    <row r="244" spans="1:8" x14ac:dyDescent="0.3">
      <c r="A244" s="3" t="s">
        <v>74</v>
      </c>
      <c r="B244" t="s">
        <v>100</v>
      </c>
      <c r="C244" s="4">
        <v>-4</v>
      </c>
      <c r="D244" t="b">
        <v>0</v>
      </c>
      <c r="E244" s="13">
        <v>42846</v>
      </c>
      <c r="F244" s="4">
        <f>IF(Table2[[#This Row],[Win]],1,0)</f>
        <v>0</v>
      </c>
      <c r="G244" s="4">
        <f>VLOOKUP(Table2[[#This Row],[Team]],Table3[[Team]:[ID]],2,FALSE)</f>
        <v>12</v>
      </c>
      <c r="H244" s="4">
        <f>VLOOKUP(Table2[[#This Row],[Opponent]],Table3[[Team]:[ID]],2,FALSE)</f>
        <v>28</v>
      </c>
    </row>
    <row r="245" spans="1:8" x14ac:dyDescent="0.3">
      <c r="A245" s="5" t="s">
        <v>75</v>
      </c>
      <c r="B245" t="s">
        <v>76</v>
      </c>
      <c r="C245" s="6">
        <v>1</v>
      </c>
      <c r="D245" t="b">
        <v>1</v>
      </c>
      <c r="E245" s="13">
        <v>42846</v>
      </c>
      <c r="F245" s="4">
        <f>IF(Table2[[#This Row],[Win]],1,0)</f>
        <v>1</v>
      </c>
      <c r="G245" s="4">
        <f>VLOOKUP(Table2[[#This Row],[Team]],Table3[[Team]:[ID]],2,FALSE)</f>
        <v>29</v>
      </c>
      <c r="H245" s="4">
        <f>VLOOKUP(Table2[[#This Row],[Opponent]],Table3[[Team]:[ID]],2,FALSE)</f>
        <v>13</v>
      </c>
    </row>
    <row r="246" spans="1:8" x14ac:dyDescent="0.3">
      <c r="A246" s="3" t="s">
        <v>84</v>
      </c>
      <c r="B246" t="s">
        <v>82</v>
      </c>
      <c r="C246" s="4">
        <v>-2</v>
      </c>
      <c r="D246" t="b">
        <v>0</v>
      </c>
      <c r="E246" s="13">
        <v>42846</v>
      </c>
      <c r="F246" s="4">
        <f>IF(Table2[[#This Row],[Win]],1,0)</f>
        <v>0</v>
      </c>
      <c r="G246" s="4">
        <f>VLOOKUP(Table2[[#This Row],[Team]],Table3[[Team]:[ID]],2,FALSE)</f>
        <v>15</v>
      </c>
      <c r="H246" s="4">
        <f>VLOOKUP(Table2[[#This Row],[Opponent]],Table3[[Team]:[ID]],2,FALSE)</f>
        <v>23</v>
      </c>
    </row>
    <row r="247" spans="1:8" x14ac:dyDescent="0.3">
      <c r="A247" s="5" t="s">
        <v>90</v>
      </c>
      <c r="B247" t="s">
        <v>99</v>
      </c>
      <c r="C247" s="6">
        <v>-2</v>
      </c>
      <c r="D247" t="b">
        <v>0</v>
      </c>
      <c r="E247" s="13">
        <v>42846</v>
      </c>
      <c r="F247" s="4">
        <f>IF(Table2[[#This Row],[Win]],1,0)</f>
        <v>0</v>
      </c>
      <c r="G247" s="4">
        <f>VLOOKUP(Table2[[#This Row],[Team]],Table3[[Team]:[ID]],2,FALSE)</f>
        <v>4</v>
      </c>
      <c r="H247" s="4">
        <f>VLOOKUP(Table2[[#This Row],[Opponent]],Table3[[Team]:[ID]],2,FALSE)</f>
        <v>3</v>
      </c>
    </row>
    <row r="248" spans="1:8" x14ac:dyDescent="0.3">
      <c r="A248" s="3" t="s">
        <v>96</v>
      </c>
      <c r="B248" t="s">
        <v>94</v>
      </c>
      <c r="C248" s="4">
        <v>3</v>
      </c>
      <c r="D248" t="b">
        <v>1</v>
      </c>
      <c r="E248" s="13">
        <v>42846</v>
      </c>
      <c r="F248" s="4">
        <f>IF(Table2[[#This Row],[Win]],1,0)</f>
        <v>1</v>
      </c>
      <c r="G248" s="4">
        <f>VLOOKUP(Table2[[#This Row],[Team]],Table3[[Team]:[ID]],2,FALSE)</f>
        <v>11</v>
      </c>
      <c r="H248" s="4">
        <f>VLOOKUP(Table2[[#This Row],[Opponent]],Table3[[Team]:[ID]],2,FALSE)</f>
        <v>27</v>
      </c>
    </row>
    <row r="249" spans="1:8" x14ac:dyDescent="0.3">
      <c r="A249" s="5" t="s">
        <v>73</v>
      </c>
      <c r="B249" t="s">
        <v>81</v>
      </c>
      <c r="C249" s="6">
        <v>-3</v>
      </c>
      <c r="D249" t="b">
        <v>0</v>
      </c>
      <c r="E249" s="13">
        <v>42846</v>
      </c>
      <c r="F249" s="4">
        <f>IF(Table2[[#This Row],[Win]],1,0)</f>
        <v>0</v>
      </c>
      <c r="G249" s="4">
        <f>VLOOKUP(Table2[[#This Row],[Team]],Table3[[Team]:[ID]],2,FALSE)</f>
        <v>19</v>
      </c>
      <c r="H249" s="4">
        <f>VLOOKUP(Table2[[#This Row],[Opponent]],Table3[[Team]:[ID]],2,FALSE)</f>
        <v>22</v>
      </c>
    </row>
    <row r="250" spans="1:8" x14ac:dyDescent="0.3">
      <c r="A250" s="3" t="s">
        <v>88</v>
      </c>
      <c r="B250" t="s">
        <v>92</v>
      </c>
      <c r="C250" s="4">
        <v>1</v>
      </c>
      <c r="D250" t="b">
        <v>1</v>
      </c>
      <c r="E250" s="13">
        <v>42846</v>
      </c>
      <c r="F250" s="4">
        <f>IF(Table2[[#This Row],[Win]],1,0)</f>
        <v>1</v>
      </c>
      <c r="G250" s="4">
        <f>VLOOKUP(Table2[[#This Row],[Team]],Table3[[Team]:[ID]],2,FALSE)</f>
        <v>30</v>
      </c>
      <c r="H250" s="4">
        <f>VLOOKUP(Table2[[#This Row],[Opponent]],Table3[[Team]:[ID]],2,FALSE)</f>
        <v>18</v>
      </c>
    </row>
    <row r="251" spans="1:8" x14ac:dyDescent="0.3">
      <c r="A251" s="5" t="s">
        <v>95</v>
      </c>
      <c r="B251" t="s">
        <v>98</v>
      </c>
      <c r="C251" s="6">
        <v>3</v>
      </c>
      <c r="D251" t="b">
        <v>1</v>
      </c>
      <c r="E251" s="13">
        <v>42846</v>
      </c>
      <c r="F251" s="4">
        <f>IF(Table2[[#This Row],[Win]],1,0)</f>
        <v>1</v>
      </c>
      <c r="G251" s="4">
        <f>VLOOKUP(Table2[[#This Row],[Team]],Table3[[Team]:[ID]],2,FALSE)</f>
        <v>26</v>
      </c>
      <c r="H251" s="4">
        <f>VLOOKUP(Table2[[#This Row],[Opponent]],Table3[[Team]:[ID]],2,FALSE)</f>
        <v>16</v>
      </c>
    </row>
    <row r="252" spans="1:8" x14ac:dyDescent="0.3">
      <c r="A252" s="3" t="s">
        <v>83</v>
      </c>
      <c r="B252" t="s">
        <v>97</v>
      </c>
      <c r="C252" s="4">
        <v>7</v>
      </c>
      <c r="D252" t="b">
        <v>1</v>
      </c>
      <c r="E252" s="13">
        <v>42847</v>
      </c>
      <c r="F252" s="4">
        <f>IF(Table2[[#This Row],[Win]],1,0)</f>
        <v>1</v>
      </c>
      <c r="G252" s="4">
        <f>VLOOKUP(Table2[[#This Row],[Team]],Table3[[Team]:[ID]],2,FALSE)</f>
        <v>8</v>
      </c>
      <c r="H252" s="4">
        <f>VLOOKUP(Table2[[#This Row],[Opponent]],Table3[[Team]:[ID]],2,FALSE)</f>
        <v>6</v>
      </c>
    </row>
    <row r="253" spans="1:8" x14ac:dyDescent="0.3">
      <c r="A253" s="5" t="s">
        <v>79</v>
      </c>
      <c r="B253" t="s">
        <v>80</v>
      </c>
      <c r="C253" s="6">
        <v>-1</v>
      </c>
      <c r="D253" t="b">
        <v>0</v>
      </c>
      <c r="E253" s="13">
        <v>42847</v>
      </c>
      <c r="F253" s="4">
        <f>IF(Table2[[#This Row],[Win]],1,0)</f>
        <v>0</v>
      </c>
      <c r="G253" s="4">
        <f>VLOOKUP(Table2[[#This Row],[Team]],Table3[[Team]:[ID]],2,FALSE)</f>
        <v>2</v>
      </c>
      <c r="H253" s="4">
        <f>VLOOKUP(Table2[[#This Row],[Opponent]],Table3[[Team]:[ID]],2,FALSE)</f>
        <v>21</v>
      </c>
    </row>
    <row r="254" spans="1:8" x14ac:dyDescent="0.3">
      <c r="A254" s="3" t="s">
        <v>77</v>
      </c>
      <c r="B254" t="s">
        <v>89</v>
      </c>
      <c r="C254" s="4">
        <v>-1</v>
      </c>
      <c r="D254" t="b">
        <v>0</v>
      </c>
      <c r="E254" s="13">
        <v>42847</v>
      </c>
      <c r="F254" s="4">
        <f>IF(Table2[[#This Row],[Win]],1,0)</f>
        <v>0</v>
      </c>
      <c r="G254" s="4">
        <f>VLOOKUP(Table2[[#This Row],[Team]],Table3[[Team]:[ID]],2,FALSE)</f>
        <v>25</v>
      </c>
      <c r="H254" s="4">
        <f>VLOOKUP(Table2[[#This Row],[Opponent]],Table3[[Team]:[ID]],2,FALSE)</f>
        <v>20</v>
      </c>
    </row>
    <row r="255" spans="1:8" x14ac:dyDescent="0.3">
      <c r="A255" s="5" t="s">
        <v>85</v>
      </c>
      <c r="B255" t="s">
        <v>87</v>
      </c>
      <c r="C255" s="6">
        <v>1</v>
      </c>
      <c r="D255" t="b">
        <v>1</v>
      </c>
      <c r="E255" s="13">
        <v>42847</v>
      </c>
      <c r="F255" s="4">
        <f>IF(Table2[[#This Row],[Win]],1,0)</f>
        <v>1</v>
      </c>
      <c r="G255" s="4">
        <f>VLOOKUP(Table2[[#This Row],[Team]],Table3[[Team]:[ID]],2,FALSE)</f>
        <v>10</v>
      </c>
      <c r="H255" s="4">
        <f>VLOOKUP(Table2[[#This Row],[Opponent]],Table3[[Team]:[ID]],2,FALSE)</f>
        <v>17</v>
      </c>
    </row>
    <row r="256" spans="1:8" x14ac:dyDescent="0.3">
      <c r="A256" s="3" t="s">
        <v>91</v>
      </c>
      <c r="B256" t="s">
        <v>93</v>
      </c>
      <c r="C256" s="4">
        <v>-6</v>
      </c>
      <c r="D256" t="b">
        <v>0</v>
      </c>
      <c r="E256" s="13">
        <v>42847</v>
      </c>
      <c r="F256" s="4">
        <f>IF(Table2[[#This Row],[Win]],1,0)</f>
        <v>0</v>
      </c>
      <c r="G256" s="4">
        <f>VLOOKUP(Table2[[#This Row],[Team]],Table3[[Team]:[ID]],2,FALSE)</f>
        <v>14</v>
      </c>
      <c r="H256" s="4">
        <f>VLOOKUP(Table2[[#This Row],[Opponent]],Table3[[Team]:[ID]],2,FALSE)</f>
        <v>1</v>
      </c>
    </row>
    <row r="257" spans="1:8" x14ac:dyDescent="0.3">
      <c r="A257" s="5" t="s">
        <v>74</v>
      </c>
      <c r="B257" t="s">
        <v>100</v>
      </c>
      <c r="C257" s="6">
        <v>-1</v>
      </c>
      <c r="D257" t="b">
        <v>0</v>
      </c>
      <c r="E257" s="13">
        <v>42847</v>
      </c>
      <c r="F257" s="4">
        <f>IF(Table2[[#This Row],[Win]],1,0)</f>
        <v>0</v>
      </c>
      <c r="G257" s="4">
        <f>VLOOKUP(Table2[[#This Row],[Team]],Table3[[Team]:[ID]],2,FALSE)</f>
        <v>12</v>
      </c>
      <c r="H257" s="4">
        <f>VLOOKUP(Table2[[#This Row],[Opponent]],Table3[[Team]:[ID]],2,FALSE)</f>
        <v>28</v>
      </c>
    </row>
    <row r="258" spans="1:8" x14ac:dyDescent="0.3">
      <c r="A258" s="3" t="s">
        <v>71</v>
      </c>
      <c r="B258" t="s">
        <v>78</v>
      </c>
      <c r="C258" s="4">
        <v>-9</v>
      </c>
      <c r="D258" t="b">
        <v>0</v>
      </c>
      <c r="E258" s="13">
        <v>42847</v>
      </c>
      <c r="F258" s="4">
        <f>IF(Table2[[#This Row],[Win]],1,0)</f>
        <v>0</v>
      </c>
      <c r="G258" s="4">
        <f>VLOOKUP(Table2[[#This Row],[Team]],Table3[[Team]:[ID]],2,FALSE)</f>
        <v>24</v>
      </c>
      <c r="H258" s="4">
        <f>VLOOKUP(Table2[[#This Row],[Opponent]],Table3[[Team]:[ID]],2,FALSE)</f>
        <v>9</v>
      </c>
    </row>
    <row r="259" spans="1:8" x14ac:dyDescent="0.3">
      <c r="A259" s="5" t="s">
        <v>75</v>
      </c>
      <c r="B259" t="s">
        <v>76</v>
      </c>
      <c r="C259" s="6">
        <v>-1</v>
      </c>
      <c r="D259" t="b">
        <v>0</v>
      </c>
      <c r="E259" s="13">
        <v>42847</v>
      </c>
      <c r="F259" s="4">
        <f>IF(Table2[[#This Row],[Win]],1,0)</f>
        <v>0</v>
      </c>
      <c r="G259" s="4">
        <f>VLOOKUP(Table2[[#This Row],[Team]],Table3[[Team]:[ID]],2,FALSE)</f>
        <v>29</v>
      </c>
      <c r="H259" s="4">
        <f>VLOOKUP(Table2[[#This Row],[Opponent]],Table3[[Team]:[ID]],2,FALSE)</f>
        <v>13</v>
      </c>
    </row>
    <row r="260" spans="1:8" x14ac:dyDescent="0.3">
      <c r="A260" s="3" t="s">
        <v>84</v>
      </c>
      <c r="B260" t="s">
        <v>82</v>
      </c>
      <c r="C260" s="4">
        <v>3</v>
      </c>
      <c r="D260" t="b">
        <v>1</v>
      </c>
      <c r="E260" s="13">
        <v>42847</v>
      </c>
      <c r="F260" s="4">
        <f>IF(Table2[[#This Row],[Win]],1,0)</f>
        <v>1</v>
      </c>
      <c r="G260" s="4">
        <f>VLOOKUP(Table2[[#This Row],[Team]],Table3[[Team]:[ID]],2,FALSE)</f>
        <v>15</v>
      </c>
      <c r="H260" s="4">
        <f>VLOOKUP(Table2[[#This Row],[Opponent]],Table3[[Team]:[ID]],2,FALSE)</f>
        <v>23</v>
      </c>
    </row>
    <row r="261" spans="1:8" x14ac:dyDescent="0.3">
      <c r="A261" s="5" t="s">
        <v>73</v>
      </c>
      <c r="B261" t="s">
        <v>81</v>
      </c>
      <c r="C261" s="6">
        <v>6</v>
      </c>
      <c r="D261" t="b">
        <v>1</v>
      </c>
      <c r="E261" s="13">
        <v>42847</v>
      </c>
      <c r="F261" s="4">
        <f>IF(Table2[[#This Row],[Win]],1,0)</f>
        <v>1</v>
      </c>
      <c r="G261" s="4">
        <f>VLOOKUP(Table2[[#This Row],[Team]],Table3[[Team]:[ID]],2,FALSE)</f>
        <v>19</v>
      </c>
      <c r="H261" s="4">
        <f>VLOOKUP(Table2[[#This Row],[Opponent]],Table3[[Team]:[ID]],2,FALSE)</f>
        <v>22</v>
      </c>
    </row>
    <row r="262" spans="1:8" x14ac:dyDescent="0.3">
      <c r="A262" s="3" t="s">
        <v>96</v>
      </c>
      <c r="B262" t="s">
        <v>94</v>
      </c>
      <c r="C262" s="4">
        <v>-3</v>
      </c>
      <c r="D262" t="b">
        <v>0</v>
      </c>
      <c r="E262" s="13">
        <v>42847</v>
      </c>
      <c r="F262" s="4">
        <f>IF(Table2[[#This Row],[Win]],1,0)</f>
        <v>0</v>
      </c>
      <c r="G262" s="4">
        <f>VLOOKUP(Table2[[#This Row],[Team]],Table3[[Team]:[ID]],2,FALSE)</f>
        <v>11</v>
      </c>
      <c r="H262" s="4">
        <f>VLOOKUP(Table2[[#This Row],[Opponent]],Table3[[Team]:[ID]],2,FALSE)</f>
        <v>27</v>
      </c>
    </row>
    <row r="263" spans="1:8" x14ac:dyDescent="0.3">
      <c r="A263" s="5" t="s">
        <v>90</v>
      </c>
      <c r="B263" t="s">
        <v>99</v>
      </c>
      <c r="C263" s="6">
        <v>-2</v>
      </c>
      <c r="D263" t="b">
        <v>0</v>
      </c>
      <c r="E263" s="13">
        <v>42847</v>
      </c>
      <c r="F263" s="4">
        <f>IF(Table2[[#This Row],[Win]],1,0)</f>
        <v>0</v>
      </c>
      <c r="G263" s="4">
        <f>VLOOKUP(Table2[[#This Row],[Team]],Table3[[Team]:[ID]],2,FALSE)</f>
        <v>4</v>
      </c>
      <c r="H263" s="4">
        <f>VLOOKUP(Table2[[#This Row],[Opponent]],Table3[[Team]:[ID]],2,FALSE)</f>
        <v>3</v>
      </c>
    </row>
    <row r="264" spans="1:8" x14ac:dyDescent="0.3">
      <c r="A264" s="3" t="s">
        <v>88</v>
      </c>
      <c r="B264" t="s">
        <v>92</v>
      </c>
      <c r="C264" s="4">
        <v>2</v>
      </c>
      <c r="D264" t="b">
        <v>1</v>
      </c>
      <c r="E264" s="13">
        <v>42847</v>
      </c>
      <c r="F264" s="4">
        <f>IF(Table2[[#This Row],[Win]],1,0)</f>
        <v>1</v>
      </c>
      <c r="G264" s="4">
        <f>VLOOKUP(Table2[[#This Row],[Team]],Table3[[Team]:[ID]],2,FALSE)</f>
        <v>30</v>
      </c>
      <c r="H264" s="4">
        <f>VLOOKUP(Table2[[#This Row],[Opponent]],Table3[[Team]:[ID]],2,FALSE)</f>
        <v>18</v>
      </c>
    </row>
    <row r="265" spans="1:8" x14ac:dyDescent="0.3">
      <c r="A265" s="5" t="s">
        <v>95</v>
      </c>
      <c r="B265" t="s">
        <v>98</v>
      </c>
      <c r="C265" s="6">
        <v>3</v>
      </c>
      <c r="D265" t="b">
        <v>1</v>
      </c>
      <c r="E265" s="13">
        <v>42847</v>
      </c>
      <c r="F265" s="4">
        <f>IF(Table2[[#This Row],[Win]],1,0)</f>
        <v>1</v>
      </c>
      <c r="G265" s="4">
        <f>VLOOKUP(Table2[[#This Row],[Team]],Table3[[Team]:[ID]],2,FALSE)</f>
        <v>26</v>
      </c>
      <c r="H265" s="4">
        <f>VLOOKUP(Table2[[#This Row],[Opponent]],Table3[[Team]:[ID]],2,FALSE)</f>
        <v>16</v>
      </c>
    </row>
    <row r="266" spans="1:8" x14ac:dyDescent="0.3">
      <c r="A266" s="3" t="s">
        <v>72</v>
      </c>
      <c r="B266" t="s">
        <v>86</v>
      </c>
      <c r="C266" s="4">
        <v>4</v>
      </c>
      <c r="D266" t="b">
        <v>1</v>
      </c>
      <c r="E266" s="13">
        <v>42847</v>
      </c>
      <c r="F266" s="4">
        <f>IF(Table2[[#This Row],[Win]],1,0)</f>
        <v>1</v>
      </c>
      <c r="G266" s="4">
        <f>VLOOKUP(Table2[[#This Row],[Team]],Table3[[Team]:[ID]],2,FALSE)</f>
        <v>5</v>
      </c>
      <c r="H266" s="4">
        <f>VLOOKUP(Table2[[#This Row],[Opponent]],Table3[[Team]:[ID]],2,FALSE)</f>
        <v>7</v>
      </c>
    </row>
    <row r="267" spans="1:8" x14ac:dyDescent="0.3">
      <c r="A267" s="5" t="s">
        <v>83</v>
      </c>
      <c r="B267" t="s">
        <v>97</v>
      </c>
      <c r="C267" s="6">
        <v>-4</v>
      </c>
      <c r="D267" t="b">
        <v>0</v>
      </c>
      <c r="E267" s="13">
        <v>42848</v>
      </c>
      <c r="F267" s="4">
        <f>IF(Table2[[#This Row],[Win]],1,0)</f>
        <v>0</v>
      </c>
      <c r="G267" s="4">
        <f>VLOOKUP(Table2[[#This Row],[Team]],Table3[[Team]:[ID]],2,FALSE)</f>
        <v>8</v>
      </c>
      <c r="H267" s="4">
        <f>VLOOKUP(Table2[[#This Row],[Opponent]],Table3[[Team]:[ID]],2,FALSE)</f>
        <v>6</v>
      </c>
    </row>
    <row r="268" spans="1:8" x14ac:dyDescent="0.3">
      <c r="A268" s="3" t="s">
        <v>77</v>
      </c>
      <c r="B268" t="s">
        <v>89</v>
      </c>
      <c r="C268" s="4">
        <v>10</v>
      </c>
      <c r="D268" t="b">
        <v>1</v>
      </c>
      <c r="E268" s="13">
        <v>42848</v>
      </c>
      <c r="F268" s="4">
        <f>IF(Table2[[#This Row],[Win]],1,0)</f>
        <v>1</v>
      </c>
      <c r="G268" s="4">
        <f>VLOOKUP(Table2[[#This Row],[Team]],Table3[[Team]:[ID]],2,FALSE)</f>
        <v>25</v>
      </c>
      <c r="H268" s="4">
        <f>VLOOKUP(Table2[[#This Row],[Opponent]],Table3[[Team]:[ID]],2,FALSE)</f>
        <v>20</v>
      </c>
    </row>
    <row r="269" spans="1:8" x14ac:dyDescent="0.3">
      <c r="A269" s="5" t="s">
        <v>85</v>
      </c>
      <c r="B269" t="s">
        <v>87</v>
      </c>
      <c r="C269" s="6">
        <v>9</v>
      </c>
      <c r="D269" t="b">
        <v>1</v>
      </c>
      <c r="E269" s="13">
        <v>42848</v>
      </c>
      <c r="F269" s="4">
        <f>IF(Table2[[#This Row],[Win]],1,0)</f>
        <v>1</v>
      </c>
      <c r="G269" s="4">
        <f>VLOOKUP(Table2[[#This Row],[Team]],Table3[[Team]:[ID]],2,FALSE)</f>
        <v>10</v>
      </c>
      <c r="H269" s="4">
        <f>VLOOKUP(Table2[[#This Row],[Opponent]],Table3[[Team]:[ID]],2,FALSE)</f>
        <v>17</v>
      </c>
    </row>
    <row r="270" spans="1:8" x14ac:dyDescent="0.3">
      <c r="A270" s="3" t="s">
        <v>91</v>
      </c>
      <c r="B270" t="s">
        <v>93</v>
      </c>
      <c r="C270" s="4">
        <v>4</v>
      </c>
      <c r="D270" t="b">
        <v>1</v>
      </c>
      <c r="E270" s="13">
        <v>42848</v>
      </c>
      <c r="F270" s="4">
        <f>IF(Table2[[#This Row],[Win]],1,0)</f>
        <v>1</v>
      </c>
      <c r="G270" s="4">
        <f>VLOOKUP(Table2[[#This Row],[Team]],Table3[[Team]:[ID]],2,FALSE)</f>
        <v>14</v>
      </c>
      <c r="H270" s="4">
        <f>VLOOKUP(Table2[[#This Row],[Opponent]],Table3[[Team]:[ID]],2,FALSE)</f>
        <v>1</v>
      </c>
    </row>
    <row r="271" spans="1:8" x14ac:dyDescent="0.3">
      <c r="A271" s="5" t="s">
        <v>71</v>
      </c>
      <c r="B271" t="s">
        <v>78</v>
      </c>
      <c r="C271" s="6">
        <v>-8</v>
      </c>
      <c r="D271" t="b">
        <v>0</v>
      </c>
      <c r="E271" s="13">
        <v>42848</v>
      </c>
      <c r="F271" s="4">
        <f>IF(Table2[[#This Row],[Win]],1,0)</f>
        <v>0</v>
      </c>
      <c r="G271" s="4">
        <f>VLOOKUP(Table2[[#This Row],[Team]],Table3[[Team]:[ID]],2,FALSE)</f>
        <v>24</v>
      </c>
      <c r="H271" s="4">
        <f>VLOOKUP(Table2[[#This Row],[Opponent]],Table3[[Team]:[ID]],2,FALSE)</f>
        <v>9</v>
      </c>
    </row>
    <row r="272" spans="1:8" x14ac:dyDescent="0.3">
      <c r="A272" s="3" t="s">
        <v>74</v>
      </c>
      <c r="B272" t="s">
        <v>100</v>
      </c>
      <c r="C272" s="4">
        <v>-3</v>
      </c>
      <c r="D272" t="b">
        <v>0</v>
      </c>
      <c r="E272" s="13">
        <v>42848</v>
      </c>
      <c r="F272" s="4">
        <f>IF(Table2[[#This Row],[Win]],1,0)</f>
        <v>0</v>
      </c>
      <c r="G272" s="4">
        <f>VLOOKUP(Table2[[#This Row],[Team]],Table3[[Team]:[ID]],2,FALSE)</f>
        <v>12</v>
      </c>
      <c r="H272" s="4">
        <f>VLOOKUP(Table2[[#This Row],[Opponent]],Table3[[Team]:[ID]],2,FALSE)</f>
        <v>28</v>
      </c>
    </row>
    <row r="273" spans="1:8" x14ac:dyDescent="0.3">
      <c r="A273" s="5" t="s">
        <v>79</v>
      </c>
      <c r="B273" t="s">
        <v>80</v>
      </c>
      <c r="C273" s="6">
        <v>-3</v>
      </c>
      <c r="D273" t="b">
        <v>0</v>
      </c>
      <c r="E273" s="13">
        <v>42848</v>
      </c>
      <c r="F273" s="4">
        <f>IF(Table2[[#This Row],[Win]],1,0)</f>
        <v>0</v>
      </c>
      <c r="G273" s="4">
        <f>VLOOKUP(Table2[[#This Row],[Team]],Table3[[Team]:[ID]],2,FALSE)</f>
        <v>2</v>
      </c>
      <c r="H273" s="4">
        <f>VLOOKUP(Table2[[#This Row],[Opponent]],Table3[[Team]:[ID]],2,FALSE)</f>
        <v>21</v>
      </c>
    </row>
    <row r="274" spans="1:8" x14ac:dyDescent="0.3">
      <c r="A274" s="3" t="s">
        <v>75</v>
      </c>
      <c r="B274" t="s">
        <v>76</v>
      </c>
      <c r="C274" s="4">
        <v>4</v>
      </c>
      <c r="D274" t="b">
        <v>1</v>
      </c>
      <c r="E274" s="13">
        <v>42848</v>
      </c>
      <c r="F274" s="4">
        <f>IF(Table2[[#This Row],[Win]],1,0)</f>
        <v>1</v>
      </c>
      <c r="G274" s="4">
        <f>VLOOKUP(Table2[[#This Row],[Team]],Table3[[Team]:[ID]],2,FALSE)</f>
        <v>29</v>
      </c>
      <c r="H274" s="4">
        <f>VLOOKUP(Table2[[#This Row],[Opponent]],Table3[[Team]:[ID]],2,FALSE)</f>
        <v>13</v>
      </c>
    </row>
    <row r="275" spans="1:8" x14ac:dyDescent="0.3">
      <c r="A275" s="5" t="s">
        <v>84</v>
      </c>
      <c r="B275" t="s">
        <v>82</v>
      </c>
      <c r="C275" s="6">
        <v>4</v>
      </c>
      <c r="D275" t="b">
        <v>1</v>
      </c>
      <c r="E275" s="13">
        <v>42848</v>
      </c>
      <c r="F275" s="4">
        <f>IF(Table2[[#This Row],[Win]],1,0)</f>
        <v>1</v>
      </c>
      <c r="G275" s="4">
        <f>VLOOKUP(Table2[[#This Row],[Team]],Table3[[Team]:[ID]],2,FALSE)</f>
        <v>15</v>
      </c>
      <c r="H275" s="4">
        <f>VLOOKUP(Table2[[#This Row],[Opponent]],Table3[[Team]:[ID]],2,FALSE)</f>
        <v>23</v>
      </c>
    </row>
    <row r="276" spans="1:8" x14ac:dyDescent="0.3">
      <c r="A276" s="3" t="s">
        <v>96</v>
      </c>
      <c r="B276" t="s">
        <v>94</v>
      </c>
      <c r="C276" s="4">
        <v>2</v>
      </c>
      <c r="D276" t="b">
        <v>1</v>
      </c>
      <c r="E276" s="13">
        <v>42848</v>
      </c>
      <c r="F276" s="4">
        <f>IF(Table2[[#This Row],[Win]],1,0)</f>
        <v>1</v>
      </c>
      <c r="G276" s="4">
        <f>VLOOKUP(Table2[[#This Row],[Team]],Table3[[Team]:[ID]],2,FALSE)</f>
        <v>11</v>
      </c>
      <c r="H276" s="4">
        <f>VLOOKUP(Table2[[#This Row],[Opponent]],Table3[[Team]:[ID]],2,FALSE)</f>
        <v>27</v>
      </c>
    </row>
    <row r="277" spans="1:8" x14ac:dyDescent="0.3">
      <c r="A277" s="5" t="s">
        <v>73</v>
      </c>
      <c r="B277" t="s">
        <v>81</v>
      </c>
      <c r="C277" s="6">
        <v>-1</v>
      </c>
      <c r="D277" t="b">
        <v>0</v>
      </c>
      <c r="E277" s="13">
        <v>42848</v>
      </c>
      <c r="F277" s="4">
        <f>IF(Table2[[#This Row],[Win]],1,0)</f>
        <v>0</v>
      </c>
      <c r="G277" s="4">
        <f>VLOOKUP(Table2[[#This Row],[Team]],Table3[[Team]:[ID]],2,FALSE)</f>
        <v>19</v>
      </c>
      <c r="H277" s="4">
        <f>VLOOKUP(Table2[[#This Row],[Opponent]],Table3[[Team]:[ID]],2,FALSE)</f>
        <v>22</v>
      </c>
    </row>
    <row r="278" spans="1:8" x14ac:dyDescent="0.3">
      <c r="A278" s="3" t="s">
        <v>90</v>
      </c>
      <c r="B278" t="s">
        <v>99</v>
      </c>
      <c r="C278" s="4">
        <v>4</v>
      </c>
      <c r="D278" t="b">
        <v>1</v>
      </c>
      <c r="E278" s="13">
        <v>42848</v>
      </c>
      <c r="F278" s="4">
        <f>IF(Table2[[#This Row],[Win]],1,0)</f>
        <v>1</v>
      </c>
      <c r="G278" s="4">
        <f>VLOOKUP(Table2[[#This Row],[Team]],Table3[[Team]:[ID]],2,FALSE)</f>
        <v>4</v>
      </c>
      <c r="H278" s="4">
        <f>VLOOKUP(Table2[[#This Row],[Opponent]],Table3[[Team]:[ID]],2,FALSE)</f>
        <v>3</v>
      </c>
    </row>
    <row r="279" spans="1:8" x14ac:dyDescent="0.3">
      <c r="A279" s="5" t="s">
        <v>88</v>
      </c>
      <c r="B279" t="s">
        <v>92</v>
      </c>
      <c r="C279" s="6">
        <v>3</v>
      </c>
      <c r="D279" t="b">
        <v>1</v>
      </c>
      <c r="E279" s="13">
        <v>42848</v>
      </c>
      <c r="F279" s="4">
        <f>IF(Table2[[#This Row],[Win]],1,0)</f>
        <v>1</v>
      </c>
      <c r="G279" s="4">
        <f>VLOOKUP(Table2[[#This Row],[Team]],Table3[[Team]:[ID]],2,FALSE)</f>
        <v>30</v>
      </c>
      <c r="H279" s="4">
        <f>VLOOKUP(Table2[[#This Row],[Opponent]],Table3[[Team]:[ID]],2,FALSE)</f>
        <v>18</v>
      </c>
    </row>
    <row r="280" spans="1:8" x14ac:dyDescent="0.3">
      <c r="A280" s="3" t="s">
        <v>95</v>
      </c>
      <c r="B280" t="s">
        <v>98</v>
      </c>
      <c r="C280" s="4">
        <v>2</v>
      </c>
      <c r="D280" t="b">
        <v>1</v>
      </c>
      <c r="E280" s="13">
        <v>42848</v>
      </c>
      <c r="F280" s="4">
        <f>IF(Table2[[#This Row],[Win]],1,0)</f>
        <v>1</v>
      </c>
      <c r="G280" s="4">
        <f>VLOOKUP(Table2[[#This Row],[Team]],Table3[[Team]:[ID]],2,FALSE)</f>
        <v>26</v>
      </c>
      <c r="H280" s="4">
        <f>VLOOKUP(Table2[[#This Row],[Opponent]],Table3[[Team]:[ID]],2,FALSE)</f>
        <v>16</v>
      </c>
    </row>
    <row r="281" spans="1:8" x14ac:dyDescent="0.3">
      <c r="A281" s="5" t="s">
        <v>72</v>
      </c>
      <c r="B281" t="s">
        <v>86</v>
      </c>
      <c r="C281" s="6">
        <v>-2</v>
      </c>
      <c r="D281" t="b">
        <v>0</v>
      </c>
      <c r="E281" s="13">
        <v>42848</v>
      </c>
      <c r="F281" s="4">
        <f>IF(Table2[[#This Row],[Win]],1,0)</f>
        <v>0</v>
      </c>
      <c r="G281" s="4">
        <f>VLOOKUP(Table2[[#This Row],[Team]],Table3[[Team]:[ID]],2,FALSE)</f>
        <v>5</v>
      </c>
      <c r="H281" s="4">
        <f>VLOOKUP(Table2[[#This Row],[Opponent]],Table3[[Team]:[ID]],2,FALSE)</f>
        <v>7</v>
      </c>
    </row>
    <row r="282" spans="1:8" x14ac:dyDescent="0.3">
      <c r="A282" s="3" t="s">
        <v>82</v>
      </c>
      <c r="B282" t="s">
        <v>93</v>
      </c>
      <c r="C282" s="4">
        <v>-1</v>
      </c>
      <c r="D282" t="b">
        <v>0</v>
      </c>
      <c r="E282" s="13">
        <v>42849</v>
      </c>
      <c r="F282" s="4">
        <f>IF(Table2[[#This Row],[Win]],1,0)</f>
        <v>0</v>
      </c>
      <c r="G282" s="4">
        <f>VLOOKUP(Table2[[#This Row],[Team]],Table3[[Team]:[ID]],2,FALSE)</f>
        <v>23</v>
      </c>
      <c r="H282" s="4">
        <f>VLOOKUP(Table2[[#This Row],[Opponent]],Table3[[Team]:[ID]],2,FALSE)</f>
        <v>1</v>
      </c>
    </row>
    <row r="283" spans="1:8" x14ac:dyDescent="0.3">
      <c r="A283" s="5" t="s">
        <v>88</v>
      </c>
      <c r="B283" t="s">
        <v>78</v>
      </c>
      <c r="C283" s="6">
        <v>-4</v>
      </c>
      <c r="D283" t="b">
        <v>0</v>
      </c>
      <c r="E283" s="13">
        <v>42849</v>
      </c>
      <c r="F283" s="4">
        <f>IF(Table2[[#This Row],[Win]],1,0)</f>
        <v>0</v>
      </c>
      <c r="G283" s="4">
        <f>VLOOKUP(Table2[[#This Row],[Team]],Table3[[Team]:[ID]],2,FALSE)</f>
        <v>30</v>
      </c>
      <c r="H283" s="4">
        <f>VLOOKUP(Table2[[#This Row],[Opponent]],Table3[[Team]:[ID]],2,FALSE)</f>
        <v>9</v>
      </c>
    </row>
    <row r="284" spans="1:8" x14ac:dyDescent="0.3">
      <c r="A284" s="3" t="s">
        <v>87</v>
      </c>
      <c r="B284" t="s">
        <v>100</v>
      </c>
      <c r="C284" s="4">
        <v>1</v>
      </c>
      <c r="D284" t="b">
        <v>1</v>
      </c>
      <c r="E284" s="13">
        <v>42849</v>
      </c>
      <c r="F284" s="4">
        <f>IF(Table2[[#This Row],[Win]],1,0)</f>
        <v>1</v>
      </c>
      <c r="G284" s="4">
        <f>VLOOKUP(Table2[[#This Row],[Team]],Table3[[Team]:[ID]],2,FALSE)</f>
        <v>17</v>
      </c>
      <c r="H284" s="4">
        <f>VLOOKUP(Table2[[#This Row],[Opponent]],Table3[[Team]:[ID]],2,FALSE)</f>
        <v>28</v>
      </c>
    </row>
    <row r="285" spans="1:8" x14ac:dyDescent="0.3">
      <c r="A285" s="5" t="s">
        <v>75</v>
      </c>
      <c r="B285" t="s">
        <v>76</v>
      </c>
      <c r="C285" s="6">
        <v>-1</v>
      </c>
      <c r="D285" t="b">
        <v>0</v>
      </c>
      <c r="E285" s="13">
        <v>42849</v>
      </c>
      <c r="F285" s="4">
        <f>IF(Table2[[#This Row],[Win]],1,0)</f>
        <v>0</v>
      </c>
      <c r="G285" s="4">
        <f>VLOOKUP(Table2[[#This Row],[Team]],Table3[[Team]:[ID]],2,FALSE)</f>
        <v>29</v>
      </c>
      <c r="H285" s="4">
        <f>VLOOKUP(Table2[[#This Row],[Opponent]],Table3[[Team]:[ID]],2,FALSE)</f>
        <v>13</v>
      </c>
    </row>
    <row r="286" spans="1:8" x14ac:dyDescent="0.3">
      <c r="A286" s="3" t="s">
        <v>72</v>
      </c>
      <c r="B286" t="s">
        <v>81</v>
      </c>
      <c r="C286" s="4">
        <v>11</v>
      </c>
      <c r="D286" t="b">
        <v>1</v>
      </c>
      <c r="E286" s="13">
        <v>42849</v>
      </c>
      <c r="F286" s="4">
        <f>IF(Table2[[#This Row],[Win]],1,0)</f>
        <v>1</v>
      </c>
      <c r="G286" s="4">
        <f>VLOOKUP(Table2[[#This Row],[Team]],Table3[[Team]:[ID]],2,FALSE)</f>
        <v>5</v>
      </c>
      <c r="H286" s="4">
        <f>VLOOKUP(Table2[[#This Row],[Opponent]],Table3[[Team]:[ID]],2,FALSE)</f>
        <v>22</v>
      </c>
    </row>
    <row r="287" spans="1:8" x14ac:dyDescent="0.3">
      <c r="A287" s="5" t="s">
        <v>94</v>
      </c>
      <c r="B287" t="s">
        <v>99</v>
      </c>
      <c r="C287" s="6">
        <v>-3</v>
      </c>
      <c r="D287" t="b">
        <v>0</v>
      </c>
      <c r="E287" s="13">
        <v>42849</v>
      </c>
      <c r="F287" s="4">
        <f>IF(Table2[[#This Row],[Win]],1,0)</f>
        <v>0</v>
      </c>
      <c r="G287" s="4">
        <f>VLOOKUP(Table2[[#This Row],[Team]],Table3[[Team]:[ID]],2,FALSE)</f>
        <v>27</v>
      </c>
      <c r="H287" s="4">
        <f>VLOOKUP(Table2[[#This Row],[Opponent]],Table3[[Team]:[ID]],2,FALSE)</f>
        <v>3</v>
      </c>
    </row>
    <row r="288" spans="1:8" x14ac:dyDescent="0.3">
      <c r="A288" s="3" t="s">
        <v>86</v>
      </c>
      <c r="B288" t="s">
        <v>98</v>
      </c>
      <c r="C288" s="4">
        <v>-4</v>
      </c>
      <c r="D288" t="b">
        <v>0</v>
      </c>
      <c r="E288" s="13">
        <v>42849</v>
      </c>
      <c r="F288" s="4">
        <f>IF(Table2[[#This Row],[Win]],1,0)</f>
        <v>0</v>
      </c>
      <c r="G288" s="4">
        <f>VLOOKUP(Table2[[#This Row],[Team]],Table3[[Team]:[ID]],2,FALSE)</f>
        <v>7</v>
      </c>
      <c r="H288" s="4">
        <f>VLOOKUP(Table2[[#This Row],[Opponent]],Table3[[Team]:[ID]],2,FALSE)</f>
        <v>16</v>
      </c>
    </row>
    <row r="289" spans="1:8" x14ac:dyDescent="0.3">
      <c r="A289" s="5" t="s">
        <v>91</v>
      </c>
      <c r="B289" t="s">
        <v>71</v>
      </c>
      <c r="C289" s="6">
        <v>-1</v>
      </c>
      <c r="D289" t="b">
        <v>0</v>
      </c>
      <c r="E289" s="13">
        <v>42849</v>
      </c>
      <c r="F289" s="4">
        <f>IF(Table2[[#This Row],[Win]],1,0)</f>
        <v>0</v>
      </c>
      <c r="G289" s="4">
        <f>VLOOKUP(Table2[[#This Row],[Team]],Table3[[Team]:[ID]],2,FALSE)</f>
        <v>14</v>
      </c>
      <c r="H289" s="4">
        <f>VLOOKUP(Table2[[#This Row],[Opponent]],Table3[[Team]:[ID]],2,FALSE)</f>
        <v>24</v>
      </c>
    </row>
    <row r="290" spans="1:8" x14ac:dyDescent="0.3">
      <c r="A290" s="3" t="s">
        <v>74</v>
      </c>
      <c r="B290" t="s">
        <v>97</v>
      </c>
      <c r="C290" s="4">
        <v>-11</v>
      </c>
      <c r="D290" t="b">
        <v>0</v>
      </c>
      <c r="E290" s="13">
        <v>42849</v>
      </c>
      <c r="F290" s="4">
        <f>IF(Table2[[#This Row],[Win]],1,0)</f>
        <v>0</v>
      </c>
      <c r="G290" s="4">
        <f>VLOOKUP(Table2[[#This Row],[Team]],Table3[[Team]:[ID]],2,FALSE)</f>
        <v>12</v>
      </c>
      <c r="H290" s="4">
        <f>VLOOKUP(Table2[[#This Row],[Opponent]],Table3[[Team]:[ID]],2,FALSE)</f>
        <v>6</v>
      </c>
    </row>
    <row r="291" spans="1:8" x14ac:dyDescent="0.3">
      <c r="A291" s="5" t="s">
        <v>82</v>
      </c>
      <c r="B291" t="s">
        <v>93</v>
      </c>
      <c r="C291" s="6">
        <v>-6</v>
      </c>
      <c r="D291" t="b">
        <v>0</v>
      </c>
      <c r="E291" s="13">
        <v>42850</v>
      </c>
      <c r="F291" s="4">
        <f>IF(Table2[[#This Row],[Win]],1,0)</f>
        <v>0</v>
      </c>
      <c r="G291" s="4">
        <f>VLOOKUP(Table2[[#This Row],[Team]],Table3[[Team]:[ID]],2,FALSE)</f>
        <v>23</v>
      </c>
      <c r="H291" s="4">
        <f>VLOOKUP(Table2[[#This Row],[Opponent]],Table3[[Team]:[ID]],2,FALSE)</f>
        <v>1</v>
      </c>
    </row>
    <row r="292" spans="1:8" x14ac:dyDescent="0.3">
      <c r="A292" s="3" t="s">
        <v>88</v>
      </c>
      <c r="B292" t="s">
        <v>78</v>
      </c>
      <c r="C292" s="4">
        <v>3</v>
      </c>
      <c r="D292" t="b">
        <v>1</v>
      </c>
      <c r="E292" s="13">
        <v>42850</v>
      </c>
      <c r="F292" s="4">
        <f>IF(Table2[[#This Row],[Win]],1,0)</f>
        <v>1</v>
      </c>
      <c r="G292" s="4">
        <f>VLOOKUP(Table2[[#This Row],[Team]],Table3[[Team]:[ID]],2,FALSE)</f>
        <v>30</v>
      </c>
      <c r="H292" s="4">
        <f>VLOOKUP(Table2[[#This Row],[Opponent]],Table3[[Team]:[ID]],2,FALSE)</f>
        <v>9</v>
      </c>
    </row>
    <row r="293" spans="1:8" x14ac:dyDescent="0.3">
      <c r="A293" s="5" t="s">
        <v>77</v>
      </c>
      <c r="B293" t="s">
        <v>85</v>
      </c>
      <c r="C293" s="6">
        <v>-10</v>
      </c>
      <c r="D293" t="b">
        <v>0</v>
      </c>
      <c r="E293" s="13">
        <v>42850</v>
      </c>
      <c r="F293" s="4">
        <f>IF(Table2[[#This Row],[Win]],1,0)</f>
        <v>0</v>
      </c>
      <c r="G293" s="4">
        <f>VLOOKUP(Table2[[#This Row],[Team]],Table3[[Team]:[ID]],2,FALSE)</f>
        <v>25</v>
      </c>
      <c r="H293" s="4">
        <f>VLOOKUP(Table2[[#This Row],[Opponent]],Table3[[Team]:[ID]],2,FALSE)</f>
        <v>10</v>
      </c>
    </row>
    <row r="294" spans="1:8" x14ac:dyDescent="0.3">
      <c r="A294" s="3" t="s">
        <v>87</v>
      </c>
      <c r="B294" t="s">
        <v>100</v>
      </c>
      <c r="C294" s="4">
        <v>7</v>
      </c>
      <c r="D294" t="b">
        <v>1</v>
      </c>
      <c r="E294" s="13">
        <v>42850</v>
      </c>
      <c r="F294" s="4">
        <f>IF(Table2[[#This Row],[Win]],1,0)</f>
        <v>1</v>
      </c>
      <c r="G294" s="4">
        <f>VLOOKUP(Table2[[#This Row],[Team]],Table3[[Team]:[ID]],2,FALSE)</f>
        <v>17</v>
      </c>
      <c r="H294" s="4">
        <f>VLOOKUP(Table2[[#This Row],[Opponent]],Table3[[Team]:[ID]],2,FALSE)</f>
        <v>28</v>
      </c>
    </row>
    <row r="295" spans="1:8" x14ac:dyDescent="0.3">
      <c r="A295" s="5" t="s">
        <v>75</v>
      </c>
      <c r="B295" t="s">
        <v>95</v>
      </c>
      <c r="C295" s="6">
        <v>1</v>
      </c>
      <c r="D295" t="b">
        <v>1</v>
      </c>
      <c r="E295" s="13">
        <v>42850</v>
      </c>
      <c r="F295" s="4">
        <f>IF(Table2[[#This Row],[Win]],1,0)</f>
        <v>1</v>
      </c>
      <c r="G295" s="4">
        <f>VLOOKUP(Table2[[#This Row],[Team]],Table3[[Team]:[ID]],2,FALSE)</f>
        <v>29</v>
      </c>
      <c r="H295" s="4">
        <f>VLOOKUP(Table2[[#This Row],[Opponent]],Table3[[Team]:[ID]],2,FALSE)</f>
        <v>26</v>
      </c>
    </row>
    <row r="296" spans="1:8" x14ac:dyDescent="0.3">
      <c r="A296" s="3" t="s">
        <v>89</v>
      </c>
      <c r="B296" t="s">
        <v>76</v>
      </c>
      <c r="C296" s="4">
        <v>-1</v>
      </c>
      <c r="D296" t="b">
        <v>0</v>
      </c>
      <c r="E296" s="13">
        <v>42850</v>
      </c>
      <c r="F296" s="4">
        <f>IF(Table2[[#This Row],[Win]],1,0)</f>
        <v>0</v>
      </c>
      <c r="G296" s="4">
        <f>VLOOKUP(Table2[[#This Row],[Team]],Table3[[Team]:[ID]],2,FALSE)</f>
        <v>20</v>
      </c>
      <c r="H296" s="4">
        <f>VLOOKUP(Table2[[#This Row],[Opponent]],Table3[[Team]:[ID]],2,FALSE)</f>
        <v>13</v>
      </c>
    </row>
    <row r="297" spans="1:8" x14ac:dyDescent="0.3">
      <c r="A297" s="5" t="s">
        <v>72</v>
      </c>
      <c r="B297" t="s">
        <v>81</v>
      </c>
      <c r="C297" s="6">
        <v>1</v>
      </c>
      <c r="D297" t="b">
        <v>1</v>
      </c>
      <c r="E297" s="13">
        <v>42850</v>
      </c>
      <c r="F297" s="4">
        <f>IF(Table2[[#This Row],[Win]],1,0)</f>
        <v>1</v>
      </c>
      <c r="G297" s="4">
        <f>VLOOKUP(Table2[[#This Row],[Team]],Table3[[Team]:[ID]],2,FALSE)</f>
        <v>5</v>
      </c>
      <c r="H297" s="4">
        <f>VLOOKUP(Table2[[#This Row],[Opponent]],Table3[[Team]:[ID]],2,FALSE)</f>
        <v>22</v>
      </c>
    </row>
    <row r="298" spans="1:8" x14ac:dyDescent="0.3">
      <c r="A298" s="3" t="s">
        <v>94</v>
      </c>
      <c r="B298" t="s">
        <v>99</v>
      </c>
      <c r="C298" s="4">
        <v>2</v>
      </c>
      <c r="D298" t="b">
        <v>1</v>
      </c>
      <c r="E298" s="13">
        <v>42850</v>
      </c>
      <c r="F298" s="4">
        <f>IF(Table2[[#This Row],[Win]],1,0)</f>
        <v>1</v>
      </c>
      <c r="G298" s="4">
        <f>VLOOKUP(Table2[[#This Row],[Team]],Table3[[Team]:[ID]],2,FALSE)</f>
        <v>27</v>
      </c>
      <c r="H298" s="4">
        <f>VLOOKUP(Table2[[#This Row],[Opponent]],Table3[[Team]:[ID]],2,FALSE)</f>
        <v>3</v>
      </c>
    </row>
    <row r="299" spans="1:8" x14ac:dyDescent="0.3">
      <c r="A299" s="5" t="s">
        <v>86</v>
      </c>
      <c r="B299" t="s">
        <v>98</v>
      </c>
      <c r="C299" s="6">
        <v>-8</v>
      </c>
      <c r="D299" t="b">
        <v>0</v>
      </c>
      <c r="E299" s="13">
        <v>42850</v>
      </c>
      <c r="F299" s="4">
        <f>IF(Table2[[#This Row],[Win]],1,0)</f>
        <v>0</v>
      </c>
      <c r="G299" s="4">
        <f>VLOOKUP(Table2[[#This Row],[Team]],Table3[[Team]:[ID]],2,FALSE)</f>
        <v>7</v>
      </c>
      <c r="H299" s="4">
        <f>VLOOKUP(Table2[[#This Row],[Opponent]],Table3[[Team]:[ID]],2,FALSE)</f>
        <v>16</v>
      </c>
    </row>
    <row r="300" spans="1:8" x14ac:dyDescent="0.3">
      <c r="A300" s="3" t="s">
        <v>96</v>
      </c>
      <c r="B300" t="s">
        <v>83</v>
      </c>
      <c r="C300" s="4">
        <v>2</v>
      </c>
      <c r="D300" t="b">
        <v>1</v>
      </c>
      <c r="E300" s="13">
        <v>42850</v>
      </c>
      <c r="F300" s="4">
        <f>IF(Table2[[#This Row],[Win]],1,0)</f>
        <v>1</v>
      </c>
      <c r="G300" s="4">
        <f>VLOOKUP(Table2[[#This Row],[Team]],Table3[[Team]:[ID]],2,FALSE)</f>
        <v>11</v>
      </c>
      <c r="H300" s="4">
        <f>VLOOKUP(Table2[[#This Row],[Opponent]],Table3[[Team]:[ID]],2,FALSE)</f>
        <v>8</v>
      </c>
    </row>
    <row r="301" spans="1:8" x14ac:dyDescent="0.3">
      <c r="A301" s="5" t="s">
        <v>91</v>
      </c>
      <c r="B301" t="s">
        <v>71</v>
      </c>
      <c r="C301" s="6">
        <v>1</v>
      </c>
      <c r="D301" t="b">
        <v>1</v>
      </c>
      <c r="E301" s="13">
        <v>42850</v>
      </c>
      <c r="F301" s="4">
        <f>IF(Table2[[#This Row],[Win]],1,0)</f>
        <v>1</v>
      </c>
      <c r="G301" s="4">
        <f>VLOOKUP(Table2[[#This Row],[Team]],Table3[[Team]:[ID]],2,FALSE)</f>
        <v>14</v>
      </c>
      <c r="H301" s="4">
        <f>VLOOKUP(Table2[[#This Row],[Opponent]],Table3[[Team]:[ID]],2,FALSE)</f>
        <v>24</v>
      </c>
    </row>
    <row r="302" spans="1:8" x14ac:dyDescent="0.3">
      <c r="A302" s="3" t="s">
        <v>74</v>
      </c>
      <c r="B302" t="s">
        <v>97</v>
      </c>
      <c r="C302" s="4">
        <v>-5</v>
      </c>
      <c r="D302" t="b">
        <v>0</v>
      </c>
      <c r="E302" s="13">
        <v>42850</v>
      </c>
      <c r="F302" s="4">
        <f>IF(Table2[[#This Row],[Win]],1,0)</f>
        <v>0</v>
      </c>
      <c r="G302" s="4">
        <f>VLOOKUP(Table2[[#This Row],[Team]],Table3[[Team]:[ID]],2,FALSE)</f>
        <v>12</v>
      </c>
      <c r="H302" s="4">
        <f>VLOOKUP(Table2[[#This Row],[Opponent]],Table3[[Team]:[ID]],2,FALSE)</f>
        <v>6</v>
      </c>
    </row>
    <row r="303" spans="1:8" x14ac:dyDescent="0.3">
      <c r="A303" s="5" t="s">
        <v>82</v>
      </c>
      <c r="B303" t="s">
        <v>93</v>
      </c>
      <c r="C303" s="6">
        <v>3</v>
      </c>
      <c r="D303" t="b">
        <v>1</v>
      </c>
      <c r="E303" s="13">
        <v>42851</v>
      </c>
      <c r="F303" s="4">
        <f>IF(Table2[[#This Row],[Win]],1,0)</f>
        <v>1</v>
      </c>
      <c r="G303" s="4">
        <f>VLOOKUP(Table2[[#This Row],[Team]],Table3[[Team]:[ID]],2,FALSE)</f>
        <v>23</v>
      </c>
      <c r="H303" s="4">
        <f>VLOOKUP(Table2[[#This Row],[Opponent]],Table3[[Team]:[ID]],2,FALSE)</f>
        <v>1</v>
      </c>
    </row>
    <row r="304" spans="1:8" x14ac:dyDescent="0.3">
      <c r="A304" s="3" t="s">
        <v>88</v>
      </c>
      <c r="B304" t="s">
        <v>78</v>
      </c>
      <c r="C304" s="4">
        <v>7</v>
      </c>
      <c r="D304" t="b">
        <v>1</v>
      </c>
      <c r="E304" s="13">
        <v>42851</v>
      </c>
      <c r="F304" s="4">
        <f>IF(Table2[[#This Row],[Win]],1,0)</f>
        <v>1</v>
      </c>
      <c r="G304" s="4">
        <f>VLOOKUP(Table2[[#This Row],[Team]],Table3[[Team]:[ID]],2,FALSE)</f>
        <v>30</v>
      </c>
      <c r="H304" s="4">
        <f>VLOOKUP(Table2[[#This Row],[Opponent]],Table3[[Team]:[ID]],2,FALSE)</f>
        <v>9</v>
      </c>
    </row>
    <row r="305" spans="1:8" x14ac:dyDescent="0.3">
      <c r="A305" s="5" t="s">
        <v>77</v>
      </c>
      <c r="B305" t="s">
        <v>85</v>
      </c>
      <c r="C305" s="6">
        <v>8</v>
      </c>
      <c r="D305" t="b">
        <v>1</v>
      </c>
      <c r="E305" s="13">
        <v>42851</v>
      </c>
      <c r="F305" s="4">
        <f>IF(Table2[[#This Row],[Win]],1,0)</f>
        <v>1</v>
      </c>
      <c r="G305" s="4">
        <f>VLOOKUP(Table2[[#This Row],[Team]],Table3[[Team]:[ID]],2,FALSE)</f>
        <v>25</v>
      </c>
      <c r="H305" s="4">
        <f>VLOOKUP(Table2[[#This Row],[Opponent]],Table3[[Team]:[ID]],2,FALSE)</f>
        <v>10</v>
      </c>
    </row>
    <row r="306" spans="1:8" x14ac:dyDescent="0.3">
      <c r="A306" s="3" t="s">
        <v>87</v>
      </c>
      <c r="B306" t="s">
        <v>100</v>
      </c>
      <c r="C306" s="4">
        <v>-11</v>
      </c>
      <c r="D306" t="b">
        <v>0</v>
      </c>
      <c r="E306" s="13">
        <v>42851</v>
      </c>
      <c r="F306" s="4">
        <f>IF(Table2[[#This Row],[Win]],1,0)</f>
        <v>0</v>
      </c>
      <c r="G306" s="4">
        <f>VLOOKUP(Table2[[#This Row],[Team]],Table3[[Team]:[ID]],2,FALSE)</f>
        <v>17</v>
      </c>
      <c r="H306" s="4">
        <f>VLOOKUP(Table2[[#This Row],[Opponent]],Table3[[Team]:[ID]],2,FALSE)</f>
        <v>28</v>
      </c>
    </row>
    <row r="307" spans="1:8" x14ac:dyDescent="0.3">
      <c r="A307" s="5" t="s">
        <v>89</v>
      </c>
      <c r="B307" t="s">
        <v>76</v>
      </c>
      <c r="C307" s="6">
        <v>-3</v>
      </c>
      <c r="D307" t="b">
        <v>0</v>
      </c>
      <c r="E307" s="13">
        <v>42851</v>
      </c>
      <c r="F307" s="4">
        <f>IF(Table2[[#This Row],[Win]],1,0)</f>
        <v>0</v>
      </c>
      <c r="G307" s="4">
        <f>VLOOKUP(Table2[[#This Row],[Team]],Table3[[Team]:[ID]],2,FALSE)</f>
        <v>20</v>
      </c>
      <c r="H307" s="4">
        <f>VLOOKUP(Table2[[#This Row],[Opponent]],Table3[[Team]:[ID]],2,FALSE)</f>
        <v>13</v>
      </c>
    </row>
    <row r="308" spans="1:8" x14ac:dyDescent="0.3">
      <c r="A308" s="3" t="s">
        <v>72</v>
      </c>
      <c r="B308" t="s">
        <v>81</v>
      </c>
      <c r="C308" s="4">
        <v>-1</v>
      </c>
      <c r="D308" t="b">
        <v>0</v>
      </c>
      <c r="E308" s="13">
        <v>42851</v>
      </c>
      <c r="F308" s="4">
        <f>IF(Table2[[#This Row],[Win]],1,0)</f>
        <v>0</v>
      </c>
      <c r="G308" s="4">
        <f>VLOOKUP(Table2[[#This Row],[Team]],Table3[[Team]:[ID]],2,FALSE)</f>
        <v>5</v>
      </c>
      <c r="H308" s="4">
        <f>VLOOKUP(Table2[[#This Row],[Opponent]],Table3[[Team]:[ID]],2,FALSE)</f>
        <v>22</v>
      </c>
    </row>
    <row r="309" spans="1:8" x14ac:dyDescent="0.3">
      <c r="A309" s="5" t="s">
        <v>84</v>
      </c>
      <c r="B309" t="s">
        <v>80</v>
      </c>
      <c r="C309" s="6">
        <v>-3</v>
      </c>
      <c r="D309" t="b">
        <v>0</v>
      </c>
      <c r="E309" s="13">
        <v>42851</v>
      </c>
      <c r="F309" s="4">
        <f>IF(Table2[[#This Row],[Win]],1,0)</f>
        <v>0</v>
      </c>
      <c r="G309" s="4">
        <f>VLOOKUP(Table2[[#This Row],[Team]],Table3[[Team]:[ID]],2,FALSE)</f>
        <v>15</v>
      </c>
      <c r="H309" s="4">
        <f>VLOOKUP(Table2[[#This Row],[Opponent]],Table3[[Team]:[ID]],2,FALSE)</f>
        <v>21</v>
      </c>
    </row>
    <row r="310" spans="1:8" x14ac:dyDescent="0.3">
      <c r="A310" s="3" t="s">
        <v>94</v>
      </c>
      <c r="B310" t="s">
        <v>99</v>
      </c>
      <c r="C310" s="4">
        <v>-1</v>
      </c>
      <c r="D310" t="b">
        <v>0</v>
      </c>
      <c r="E310" s="13">
        <v>42851</v>
      </c>
      <c r="F310" s="4">
        <f>IF(Table2[[#This Row],[Win]],1,0)</f>
        <v>0</v>
      </c>
      <c r="G310" s="4">
        <f>VLOOKUP(Table2[[#This Row],[Team]],Table3[[Team]:[ID]],2,FALSE)</f>
        <v>27</v>
      </c>
      <c r="H310" s="4">
        <f>VLOOKUP(Table2[[#This Row],[Opponent]],Table3[[Team]:[ID]],2,FALSE)</f>
        <v>3</v>
      </c>
    </row>
    <row r="311" spans="1:8" x14ac:dyDescent="0.3">
      <c r="A311" s="5" t="s">
        <v>86</v>
      </c>
      <c r="B311" t="s">
        <v>98</v>
      </c>
      <c r="C311" s="6">
        <v>-5</v>
      </c>
      <c r="D311" t="b">
        <v>0</v>
      </c>
      <c r="E311" s="13">
        <v>42851</v>
      </c>
      <c r="F311" s="4">
        <f>IF(Table2[[#This Row],[Win]],1,0)</f>
        <v>0</v>
      </c>
      <c r="G311" s="4">
        <f>VLOOKUP(Table2[[#This Row],[Team]],Table3[[Team]:[ID]],2,FALSE)</f>
        <v>7</v>
      </c>
      <c r="H311" s="4">
        <f>VLOOKUP(Table2[[#This Row],[Opponent]],Table3[[Team]:[ID]],2,FALSE)</f>
        <v>16</v>
      </c>
    </row>
    <row r="312" spans="1:8" x14ac:dyDescent="0.3">
      <c r="A312" s="3" t="s">
        <v>79</v>
      </c>
      <c r="B312" t="s">
        <v>92</v>
      </c>
      <c r="C312" s="4">
        <v>6</v>
      </c>
      <c r="D312" t="b">
        <v>1</v>
      </c>
      <c r="E312" s="13">
        <v>42851</v>
      </c>
      <c r="F312" s="4">
        <f>IF(Table2[[#This Row],[Win]],1,0)</f>
        <v>1</v>
      </c>
      <c r="G312" s="4">
        <f>VLOOKUP(Table2[[#This Row],[Team]],Table3[[Team]:[ID]],2,FALSE)</f>
        <v>2</v>
      </c>
      <c r="H312" s="4">
        <f>VLOOKUP(Table2[[#This Row],[Opponent]],Table3[[Team]:[ID]],2,FALSE)</f>
        <v>18</v>
      </c>
    </row>
    <row r="313" spans="1:8" x14ac:dyDescent="0.3">
      <c r="A313" s="5" t="s">
        <v>96</v>
      </c>
      <c r="B313" t="s">
        <v>83</v>
      </c>
      <c r="C313" s="6">
        <v>-1</v>
      </c>
      <c r="D313" t="b">
        <v>0</v>
      </c>
      <c r="E313" s="13">
        <v>42851</v>
      </c>
      <c r="F313" s="4">
        <f>IF(Table2[[#This Row],[Win]],1,0)</f>
        <v>0</v>
      </c>
      <c r="G313" s="4">
        <f>VLOOKUP(Table2[[#This Row],[Team]],Table3[[Team]:[ID]],2,FALSE)</f>
        <v>11</v>
      </c>
      <c r="H313" s="4">
        <f>VLOOKUP(Table2[[#This Row],[Opponent]],Table3[[Team]:[ID]],2,FALSE)</f>
        <v>8</v>
      </c>
    </row>
    <row r="314" spans="1:8" x14ac:dyDescent="0.3">
      <c r="A314" s="3" t="s">
        <v>74</v>
      </c>
      <c r="B314" t="s">
        <v>97</v>
      </c>
      <c r="C314" s="4">
        <v>-3</v>
      </c>
      <c r="D314" t="b">
        <v>0</v>
      </c>
      <c r="E314" s="13">
        <v>42851</v>
      </c>
      <c r="F314" s="4">
        <f>IF(Table2[[#This Row],[Win]],1,0)</f>
        <v>0</v>
      </c>
      <c r="G314" s="4">
        <f>VLOOKUP(Table2[[#This Row],[Team]],Table3[[Team]:[ID]],2,FALSE)</f>
        <v>12</v>
      </c>
      <c r="H314" s="4">
        <f>VLOOKUP(Table2[[#This Row],[Opponent]],Table3[[Team]:[ID]],2,FALSE)</f>
        <v>6</v>
      </c>
    </row>
    <row r="315" spans="1:8" x14ac:dyDescent="0.3">
      <c r="A315" s="5" t="s">
        <v>91</v>
      </c>
      <c r="B315" t="s">
        <v>71</v>
      </c>
      <c r="C315" s="6">
        <v>-1</v>
      </c>
      <c r="D315" t="b">
        <v>0</v>
      </c>
      <c r="E315" s="13">
        <v>42851</v>
      </c>
      <c r="F315" s="4">
        <f>IF(Table2[[#This Row],[Win]],1,0)</f>
        <v>0</v>
      </c>
      <c r="G315" s="4">
        <f>VLOOKUP(Table2[[#This Row],[Team]],Table3[[Team]:[ID]],2,FALSE)</f>
        <v>14</v>
      </c>
      <c r="H315" s="4">
        <f>VLOOKUP(Table2[[#This Row],[Opponent]],Table3[[Team]:[ID]],2,FALSE)</f>
        <v>24</v>
      </c>
    </row>
    <row r="316" spans="1:8" x14ac:dyDescent="0.3">
      <c r="A316" s="3" t="s">
        <v>73</v>
      </c>
      <c r="B316" t="s">
        <v>90</v>
      </c>
      <c r="C316" s="4">
        <v>2</v>
      </c>
      <c r="D316" t="b">
        <v>1</v>
      </c>
      <c r="E316" s="13">
        <v>42851</v>
      </c>
      <c r="F316" s="4">
        <f>IF(Table2[[#This Row],[Win]],1,0)</f>
        <v>1</v>
      </c>
      <c r="G316" s="4">
        <f>VLOOKUP(Table2[[#This Row],[Team]],Table3[[Team]:[ID]],2,FALSE)</f>
        <v>19</v>
      </c>
      <c r="H316" s="4">
        <f>VLOOKUP(Table2[[#This Row],[Opponent]],Table3[[Team]:[ID]],2,FALSE)</f>
        <v>4</v>
      </c>
    </row>
    <row r="317" spans="1:8" x14ac:dyDescent="0.3">
      <c r="A317" s="5" t="s">
        <v>82</v>
      </c>
      <c r="B317" t="s">
        <v>93</v>
      </c>
      <c r="C317" s="6">
        <v>-4</v>
      </c>
      <c r="D317" t="b">
        <v>0</v>
      </c>
      <c r="E317" s="13">
        <v>42852</v>
      </c>
      <c r="F317" s="4">
        <f>IF(Table2[[#This Row],[Win]],1,0)</f>
        <v>0</v>
      </c>
      <c r="G317" s="4">
        <f>VLOOKUP(Table2[[#This Row],[Team]],Table3[[Team]:[ID]],2,FALSE)</f>
        <v>23</v>
      </c>
      <c r="H317" s="4">
        <f>VLOOKUP(Table2[[#This Row],[Opponent]],Table3[[Team]:[ID]],2,FALSE)</f>
        <v>1</v>
      </c>
    </row>
    <row r="318" spans="1:8" x14ac:dyDescent="0.3">
      <c r="A318" s="3" t="s">
        <v>88</v>
      </c>
      <c r="B318" t="s">
        <v>78</v>
      </c>
      <c r="C318" s="4">
        <v>11</v>
      </c>
      <c r="D318" t="b">
        <v>1</v>
      </c>
      <c r="E318" s="13">
        <v>42852</v>
      </c>
      <c r="F318" s="4">
        <f>IF(Table2[[#This Row],[Win]],1,0)</f>
        <v>1</v>
      </c>
      <c r="G318" s="4">
        <f>VLOOKUP(Table2[[#This Row],[Team]],Table3[[Team]:[ID]],2,FALSE)</f>
        <v>30</v>
      </c>
      <c r="H318" s="4">
        <f>VLOOKUP(Table2[[#This Row],[Opponent]],Table3[[Team]:[ID]],2,FALSE)</f>
        <v>9</v>
      </c>
    </row>
    <row r="319" spans="1:8" x14ac:dyDescent="0.3">
      <c r="A319" s="5" t="s">
        <v>77</v>
      </c>
      <c r="B319" t="s">
        <v>85</v>
      </c>
      <c r="C319" s="6">
        <v>1</v>
      </c>
      <c r="D319" t="b">
        <v>1</v>
      </c>
      <c r="E319" s="13">
        <v>42852</v>
      </c>
      <c r="F319" s="4">
        <f>IF(Table2[[#This Row],[Win]],1,0)</f>
        <v>1</v>
      </c>
      <c r="G319" s="4">
        <f>VLOOKUP(Table2[[#This Row],[Team]],Table3[[Team]:[ID]],2,FALSE)</f>
        <v>25</v>
      </c>
      <c r="H319" s="4">
        <f>VLOOKUP(Table2[[#This Row],[Opponent]],Table3[[Team]:[ID]],2,FALSE)</f>
        <v>10</v>
      </c>
    </row>
    <row r="320" spans="1:8" x14ac:dyDescent="0.3">
      <c r="A320" s="3" t="s">
        <v>75</v>
      </c>
      <c r="B320" t="s">
        <v>95</v>
      </c>
      <c r="C320" s="4">
        <v>-2</v>
      </c>
      <c r="D320" t="b">
        <v>0</v>
      </c>
      <c r="E320" s="13">
        <v>42852</v>
      </c>
      <c r="F320" s="4">
        <f>IF(Table2[[#This Row],[Win]],1,0)</f>
        <v>0</v>
      </c>
      <c r="G320" s="4">
        <f>VLOOKUP(Table2[[#This Row],[Team]],Table3[[Team]:[ID]],2,FALSE)</f>
        <v>29</v>
      </c>
      <c r="H320" s="4">
        <f>VLOOKUP(Table2[[#This Row],[Opponent]],Table3[[Team]:[ID]],2,FALSE)</f>
        <v>26</v>
      </c>
    </row>
    <row r="321" spans="1:8" x14ac:dyDescent="0.3">
      <c r="A321" s="5" t="s">
        <v>89</v>
      </c>
      <c r="B321" t="s">
        <v>76</v>
      </c>
      <c r="C321" s="6">
        <v>-1</v>
      </c>
      <c r="D321" t="b">
        <v>0</v>
      </c>
      <c r="E321" s="13">
        <v>42852</v>
      </c>
      <c r="F321" s="4">
        <f>IF(Table2[[#This Row],[Win]],1,0)</f>
        <v>0</v>
      </c>
      <c r="G321" s="4">
        <f>VLOOKUP(Table2[[#This Row],[Team]],Table3[[Team]:[ID]],2,FALSE)</f>
        <v>20</v>
      </c>
      <c r="H321" s="4">
        <f>VLOOKUP(Table2[[#This Row],[Opponent]],Table3[[Team]:[ID]],2,FALSE)</f>
        <v>13</v>
      </c>
    </row>
    <row r="322" spans="1:8" x14ac:dyDescent="0.3">
      <c r="A322" s="3" t="s">
        <v>75</v>
      </c>
      <c r="B322" t="s">
        <v>95</v>
      </c>
      <c r="C322" s="4">
        <v>-4</v>
      </c>
      <c r="D322" t="b">
        <v>0</v>
      </c>
      <c r="E322" s="13">
        <v>42852</v>
      </c>
      <c r="F322" s="4">
        <f>IF(Table2[[#This Row],[Win]],1,0)</f>
        <v>0</v>
      </c>
      <c r="G322" s="4">
        <f>VLOOKUP(Table2[[#This Row],[Team]],Table3[[Team]:[ID]],2,FALSE)</f>
        <v>29</v>
      </c>
      <c r="H322" s="4">
        <f>VLOOKUP(Table2[[#This Row],[Opponent]],Table3[[Team]:[ID]],2,FALSE)</f>
        <v>26</v>
      </c>
    </row>
    <row r="323" spans="1:8" x14ac:dyDescent="0.3">
      <c r="A323" s="5" t="s">
        <v>84</v>
      </c>
      <c r="B323" t="s">
        <v>80</v>
      </c>
      <c r="C323" s="6">
        <v>-1</v>
      </c>
      <c r="D323" t="b">
        <v>0</v>
      </c>
      <c r="E323" s="13">
        <v>42852</v>
      </c>
      <c r="F323" s="4">
        <f>IF(Table2[[#This Row],[Win]],1,0)</f>
        <v>0</v>
      </c>
      <c r="G323" s="4">
        <f>VLOOKUP(Table2[[#This Row],[Team]],Table3[[Team]:[ID]],2,FALSE)</f>
        <v>15</v>
      </c>
      <c r="H323" s="4">
        <f>VLOOKUP(Table2[[#This Row],[Opponent]],Table3[[Team]:[ID]],2,FALSE)</f>
        <v>21</v>
      </c>
    </row>
    <row r="324" spans="1:8" x14ac:dyDescent="0.3">
      <c r="A324" s="3" t="s">
        <v>91</v>
      </c>
      <c r="B324" t="s">
        <v>71</v>
      </c>
      <c r="C324" s="4">
        <v>4</v>
      </c>
      <c r="D324" t="b">
        <v>1</v>
      </c>
      <c r="E324" s="13">
        <v>42852</v>
      </c>
      <c r="F324" s="4">
        <f>IF(Table2[[#This Row],[Win]],1,0)</f>
        <v>1</v>
      </c>
      <c r="G324" s="4">
        <f>VLOOKUP(Table2[[#This Row],[Team]],Table3[[Team]:[ID]],2,FALSE)</f>
        <v>14</v>
      </c>
      <c r="H324" s="4">
        <f>VLOOKUP(Table2[[#This Row],[Opponent]],Table3[[Team]:[ID]],2,FALSE)</f>
        <v>24</v>
      </c>
    </row>
    <row r="325" spans="1:8" x14ac:dyDescent="0.3">
      <c r="A325" s="5" t="s">
        <v>79</v>
      </c>
      <c r="B325" t="s">
        <v>92</v>
      </c>
      <c r="C325" s="6">
        <v>2</v>
      </c>
      <c r="D325" t="b">
        <v>1</v>
      </c>
      <c r="E325" s="13">
        <v>42852</v>
      </c>
      <c r="F325" s="4">
        <f>IF(Table2[[#This Row],[Win]],1,0)</f>
        <v>1</v>
      </c>
      <c r="G325" s="4">
        <f>VLOOKUP(Table2[[#This Row],[Team]],Table3[[Team]:[ID]],2,FALSE)</f>
        <v>2</v>
      </c>
      <c r="H325" s="4">
        <f>VLOOKUP(Table2[[#This Row],[Opponent]],Table3[[Team]:[ID]],2,FALSE)</f>
        <v>18</v>
      </c>
    </row>
    <row r="326" spans="1:8" x14ac:dyDescent="0.3">
      <c r="A326" s="3" t="s">
        <v>96</v>
      </c>
      <c r="B326" t="s">
        <v>83</v>
      </c>
      <c r="C326" s="4">
        <v>-1</v>
      </c>
      <c r="D326" t="b">
        <v>0</v>
      </c>
      <c r="E326" s="13">
        <v>42852</v>
      </c>
      <c r="F326" s="4">
        <f>IF(Table2[[#This Row],[Win]],1,0)</f>
        <v>0</v>
      </c>
      <c r="G326" s="4">
        <f>VLOOKUP(Table2[[#This Row],[Team]],Table3[[Team]:[ID]],2,FALSE)</f>
        <v>11</v>
      </c>
      <c r="H326" s="4">
        <f>VLOOKUP(Table2[[#This Row],[Opponent]],Table3[[Team]:[ID]],2,FALSE)</f>
        <v>8</v>
      </c>
    </row>
    <row r="327" spans="1:8" x14ac:dyDescent="0.3">
      <c r="A327" s="5" t="s">
        <v>73</v>
      </c>
      <c r="B327" t="s">
        <v>90</v>
      </c>
      <c r="C327" s="6">
        <v>3</v>
      </c>
      <c r="D327" t="b">
        <v>1</v>
      </c>
      <c r="E327" s="13">
        <v>42852</v>
      </c>
      <c r="F327" s="4">
        <f>IF(Table2[[#This Row],[Win]],1,0)</f>
        <v>1</v>
      </c>
      <c r="G327" s="4">
        <f>VLOOKUP(Table2[[#This Row],[Team]],Table3[[Team]:[ID]],2,FALSE)</f>
        <v>19</v>
      </c>
      <c r="H327" s="4">
        <f>VLOOKUP(Table2[[#This Row],[Opponent]],Table3[[Team]:[ID]],2,FALSE)</f>
        <v>4</v>
      </c>
    </row>
    <row r="328" spans="1:8" x14ac:dyDescent="0.3">
      <c r="A328" s="3" t="s">
        <v>76</v>
      </c>
      <c r="B328" t="s">
        <v>100</v>
      </c>
      <c r="C328" s="4">
        <v>3</v>
      </c>
      <c r="D328" t="b">
        <v>1</v>
      </c>
      <c r="E328" s="13">
        <v>42853</v>
      </c>
      <c r="F328" s="4">
        <f>IF(Table2[[#This Row],[Win]],1,0)</f>
        <v>1</v>
      </c>
      <c r="G328" s="4">
        <f>VLOOKUP(Table2[[#This Row],[Team]],Table3[[Team]:[ID]],2,FALSE)</f>
        <v>13</v>
      </c>
      <c r="H328" s="4">
        <f>VLOOKUP(Table2[[#This Row],[Opponent]],Table3[[Team]:[ID]],2,FALSE)</f>
        <v>28</v>
      </c>
    </row>
    <row r="329" spans="1:8" x14ac:dyDescent="0.3">
      <c r="A329" s="5" t="s">
        <v>97</v>
      </c>
      <c r="B329" t="s">
        <v>85</v>
      </c>
      <c r="C329" s="6">
        <v>4</v>
      </c>
      <c r="D329" t="b">
        <v>1</v>
      </c>
      <c r="E329" s="13">
        <v>42853</v>
      </c>
      <c r="F329" s="4">
        <f>IF(Table2[[#This Row],[Win]],1,0)</f>
        <v>1</v>
      </c>
      <c r="G329" s="4">
        <f>VLOOKUP(Table2[[#This Row],[Team]],Table3[[Team]:[ID]],2,FALSE)</f>
        <v>6</v>
      </c>
      <c r="H329" s="4">
        <f>VLOOKUP(Table2[[#This Row],[Opponent]],Table3[[Team]:[ID]],2,FALSE)</f>
        <v>10</v>
      </c>
    </row>
    <row r="330" spans="1:8" x14ac:dyDescent="0.3">
      <c r="A330" s="3" t="s">
        <v>80</v>
      </c>
      <c r="B330" t="s">
        <v>91</v>
      </c>
      <c r="C330" s="4">
        <v>-2</v>
      </c>
      <c r="D330" t="b">
        <v>0</v>
      </c>
      <c r="E330" s="13">
        <v>42853</v>
      </c>
      <c r="F330" s="4">
        <f>IF(Table2[[#This Row],[Win]],1,0)</f>
        <v>0</v>
      </c>
      <c r="G330" s="4">
        <f>VLOOKUP(Table2[[#This Row],[Team]],Table3[[Team]:[ID]],2,FALSE)</f>
        <v>21</v>
      </c>
      <c r="H330" s="4">
        <f>VLOOKUP(Table2[[#This Row],[Opponent]],Table3[[Team]:[ID]],2,FALSE)</f>
        <v>14</v>
      </c>
    </row>
    <row r="331" spans="1:8" x14ac:dyDescent="0.3">
      <c r="A331" s="5" t="s">
        <v>86</v>
      </c>
      <c r="B331" t="s">
        <v>95</v>
      </c>
      <c r="C331" s="6">
        <v>-2</v>
      </c>
      <c r="D331" t="b">
        <v>0</v>
      </c>
      <c r="E331" s="13">
        <v>42853</v>
      </c>
      <c r="F331" s="4">
        <f>IF(Table2[[#This Row],[Win]],1,0)</f>
        <v>0</v>
      </c>
      <c r="G331" s="4">
        <f>VLOOKUP(Table2[[#This Row],[Team]],Table3[[Team]:[ID]],2,FALSE)</f>
        <v>7</v>
      </c>
      <c r="H331" s="4">
        <f>VLOOKUP(Table2[[#This Row],[Opponent]],Table3[[Team]:[ID]],2,FALSE)</f>
        <v>26</v>
      </c>
    </row>
    <row r="332" spans="1:8" x14ac:dyDescent="0.3">
      <c r="A332" s="3" t="s">
        <v>82</v>
      </c>
      <c r="B332" t="s">
        <v>71</v>
      </c>
      <c r="C332" s="4">
        <v>-1</v>
      </c>
      <c r="D332" t="b">
        <v>0</v>
      </c>
      <c r="E332" s="13">
        <v>42853</v>
      </c>
      <c r="F332" s="4">
        <f>IF(Table2[[#This Row],[Win]],1,0)</f>
        <v>0</v>
      </c>
      <c r="G332" s="4">
        <f>VLOOKUP(Table2[[#This Row],[Team]],Table3[[Team]:[ID]],2,FALSE)</f>
        <v>23</v>
      </c>
      <c r="H332" s="4">
        <f>VLOOKUP(Table2[[#This Row],[Opponent]],Table3[[Team]:[ID]],2,FALSE)</f>
        <v>24</v>
      </c>
    </row>
    <row r="333" spans="1:8" x14ac:dyDescent="0.3">
      <c r="A333" s="5" t="s">
        <v>79</v>
      </c>
      <c r="B333" t="s">
        <v>98</v>
      </c>
      <c r="C333" s="6">
        <v>2</v>
      </c>
      <c r="D333" t="b">
        <v>1</v>
      </c>
      <c r="E333" s="13">
        <v>42853</v>
      </c>
      <c r="F333" s="4">
        <f>IF(Table2[[#This Row],[Win]],1,0)</f>
        <v>1</v>
      </c>
      <c r="G333" s="4">
        <f>VLOOKUP(Table2[[#This Row],[Team]],Table3[[Team]:[ID]],2,FALSE)</f>
        <v>2</v>
      </c>
      <c r="H333" s="4">
        <f>VLOOKUP(Table2[[#This Row],[Opponent]],Table3[[Team]:[ID]],2,FALSE)</f>
        <v>16</v>
      </c>
    </row>
    <row r="334" spans="1:8" x14ac:dyDescent="0.3">
      <c r="A334" s="3" t="s">
        <v>92</v>
      </c>
      <c r="B334" t="s">
        <v>88</v>
      </c>
      <c r="C334" s="4">
        <v>2</v>
      </c>
      <c r="D334" t="b">
        <v>1</v>
      </c>
      <c r="E334" s="13">
        <v>42853</v>
      </c>
      <c r="F334" s="4">
        <f>IF(Table2[[#This Row],[Win]],1,0)</f>
        <v>1</v>
      </c>
      <c r="G334" s="4">
        <f>VLOOKUP(Table2[[#This Row],[Team]],Table3[[Team]:[ID]],2,FALSE)</f>
        <v>18</v>
      </c>
      <c r="H334" s="4">
        <f>VLOOKUP(Table2[[#This Row],[Opponent]],Table3[[Team]:[ID]],2,FALSE)</f>
        <v>30</v>
      </c>
    </row>
    <row r="335" spans="1:8" x14ac:dyDescent="0.3">
      <c r="A335" s="5" t="s">
        <v>87</v>
      </c>
      <c r="B335" t="s">
        <v>74</v>
      </c>
      <c r="C335" s="6">
        <v>2</v>
      </c>
      <c r="D335" t="b">
        <v>1</v>
      </c>
      <c r="E335" s="13">
        <v>42853</v>
      </c>
      <c r="F335" s="4">
        <f>IF(Table2[[#This Row],[Win]],1,0)</f>
        <v>1</v>
      </c>
      <c r="G335" s="4">
        <f>VLOOKUP(Table2[[#This Row],[Team]],Table3[[Team]:[ID]],2,FALSE)</f>
        <v>17</v>
      </c>
      <c r="H335" s="4">
        <f>VLOOKUP(Table2[[#This Row],[Opponent]],Table3[[Team]:[ID]],2,FALSE)</f>
        <v>12</v>
      </c>
    </row>
    <row r="336" spans="1:8" x14ac:dyDescent="0.3">
      <c r="A336" s="3" t="s">
        <v>99</v>
      </c>
      <c r="B336" t="s">
        <v>73</v>
      </c>
      <c r="C336" s="4">
        <v>-3</v>
      </c>
      <c r="D336" t="b">
        <v>0</v>
      </c>
      <c r="E336" s="13">
        <v>42853</v>
      </c>
      <c r="F336" s="4">
        <f>IF(Table2[[#This Row],[Win]],1,0)</f>
        <v>0</v>
      </c>
      <c r="G336" s="4">
        <f>VLOOKUP(Table2[[#This Row],[Team]],Table3[[Team]:[ID]],2,FALSE)</f>
        <v>3</v>
      </c>
      <c r="H336" s="4">
        <f>VLOOKUP(Table2[[#This Row],[Opponent]],Table3[[Team]:[ID]],2,FALSE)</f>
        <v>19</v>
      </c>
    </row>
    <row r="337" spans="1:8" x14ac:dyDescent="0.3">
      <c r="A337" s="5" t="s">
        <v>81</v>
      </c>
      <c r="B337" t="s">
        <v>84</v>
      </c>
      <c r="C337" s="6">
        <v>10</v>
      </c>
      <c r="D337" t="b">
        <v>1</v>
      </c>
      <c r="E337" s="13">
        <v>42853</v>
      </c>
      <c r="F337" s="4">
        <f>IF(Table2[[#This Row],[Win]],1,0)</f>
        <v>1</v>
      </c>
      <c r="G337" s="4">
        <f>VLOOKUP(Table2[[#This Row],[Team]],Table3[[Team]:[ID]],2,FALSE)</f>
        <v>22</v>
      </c>
      <c r="H337" s="4">
        <f>VLOOKUP(Table2[[#This Row],[Opponent]],Table3[[Team]:[ID]],2,FALSE)</f>
        <v>15</v>
      </c>
    </row>
    <row r="338" spans="1:8" x14ac:dyDescent="0.3">
      <c r="A338" s="3" t="s">
        <v>77</v>
      </c>
      <c r="B338" t="s">
        <v>83</v>
      </c>
      <c r="C338" s="4">
        <v>2</v>
      </c>
      <c r="D338" t="b">
        <v>1</v>
      </c>
      <c r="E338" s="13">
        <v>42853</v>
      </c>
      <c r="F338" s="4">
        <f>IF(Table2[[#This Row],[Win]],1,0)</f>
        <v>1</v>
      </c>
      <c r="G338" s="4">
        <f>VLOOKUP(Table2[[#This Row],[Team]],Table3[[Team]:[ID]],2,FALSE)</f>
        <v>25</v>
      </c>
      <c r="H338" s="4">
        <f>VLOOKUP(Table2[[#This Row],[Opponent]],Table3[[Team]:[ID]],2,FALSE)</f>
        <v>8</v>
      </c>
    </row>
    <row r="339" spans="1:8" x14ac:dyDescent="0.3">
      <c r="A339" s="5" t="s">
        <v>72</v>
      </c>
      <c r="B339" t="s">
        <v>90</v>
      </c>
      <c r="C339" s="6">
        <v>-1</v>
      </c>
      <c r="D339" t="b">
        <v>0</v>
      </c>
      <c r="E339" s="13">
        <v>42853</v>
      </c>
      <c r="F339" s="4">
        <f>IF(Table2[[#This Row],[Win]],1,0)</f>
        <v>0</v>
      </c>
      <c r="G339" s="4">
        <f>VLOOKUP(Table2[[#This Row],[Team]],Table3[[Team]:[ID]],2,FALSE)</f>
        <v>5</v>
      </c>
      <c r="H339" s="4">
        <f>VLOOKUP(Table2[[#This Row],[Opponent]],Table3[[Team]:[ID]],2,FALSE)</f>
        <v>4</v>
      </c>
    </row>
    <row r="340" spans="1:8" x14ac:dyDescent="0.3">
      <c r="A340" s="3" t="s">
        <v>89</v>
      </c>
      <c r="B340" t="s">
        <v>96</v>
      </c>
      <c r="C340" s="4">
        <v>-5</v>
      </c>
      <c r="D340" t="b">
        <v>0</v>
      </c>
      <c r="E340" s="13">
        <v>42853</v>
      </c>
      <c r="F340" s="4">
        <f>IF(Table2[[#This Row],[Win]],1,0)</f>
        <v>0</v>
      </c>
      <c r="G340" s="4">
        <f>VLOOKUP(Table2[[#This Row],[Team]],Table3[[Team]:[ID]],2,FALSE)</f>
        <v>20</v>
      </c>
      <c r="H340" s="4">
        <f>VLOOKUP(Table2[[#This Row],[Opponent]],Table3[[Team]:[ID]],2,FALSE)</f>
        <v>11</v>
      </c>
    </row>
    <row r="341" spans="1:8" x14ac:dyDescent="0.3">
      <c r="A341" s="5" t="s">
        <v>78</v>
      </c>
      <c r="B341" t="s">
        <v>93</v>
      </c>
      <c r="C341" s="6">
        <v>2</v>
      </c>
      <c r="D341" t="b">
        <v>1</v>
      </c>
      <c r="E341" s="13">
        <v>42853</v>
      </c>
      <c r="F341" s="4">
        <f>IF(Table2[[#This Row],[Win]],1,0)</f>
        <v>1</v>
      </c>
      <c r="G341" s="4">
        <f>VLOOKUP(Table2[[#This Row],[Team]],Table3[[Team]:[ID]],2,FALSE)</f>
        <v>9</v>
      </c>
      <c r="H341" s="4">
        <f>VLOOKUP(Table2[[#This Row],[Opponent]],Table3[[Team]:[ID]],2,FALSE)</f>
        <v>1</v>
      </c>
    </row>
    <row r="342" spans="1:8" x14ac:dyDescent="0.3">
      <c r="A342" s="3" t="s">
        <v>94</v>
      </c>
      <c r="B342" t="s">
        <v>75</v>
      </c>
      <c r="C342" s="4">
        <v>3</v>
      </c>
      <c r="D342" t="b">
        <v>1</v>
      </c>
      <c r="E342" s="13">
        <v>42853</v>
      </c>
      <c r="F342" s="4">
        <f>IF(Table2[[#This Row],[Win]],1,0)</f>
        <v>1</v>
      </c>
      <c r="G342" s="4">
        <f>VLOOKUP(Table2[[#This Row],[Team]],Table3[[Team]:[ID]],2,FALSE)</f>
        <v>27</v>
      </c>
      <c r="H342" s="4">
        <f>VLOOKUP(Table2[[#This Row],[Opponent]],Table3[[Team]:[ID]],2,FALSE)</f>
        <v>29</v>
      </c>
    </row>
    <row r="343" spans="1:8" x14ac:dyDescent="0.3">
      <c r="A343" s="5" t="s">
        <v>92</v>
      </c>
      <c r="B343" t="s">
        <v>88</v>
      </c>
      <c r="C343" s="6">
        <v>2</v>
      </c>
      <c r="D343" t="b">
        <v>1</v>
      </c>
      <c r="E343" s="13">
        <v>42854</v>
      </c>
      <c r="F343" s="4">
        <f>IF(Table2[[#This Row],[Win]],1,0)</f>
        <v>1</v>
      </c>
      <c r="G343" s="4">
        <f>VLOOKUP(Table2[[#This Row],[Team]],Table3[[Team]:[ID]],2,FALSE)</f>
        <v>18</v>
      </c>
      <c r="H343" s="4">
        <f>VLOOKUP(Table2[[#This Row],[Opponent]],Table3[[Team]:[ID]],2,FALSE)</f>
        <v>30</v>
      </c>
    </row>
    <row r="344" spans="1:8" x14ac:dyDescent="0.3">
      <c r="A344" s="3" t="s">
        <v>82</v>
      </c>
      <c r="B344" t="s">
        <v>71</v>
      </c>
      <c r="C344" s="4">
        <v>8</v>
      </c>
      <c r="D344" t="b">
        <v>1</v>
      </c>
      <c r="E344" s="13">
        <v>42854</v>
      </c>
      <c r="F344" s="4">
        <f>IF(Table2[[#This Row],[Win]],1,0)</f>
        <v>1</v>
      </c>
      <c r="G344" s="4">
        <f>VLOOKUP(Table2[[#This Row],[Team]],Table3[[Team]:[ID]],2,FALSE)</f>
        <v>23</v>
      </c>
      <c r="H344" s="4">
        <f>VLOOKUP(Table2[[#This Row],[Opponent]],Table3[[Team]:[ID]],2,FALSE)</f>
        <v>24</v>
      </c>
    </row>
    <row r="345" spans="1:8" x14ac:dyDescent="0.3">
      <c r="A345" s="5" t="s">
        <v>79</v>
      </c>
      <c r="B345" t="s">
        <v>98</v>
      </c>
      <c r="C345" s="6">
        <v>8</v>
      </c>
      <c r="D345" t="b">
        <v>1</v>
      </c>
      <c r="E345" s="13">
        <v>42854</v>
      </c>
      <c r="F345" s="4">
        <f>IF(Table2[[#This Row],[Win]],1,0)</f>
        <v>1</v>
      </c>
      <c r="G345" s="4">
        <f>VLOOKUP(Table2[[#This Row],[Team]],Table3[[Team]:[ID]],2,FALSE)</f>
        <v>2</v>
      </c>
      <c r="H345" s="4">
        <f>VLOOKUP(Table2[[#This Row],[Opponent]],Table3[[Team]:[ID]],2,FALSE)</f>
        <v>16</v>
      </c>
    </row>
    <row r="346" spans="1:8" x14ac:dyDescent="0.3">
      <c r="A346" s="3" t="s">
        <v>81</v>
      </c>
      <c r="B346" t="s">
        <v>84</v>
      </c>
      <c r="C346" s="4">
        <v>4</v>
      </c>
      <c r="D346" t="b">
        <v>1</v>
      </c>
      <c r="E346" s="13">
        <v>42854</v>
      </c>
      <c r="F346" s="4">
        <f>IF(Table2[[#This Row],[Win]],1,0)</f>
        <v>1</v>
      </c>
      <c r="G346" s="4">
        <f>VLOOKUP(Table2[[#This Row],[Team]],Table3[[Team]:[ID]],2,FALSE)</f>
        <v>22</v>
      </c>
      <c r="H346" s="4">
        <f>VLOOKUP(Table2[[#This Row],[Opponent]],Table3[[Team]:[ID]],2,FALSE)</f>
        <v>15</v>
      </c>
    </row>
    <row r="347" spans="1:8" x14ac:dyDescent="0.3">
      <c r="A347" s="5" t="s">
        <v>99</v>
      </c>
      <c r="B347" t="s">
        <v>73</v>
      </c>
      <c r="C347" s="6">
        <v>-8</v>
      </c>
      <c r="D347" t="b">
        <v>0</v>
      </c>
      <c r="E347" s="13">
        <v>42854</v>
      </c>
      <c r="F347" s="4">
        <f>IF(Table2[[#This Row],[Win]],1,0)</f>
        <v>0</v>
      </c>
      <c r="G347" s="4">
        <f>VLOOKUP(Table2[[#This Row],[Team]],Table3[[Team]:[ID]],2,FALSE)</f>
        <v>3</v>
      </c>
      <c r="H347" s="4">
        <f>VLOOKUP(Table2[[#This Row],[Opponent]],Table3[[Team]:[ID]],2,FALSE)</f>
        <v>19</v>
      </c>
    </row>
    <row r="348" spans="1:8" x14ac:dyDescent="0.3">
      <c r="A348" s="3" t="s">
        <v>77</v>
      </c>
      <c r="B348" t="s">
        <v>83</v>
      </c>
      <c r="C348" s="4">
        <v>-1</v>
      </c>
      <c r="D348" t="b">
        <v>0</v>
      </c>
      <c r="E348" s="13">
        <v>42854</v>
      </c>
      <c r="F348" s="4">
        <f>IF(Table2[[#This Row],[Win]],1,0)</f>
        <v>0</v>
      </c>
      <c r="G348" s="4">
        <f>VLOOKUP(Table2[[#This Row],[Team]],Table3[[Team]:[ID]],2,FALSE)</f>
        <v>25</v>
      </c>
      <c r="H348" s="4">
        <f>VLOOKUP(Table2[[#This Row],[Opponent]],Table3[[Team]:[ID]],2,FALSE)</f>
        <v>8</v>
      </c>
    </row>
    <row r="349" spans="1:8" x14ac:dyDescent="0.3">
      <c r="A349" s="5" t="s">
        <v>72</v>
      </c>
      <c r="B349" t="s">
        <v>90</v>
      </c>
      <c r="C349" s="6">
        <v>3</v>
      </c>
      <c r="D349" t="b">
        <v>1</v>
      </c>
      <c r="E349" s="13">
        <v>42854</v>
      </c>
      <c r="F349" s="4">
        <f>IF(Table2[[#This Row],[Win]],1,0)</f>
        <v>1</v>
      </c>
      <c r="G349" s="4">
        <f>VLOOKUP(Table2[[#This Row],[Team]],Table3[[Team]:[ID]],2,FALSE)</f>
        <v>5</v>
      </c>
      <c r="H349" s="4">
        <f>VLOOKUP(Table2[[#This Row],[Opponent]],Table3[[Team]:[ID]],2,FALSE)</f>
        <v>4</v>
      </c>
    </row>
    <row r="350" spans="1:8" x14ac:dyDescent="0.3">
      <c r="A350" s="3" t="s">
        <v>89</v>
      </c>
      <c r="B350" t="s">
        <v>96</v>
      </c>
      <c r="C350" s="4">
        <v>1</v>
      </c>
      <c r="D350" t="b">
        <v>1</v>
      </c>
      <c r="E350" s="13">
        <v>42854</v>
      </c>
      <c r="F350" s="4">
        <f>IF(Table2[[#This Row],[Win]],1,0)</f>
        <v>1</v>
      </c>
      <c r="G350" s="4">
        <f>VLOOKUP(Table2[[#This Row],[Team]],Table3[[Team]:[ID]],2,FALSE)</f>
        <v>20</v>
      </c>
      <c r="H350" s="4">
        <f>VLOOKUP(Table2[[#This Row],[Opponent]],Table3[[Team]:[ID]],2,FALSE)</f>
        <v>11</v>
      </c>
    </row>
    <row r="351" spans="1:8" x14ac:dyDescent="0.3">
      <c r="A351" s="5" t="s">
        <v>78</v>
      </c>
      <c r="B351" t="s">
        <v>93</v>
      </c>
      <c r="C351" s="6">
        <v>1</v>
      </c>
      <c r="D351" t="b">
        <v>1</v>
      </c>
      <c r="E351" s="13">
        <v>42854</v>
      </c>
      <c r="F351" s="4">
        <f>IF(Table2[[#This Row],[Win]],1,0)</f>
        <v>1</v>
      </c>
      <c r="G351" s="4">
        <f>VLOOKUP(Table2[[#This Row],[Team]],Table3[[Team]:[ID]],2,FALSE)</f>
        <v>9</v>
      </c>
      <c r="H351" s="4">
        <f>VLOOKUP(Table2[[#This Row],[Opponent]],Table3[[Team]:[ID]],2,FALSE)</f>
        <v>1</v>
      </c>
    </row>
    <row r="352" spans="1:8" x14ac:dyDescent="0.3">
      <c r="A352" s="3" t="s">
        <v>94</v>
      </c>
      <c r="B352" t="s">
        <v>75</v>
      </c>
      <c r="C352" s="4">
        <v>-3</v>
      </c>
      <c r="D352" t="b">
        <v>0</v>
      </c>
      <c r="E352" s="13">
        <v>42854</v>
      </c>
      <c r="F352" s="4">
        <f>IF(Table2[[#This Row],[Win]],1,0)</f>
        <v>0</v>
      </c>
      <c r="G352" s="4">
        <f>VLOOKUP(Table2[[#This Row],[Team]],Table3[[Team]:[ID]],2,FALSE)</f>
        <v>27</v>
      </c>
      <c r="H352" s="4">
        <f>VLOOKUP(Table2[[#This Row],[Opponent]],Table3[[Team]:[ID]],2,FALSE)</f>
        <v>29</v>
      </c>
    </row>
    <row r="353" spans="1:8" x14ac:dyDescent="0.3">
      <c r="A353" s="5" t="s">
        <v>97</v>
      </c>
      <c r="B353" t="s">
        <v>85</v>
      </c>
      <c r="C353" s="6">
        <v>2</v>
      </c>
      <c r="D353" t="b">
        <v>1</v>
      </c>
      <c r="E353" s="13">
        <v>42854</v>
      </c>
      <c r="F353" s="4">
        <f>IF(Table2[[#This Row],[Win]],1,0)</f>
        <v>1</v>
      </c>
      <c r="G353" s="4">
        <f>VLOOKUP(Table2[[#This Row],[Team]],Table3[[Team]:[ID]],2,FALSE)</f>
        <v>6</v>
      </c>
      <c r="H353" s="4">
        <f>VLOOKUP(Table2[[#This Row],[Opponent]],Table3[[Team]:[ID]],2,FALSE)</f>
        <v>10</v>
      </c>
    </row>
    <row r="354" spans="1:8" x14ac:dyDescent="0.3">
      <c r="A354" s="3" t="s">
        <v>80</v>
      </c>
      <c r="B354" t="s">
        <v>91</v>
      </c>
      <c r="C354" s="4">
        <v>-1</v>
      </c>
      <c r="D354" t="b">
        <v>0</v>
      </c>
      <c r="E354" s="13">
        <v>42854</v>
      </c>
      <c r="F354" s="4">
        <f>IF(Table2[[#This Row],[Win]],1,0)</f>
        <v>0</v>
      </c>
      <c r="G354" s="4">
        <f>VLOOKUP(Table2[[#This Row],[Team]],Table3[[Team]:[ID]],2,FALSE)</f>
        <v>21</v>
      </c>
      <c r="H354" s="4">
        <f>VLOOKUP(Table2[[#This Row],[Opponent]],Table3[[Team]:[ID]],2,FALSE)</f>
        <v>14</v>
      </c>
    </row>
    <row r="355" spans="1:8" x14ac:dyDescent="0.3">
      <c r="A355" s="5" t="s">
        <v>76</v>
      </c>
      <c r="B355" t="s">
        <v>100</v>
      </c>
      <c r="C355" s="6">
        <v>-3</v>
      </c>
      <c r="D355" t="b">
        <v>0</v>
      </c>
      <c r="E355" s="13">
        <v>42854</v>
      </c>
      <c r="F355" s="4">
        <f>IF(Table2[[#This Row],[Win]],1,0)</f>
        <v>0</v>
      </c>
      <c r="G355" s="4">
        <f>VLOOKUP(Table2[[#This Row],[Team]],Table3[[Team]:[ID]],2,FALSE)</f>
        <v>13</v>
      </c>
      <c r="H355" s="4">
        <f>VLOOKUP(Table2[[#This Row],[Opponent]],Table3[[Team]:[ID]],2,FALSE)</f>
        <v>28</v>
      </c>
    </row>
    <row r="356" spans="1:8" x14ac:dyDescent="0.3">
      <c r="A356" s="3" t="s">
        <v>86</v>
      </c>
      <c r="B356" t="s">
        <v>95</v>
      </c>
      <c r="C356" s="4">
        <v>1</v>
      </c>
      <c r="D356" t="b">
        <v>1</v>
      </c>
      <c r="E356" s="13">
        <v>42855</v>
      </c>
      <c r="F356" s="4">
        <f>IF(Table2[[#This Row],[Win]],1,0)</f>
        <v>1</v>
      </c>
      <c r="G356" s="4">
        <f>VLOOKUP(Table2[[#This Row],[Team]],Table3[[Team]:[ID]],2,FALSE)</f>
        <v>7</v>
      </c>
      <c r="H356" s="4">
        <f>VLOOKUP(Table2[[#This Row],[Opponent]],Table3[[Team]:[ID]],2,FALSE)</f>
        <v>26</v>
      </c>
    </row>
    <row r="357" spans="1:8" x14ac:dyDescent="0.3">
      <c r="A357" s="5" t="s">
        <v>82</v>
      </c>
      <c r="B357" t="s">
        <v>71</v>
      </c>
      <c r="C357" s="6">
        <v>3</v>
      </c>
      <c r="D357" t="b">
        <v>1</v>
      </c>
      <c r="E357" s="13">
        <v>42855</v>
      </c>
      <c r="F357" s="4">
        <f>IF(Table2[[#This Row],[Win]],1,0)</f>
        <v>1</v>
      </c>
      <c r="G357" s="4">
        <f>VLOOKUP(Table2[[#This Row],[Team]],Table3[[Team]:[ID]],2,FALSE)</f>
        <v>23</v>
      </c>
      <c r="H357" s="4">
        <f>VLOOKUP(Table2[[#This Row],[Opponent]],Table3[[Team]:[ID]],2,FALSE)</f>
        <v>24</v>
      </c>
    </row>
    <row r="358" spans="1:8" x14ac:dyDescent="0.3">
      <c r="A358" s="3" t="s">
        <v>79</v>
      </c>
      <c r="B358" t="s">
        <v>98</v>
      </c>
      <c r="C358" s="4">
        <v>-1</v>
      </c>
      <c r="D358" t="b">
        <v>0</v>
      </c>
      <c r="E358" s="13">
        <v>42855</v>
      </c>
      <c r="F358" s="4">
        <f>IF(Table2[[#This Row],[Win]],1,0)</f>
        <v>0</v>
      </c>
      <c r="G358" s="4">
        <f>VLOOKUP(Table2[[#This Row],[Team]],Table3[[Team]:[ID]],2,FALSE)</f>
        <v>2</v>
      </c>
      <c r="H358" s="4">
        <f>VLOOKUP(Table2[[#This Row],[Opponent]],Table3[[Team]:[ID]],2,FALSE)</f>
        <v>16</v>
      </c>
    </row>
    <row r="359" spans="1:8" x14ac:dyDescent="0.3">
      <c r="A359" s="5" t="s">
        <v>99</v>
      </c>
      <c r="B359" t="s">
        <v>73</v>
      </c>
      <c r="C359" s="6">
        <v>3</v>
      </c>
      <c r="D359" t="b">
        <v>1</v>
      </c>
      <c r="E359" s="13">
        <v>42855</v>
      </c>
      <c r="F359" s="4">
        <f>IF(Table2[[#This Row],[Win]],1,0)</f>
        <v>1</v>
      </c>
      <c r="G359" s="4">
        <f>VLOOKUP(Table2[[#This Row],[Team]],Table3[[Team]:[ID]],2,FALSE)</f>
        <v>3</v>
      </c>
      <c r="H359" s="4">
        <f>VLOOKUP(Table2[[#This Row],[Opponent]],Table3[[Team]:[ID]],2,FALSE)</f>
        <v>19</v>
      </c>
    </row>
    <row r="360" spans="1:8" x14ac:dyDescent="0.3">
      <c r="A360" s="3" t="s">
        <v>87</v>
      </c>
      <c r="B360" t="s">
        <v>74</v>
      </c>
      <c r="C360" s="4">
        <v>2</v>
      </c>
      <c r="D360" t="b">
        <v>1</v>
      </c>
      <c r="E360" s="13">
        <v>42855</v>
      </c>
      <c r="F360" s="4">
        <f>IF(Table2[[#This Row],[Win]],1,0)</f>
        <v>1</v>
      </c>
      <c r="G360" s="4">
        <f>VLOOKUP(Table2[[#This Row],[Team]],Table3[[Team]:[ID]],2,FALSE)</f>
        <v>17</v>
      </c>
      <c r="H360" s="4">
        <f>VLOOKUP(Table2[[#This Row],[Opponent]],Table3[[Team]:[ID]],2,FALSE)</f>
        <v>12</v>
      </c>
    </row>
    <row r="361" spans="1:8" x14ac:dyDescent="0.3">
      <c r="A361" s="5" t="s">
        <v>77</v>
      </c>
      <c r="B361" t="s">
        <v>83</v>
      </c>
      <c r="C361" s="6">
        <v>-8</v>
      </c>
      <c r="D361" t="b">
        <v>0</v>
      </c>
      <c r="E361" s="13">
        <v>42855</v>
      </c>
      <c r="F361" s="4">
        <f>IF(Table2[[#This Row],[Win]],1,0)</f>
        <v>0</v>
      </c>
      <c r="G361" s="4">
        <f>VLOOKUP(Table2[[#This Row],[Team]],Table3[[Team]:[ID]],2,FALSE)</f>
        <v>25</v>
      </c>
      <c r="H361" s="4">
        <f>VLOOKUP(Table2[[#This Row],[Opponent]],Table3[[Team]:[ID]],2,FALSE)</f>
        <v>8</v>
      </c>
    </row>
    <row r="362" spans="1:8" x14ac:dyDescent="0.3">
      <c r="A362" s="3" t="s">
        <v>81</v>
      </c>
      <c r="B362" t="s">
        <v>84</v>
      </c>
      <c r="C362" s="4">
        <v>-7</v>
      </c>
      <c r="D362" t="b">
        <v>0</v>
      </c>
      <c r="E362" s="13">
        <v>42855</v>
      </c>
      <c r="F362" s="4">
        <f>IF(Table2[[#This Row],[Win]],1,0)</f>
        <v>0</v>
      </c>
      <c r="G362" s="4">
        <f>VLOOKUP(Table2[[#This Row],[Team]],Table3[[Team]:[ID]],2,FALSE)</f>
        <v>22</v>
      </c>
      <c r="H362" s="4">
        <f>VLOOKUP(Table2[[#This Row],[Opponent]],Table3[[Team]:[ID]],2,FALSE)</f>
        <v>15</v>
      </c>
    </row>
    <row r="363" spans="1:8" x14ac:dyDescent="0.3">
      <c r="A363" s="5" t="s">
        <v>72</v>
      </c>
      <c r="B363" t="s">
        <v>90</v>
      </c>
      <c r="C363" s="6">
        <v>-4</v>
      </c>
      <c r="D363" t="b">
        <v>0</v>
      </c>
      <c r="E363" s="13">
        <v>42855</v>
      </c>
      <c r="F363" s="4">
        <f>IF(Table2[[#This Row],[Win]],1,0)</f>
        <v>0</v>
      </c>
      <c r="G363" s="4">
        <f>VLOOKUP(Table2[[#This Row],[Team]],Table3[[Team]:[ID]],2,FALSE)</f>
        <v>5</v>
      </c>
      <c r="H363" s="4">
        <f>VLOOKUP(Table2[[#This Row],[Opponent]],Table3[[Team]:[ID]],2,FALSE)</f>
        <v>4</v>
      </c>
    </row>
    <row r="364" spans="1:8" x14ac:dyDescent="0.3">
      <c r="A364" s="3" t="s">
        <v>94</v>
      </c>
      <c r="B364" t="s">
        <v>75</v>
      </c>
      <c r="C364" s="4">
        <v>-2</v>
      </c>
      <c r="D364" t="b">
        <v>0</v>
      </c>
      <c r="E364" s="13">
        <v>42855</v>
      </c>
      <c r="F364" s="4">
        <f>IF(Table2[[#This Row],[Win]],1,0)</f>
        <v>0</v>
      </c>
      <c r="G364" s="4">
        <f>VLOOKUP(Table2[[#This Row],[Team]],Table3[[Team]:[ID]],2,FALSE)</f>
        <v>27</v>
      </c>
      <c r="H364" s="4">
        <f>VLOOKUP(Table2[[#This Row],[Opponent]],Table3[[Team]:[ID]],2,FALSE)</f>
        <v>29</v>
      </c>
    </row>
    <row r="365" spans="1:8" x14ac:dyDescent="0.3">
      <c r="A365" s="5" t="s">
        <v>92</v>
      </c>
      <c r="B365" t="s">
        <v>88</v>
      </c>
      <c r="C365" s="6">
        <v>-18</v>
      </c>
      <c r="D365" t="b">
        <v>0</v>
      </c>
      <c r="E365" s="13">
        <v>42855</v>
      </c>
      <c r="F365" s="4">
        <f>IF(Table2[[#This Row],[Win]],1,0)</f>
        <v>0</v>
      </c>
      <c r="G365" s="4">
        <f>VLOOKUP(Table2[[#This Row],[Team]],Table3[[Team]:[ID]],2,FALSE)</f>
        <v>18</v>
      </c>
      <c r="H365" s="4">
        <f>VLOOKUP(Table2[[#This Row],[Opponent]],Table3[[Team]:[ID]],2,FALSE)</f>
        <v>30</v>
      </c>
    </row>
    <row r="366" spans="1:8" x14ac:dyDescent="0.3">
      <c r="A366" s="3" t="s">
        <v>78</v>
      </c>
      <c r="B366" t="s">
        <v>93</v>
      </c>
      <c r="C366" s="4">
        <v>-2</v>
      </c>
      <c r="D366" t="b">
        <v>0</v>
      </c>
      <c r="E366" s="13">
        <v>42855</v>
      </c>
      <c r="F366" s="4">
        <f>IF(Table2[[#This Row],[Win]],1,0)</f>
        <v>0</v>
      </c>
      <c r="G366" s="4">
        <f>VLOOKUP(Table2[[#This Row],[Team]],Table3[[Team]:[ID]],2,FALSE)</f>
        <v>9</v>
      </c>
      <c r="H366" s="4">
        <f>VLOOKUP(Table2[[#This Row],[Opponent]],Table3[[Team]:[ID]],2,FALSE)</f>
        <v>1</v>
      </c>
    </row>
    <row r="367" spans="1:8" x14ac:dyDescent="0.3">
      <c r="A367" s="5" t="s">
        <v>89</v>
      </c>
      <c r="B367" t="s">
        <v>96</v>
      </c>
      <c r="C367" s="6">
        <v>-5</v>
      </c>
      <c r="D367" t="b">
        <v>0</v>
      </c>
      <c r="E367" s="13">
        <v>42855</v>
      </c>
      <c r="F367" s="4">
        <f>IF(Table2[[#This Row],[Win]],1,0)</f>
        <v>0</v>
      </c>
      <c r="G367" s="4">
        <f>VLOOKUP(Table2[[#This Row],[Team]],Table3[[Team]:[ID]],2,FALSE)</f>
        <v>20</v>
      </c>
      <c r="H367" s="4">
        <f>VLOOKUP(Table2[[#This Row],[Opponent]],Table3[[Team]:[ID]],2,FALSE)</f>
        <v>11</v>
      </c>
    </row>
    <row r="368" spans="1:8" x14ac:dyDescent="0.3">
      <c r="A368" s="3" t="s">
        <v>76</v>
      </c>
      <c r="B368" t="s">
        <v>100</v>
      </c>
      <c r="C368" s="4">
        <v>3</v>
      </c>
      <c r="D368" t="b">
        <v>1</v>
      </c>
      <c r="E368" s="13">
        <v>42855</v>
      </c>
      <c r="F368" s="4">
        <f>IF(Table2[[#This Row],[Win]],1,0)</f>
        <v>1</v>
      </c>
      <c r="G368" s="4">
        <f>VLOOKUP(Table2[[#This Row],[Team]],Table3[[Team]:[ID]],2,FALSE)</f>
        <v>13</v>
      </c>
      <c r="H368" s="4">
        <f>VLOOKUP(Table2[[#This Row],[Opponent]],Table3[[Team]:[ID]],2,FALSE)</f>
        <v>28</v>
      </c>
    </row>
    <row r="369" spans="1:8" x14ac:dyDescent="0.3">
      <c r="A369" s="5" t="s">
        <v>80</v>
      </c>
      <c r="B369" t="s">
        <v>91</v>
      </c>
      <c r="C369" s="6">
        <v>-2</v>
      </c>
      <c r="D369" t="b">
        <v>0</v>
      </c>
      <c r="E369" s="13">
        <v>42855</v>
      </c>
      <c r="F369" s="4">
        <f>IF(Table2[[#This Row],[Win]],1,0)</f>
        <v>0</v>
      </c>
      <c r="G369" s="4">
        <f>VLOOKUP(Table2[[#This Row],[Team]],Table3[[Team]:[ID]],2,FALSE)</f>
        <v>21</v>
      </c>
      <c r="H369" s="4">
        <f>VLOOKUP(Table2[[#This Row],[Opponent]],Table3[[Team]:[ID]],2,FALSE)</f>
        <v>14</v>
      </c>
    </row>
    <row r="370" spans="1:8" x14ac:dyDescent="0.3">
      <c r="A370" s="3" t="s">
        <v>97</v>
      </c>
      <c r="B370" t="s">
        <v>85</v>
      </c>
      <c r="C370" s="4">
        <v>-4</v>
      </c>
      <c r="D370" t="b">
        <v>0</v>
      </c>
      <c r="E370" s="13">
        <v>42855</v>
      </c>
      <c r="F370" s="4">
        <f>IF(Table2[[#This Row],[Win]],1,0)</f>
        <v>0</v>
      </c>
      <c r="G370" s="4">
        <f>VLOOKUP(Table2[[#This Row],[Team]],Table3[[Team]:[ID]],2,FALSE)</f>
        <v>6</v>
      </c>
      <c r="H370" s="4">
        <f>VLOOKUP(Table2[[#This Row],[Opponent]],Table3[[Team]:[ID]],2,FALSE)</f>
        <v>10</v>
      </c>
    </row>
    <row r="371" spans="1:8" x14ac:dyDescent="0.3">
      <c r="A371" s="5" t="s">
        <v>92</v>
      </c>
      <c r="B371" t="s">
        <v>79</v>
      </c>
      <c r="C371" s="6">
        <v>2</v>
      </c>
      <c r="D371" t="b">
        <v>1</v>
      </c>
      <c r="E371" s="13">
        <v>42856</v>
      </c>
      <c r="F371" s="4">
        <f>IF(Table2[[#This Row],[Win]],1,0)</f>
        <v>1</v>
      </c>
      <c r="G371" s="4">
        <f>VLOOKUP(Table2[[#This Row],[Team]],Table3[[Team]:[ID]],2,FALSE)</f>
        <v>18</v>
      </c>
      <c r="H371" s="4">
        <f>VLOOKUP(Table2[[#This Row],[Opponent]],Table3[[Team]:[ID]],2,FALSE)</f>
        <v>2</v>
      </c>
    </row>
    <row r="372" spans="1:8" x14ac:dyDescent="0.3">
      <c r="A372" s="3" t="s">
        <v>98</v>
      </c>
      <c r="B372" t="s">
        <v>95</v>
      </c>
      <c r="C372" s="4">
        <v>2</v>
      </c>
      <c r="D372" t="b">
        <v>1</v>
      </c>
      <c r="E372" s="13">
        <v>42856</v>
      </c>
      <c r="F372" s="4">
        <f>IF(Table2[[#This Row],[Win]],1,0)</f>
        <v>1</v>
      </c>
      <c r="G372" s="4">
        <f>VLOOKUP(Table2[[#This Row],[Team]],Table3[[Team]:[ID]],2,FALSE)</f>
        <v>16</v>
      </c>
      <c r="H372" s="4">
        <f>VLOOKUP(Table2[[#This Row],[Opponent]],Table3[[Team]:[ID]],2,FALSE)</f>
        <v>26</v>
      </c>
    </row>
    <row r="373" spans="1:8" x14ac:dyDescent="0.3">
      <c r="A373" s="5" t="s">
        <v>99</v>
      </c>
      <c r="B373" t="s">
        <v>90</v>
      </c>
      <c r="C373" s="6">
        <v>3</v>
      </c>
      <c r="D373" t="b">
        <v>1</v>
      </c>
      <c r="E373" s="13">
        <v>42856</v>
      </c>
      <c r="F373" s="4">
        <f>IF(Table2[[#This Row],[Win]],1,0)</f>
        <v>1</v>
      </c>
      <c r="G373" s="4">
        <f>VLOOKUP(Table2[[#This Row],[Team]],Table3[[Team]:[ID]],2,FALSE)</f>
        <v>3</v>
      </c>
      <c r="H373" s="4">
        <f>VLOOKUP(Table2[[#This Row],[Opponent]],Table3[[Team]:[ID]],2,FALSE)</f>
        <v>4</v>
      </c>
    </row>
    <row r="374" spans="1:8" x14ac:dyDescent="0.3">
      <c r="A374" s="3" t="s">
        <v>94</v>
      </c>
      <c r="B374" t="s">
        <v>84</v>
      </c>
      <c r="C374" s="4">
        <v>2</v>
      </c>
      <c r="D374" t="b">
        <v>1</v>
      </c>
      <c r="E374" s="13">
        <v>42856</v>
      </c>
      <c r="F374" s="4">
        <f>IF(Table2[[#This Row],[Win]],1,0)</f>
        <v>1</v>
      </c>
      <c r="G374" s="4">
        <f>VLOOKUP(Table2[[#This Row],[Team]],Table3[[Team]:[ID]],2,FALSE)</f>
        <v>27</v>
      </c>
      <c r="H374" s="4">
        <f>VLOOKUP(Table2[[#This Row],[Opponent]],Table3[[Team]:[ID]],2,FALSE)</f>
        <v>15</v>
      </c>
    </row>
    <row r="375" spans="1:8" x14ac:dyDescent="0.3">
      <c r="A375" s="5" t="s">
        <v>97</v>
      </c>
      <c r="B375" t="s">
        <v>74</v>
      </c>
      <c r="C375" s="6">
        <v>-5</v>
      </c>
      <c r="D375" t="b">
        <v>0</v>
      </c>
      <c r="E375" s="13">
        <v>42856</v>
      </c>
      <c r="F375" s="4">
        <f>IF(Table2[[#This Row],[Win]],1,0)</f>
        <v>0</v>
      </c>
      <c r="G375" s="4">
        <f>VLOOKUP(Table2[[#This Row],[Team]],Table3[[Team]:[ID]],2,FALSE)</f>
        <v>6</v>
      </c>
      <c r="H375" s="4">
        <f>VLOOKUP(Table2[[#This Row],[Opponent]],Table3[[Team]:[ID]],2,FALSE)</f>
        <v>12</v>
      </c>
    </row>
    <row r="376" spans="1:8" x14ac:dyDescent="0.3">
      <c r="A376" s="3" t="s">
        <v>80</v>
      </c>
      <c r="B376" t="s">
        <v>72</v>
      </c>
      <c r="C376" s="4">
        <v>8</v>
      </c>
      <c r="D376" t="b">
        <v>1</v>
      </c>
      <c r="E376" s="13">
        <v>42856</v>
      </c>
      <c r="F376" s="4">
        <f>IF(Table2[[#This Row],[Win]],1,0)</f>
        <v>1</v>
      </c>
      <c r="G376" s="4">
        <f>VLOOKUP(Table2[[#This Row],[Team]],Table3[[Team]:[ID]],2,FALSE)</f>
        <v>21</v>
      </c>
      <c r="H376" s="4">
        <f>VLOOKUP(Table2[[#This Row],[Opponent]],Table3[[Team]:[ID]],2,FALSE)</f>
        <v>5</v>
      </c>
    </row>
    <row r="377" spans="1:8" x14ac:dyDescent="0.3">
      <c r="A377" s="5" t="s">
        <v>75</v>
      </c>
      <c r="B377" t="s">
        <v>73</v>
      </c>
      <c r="C377" s="6">
        <v>6</v>
      </c>
      <c r="D377" t="b">
        <v>1</v>
      </c>
      <c r="E377" s="13">
        <v>42856</v>
      </c>
      <c r="F377" s="4">
        <f>IF(Table2[[#This Row],[Win]],1,0)</f>
        <v>1</v>
      </c>
      <c r="G377" s="4">
        <f>VLOOKUP(Table2[[#This Row],[Team]],Table3[[Team]:[ID]],2,FALSE)</f>
        <v>29</v>
      </c>
      <c r="H377" s="4">
        <f>VLOOKUP(Table2[[#This Row],[Opponent]],Table3[[Team]:[ID]],2,FALSE)</f>
        <v>19</v>
      </c>
    </row>
    <row r="378" spans="1:8" x14ac:dyDescent="0.3">
      <c r="A378" s="3" t="s">
        <v>81</v>
      </c>
      <c r="B378" t="s">
        <v>86</v>
      </c>
      <c r="C378" s="4">
        <v>-1</v>
      </c>
      <c r="D378" t="b">
        <v>0</v>
      </c>
      <c r="E378" s="13">
        <v>42856</v>
      </c>
      <c r="F378" s="4">
        <f>IF(Table2[[#This Row],[Win]],1,0)</f>
        <v>0</v>
      </c>
      <c r="G378" s="4">
        <f>VLOOKUP(Table2[[#This Row],[Team]],Table3[[Team]:[ID]],2,FALSE)</f>
        <v>22</v>
      </c>
      <c r="H378" s="4">
        <f>VLOOKUP(Table2[[#This Row],[Opponent]],Table3[[Team]:[ID]],2,FALSE)</f>
        <v>7</v>
      </c>
    </row>
    <row r="379" spans="1:8" x14ac:dyDescent="0.3">
      <c r="A379" s="5" t="s">
        <v>100</v>
      </c>
      <c r="B379" t="s">
        <v>96</v>
      </c>
      <c r="C379" s="6">
        <v>-4</v>
      </c>
      <c r="D379" t="b">
        <v>0</v>
      </c>
      <c r="E379" s="13">
        <v>42856</v>
      </c>
      <c r="F379" s="4">
        <f>IF(Table2[[#This Row],[Win]],1,0)</f>
        <v>0</v>
      </c>
      <c r="G379" s="4">
        <f>VLOOKUP(Table2[[#This Row],[Team]],Table3[[Team]:[ID]],2,FALSE)</f>
        <v>28</v>
      </c>
      <c r="H379" s="4">
        <f>VLOOKUP(Table2[[#This Row],[Opponent]],Table3[[Team]:[ID]],2,FALSE)</f>
        <v>11</v>
      </c>
    </row>
    <row r="380" spans="1:8" x14ac:dyDescent="0.3">
      <c r="A380" s="3" t="s">
        <v>83</v>
      </c>
      <c r="B380" t="s">
        <v>85</v>
      </c>
      <c r="C380" s="4">
        <v>-6</v>
      </c>
      <c r="D380" t="b">
        <v>0</v>
      </c>
      <c r="E380" s="13">
        <v>42856</v>
      </c>
      <c r="F380" s="4">
        <f>IF(Table2[[#This Row],[Win]],1,0)</f>
        <v>0</v>
      </c>
      <c r="G380" s="4">
        <f>VLOOKUP(Table2[[#This Row],[Team]],Table3[[Team]:[ID]],2,FALSE)</f>
        <v>8</v>
      </c>
      <c r="H380" s="4">
        <f>VLOOKUP(Table2[[#This Row],[Opponent]],Table3[[Team]:[ID]],2,FALSE)</f>
        <v>10</v>
      </c>
    </row>
    <row r="381" spans="1:8" x14ac:dyDescent="0.3">
      <c r="A381" s="5" t="s">
        <v>71</v>
      </c>
      <c r="B381" t="s">
        <v>91</v>
      </c>
      <c r="C381" s="6">
        <v>1</v>
      </c>
      <c r="D381" t="b">
        <v>1</v>
      </c>
      <c r="E381" s="13">
        <v>42856</v>
      </c>
      <c r="F381" s="4">
        <f>IF(Table2[[#This Row],[Win]],1,0)</f>
        <v>1</v>
      </c>
      <c r="G381" s="4">
        <f>VLOOKUP(Table2[[#This Row],[Team]],Table3[[Team]:[ID]],2,FALSE)</f>
        <v>24</v>
      </c>
      <c r="H381" s="4">
        <f>VLOOKUP(Table2[[#This Row],[Opponent]],Table3[[Team]:[ID]],2,FALSE)</f>
        <v>14</v>
      </c>
    </row>
    <row r="382" spans="1:8" x14ac:dyDescent="0.3">
      <c r="A382" s="3" t="s">
        <v>92</v>
      </c>
      <c r="B382" t="s">
        <v>79</v>
      </c>
      <c r="C382" s="4">
        <v>-2</v>
      </c>
      <c r="D382" t="b">
        <v>0</v>
      </c>
      <c r="E382" s="13">
        <v>42857</v>
      </c>
      <c r="F382" s="4">
        <f>IF(Table2[[#This Row],[Win]],1,0)</f>
        <v>0</v>
      </c>
      <c r="G382" s="4">
        <f>VLOOKUP(Table2[[#This Row],[Team]],Table3[[Team]:[ID]],2,FALSE)</f>
        <v>18</v>
      </c>
      <c r="H382" s="4">
        <f>VLOOKUP(Table2[[#This Row],[Opponent]],Table3[[Team]:[ID]],2,FALSE)</f>
        <v>2</v>
      </c>
    </row>
    <row r="383" spans="1:8" x14ac:dyDescent="0.3">
      <c r="A383" s="5" t="s">
        <v>89</v>
      </c>
      <c r="B383" t="s">
        <v>87</v>
      </c>
      <c r="C383" s="6">
        <v>-8</v>
      </c>
      <c r="D383" t="b">
        <v>0</v>
      </c>
      <c r="E383" s="13">
        <v>42857</v>
      </c>
      <c r="F383" s="4">
        <f>IF(Table2[[#This Row],[Win]],1,0)</f>
        <v>0</v>
      </c>
      <c r="G383" s="4">
        <f>VLOOKUP(Table2[[#This Row],[Team]],Table3[[Team]:[ID]],2,FALSE)</f>
        <v>20</v>
      </c>
      <c r="H383" s="4">
        <f>VLOOKUP(Table2[[#This Row],[Opponent]],Table3[[Team]:[ID]],2,FALSE)</f>
        <v>17</v>
      </c>
    </row>
    <row r="384" spans="1:8" x14ac:dyDescent="0.3">
      <c r="A384" s="3" t="s">
        <v>99</v>
      </c>
      <c r="B384" t="s">
        <v>90</v>
      </c>
      <c r="C384" s="4">
        <v>-3</v>
      </c>
      <c r="D384" t="b">
        <v>0</v>
      </c>
      <c r="E384" s="13">
        <v>42857</v>
      </c>
      <c r="F384" s="4">
        <f>IF(Table2[[#This Row],[Win]],1,0)</f>
        <v>0</v>
      </c>
      <c r="G384" s="4">
        <f>VLOOKUP(Table2[[#This Row],[Team]],Table3[[Team]:[ID]],2,FALSE)</f>
        <v>3</v>
      </c>
      <c r="H384" s="4">
        <f>VLOOKUP(Table2[[#This Row],[Opponent]],Table3[[Team]:[ID]],2,FALSE)</f>
        <v>4</v>
      </c>
    </row>
    <row r="385" spans="1:8" x14ac:dyDescent="0.3">
      <c r="A385" s="5" t="s">
        <v>76</v>
      </c>
      <c r="B385" t="s">
        <v>77</v>
      </c>
      <c r="C385" s="6">
        <v>2</v>
      </c>
      <c r="D385" t="b">
        <v>1</v>
      </c>
      <c r="E385" s="13">
        <v>42857</v>
      </c>
      <c r="F385" s="4">
        <f>IF(Table2[[#This Row],[Win]],1,0)</f>
        <v>1</v>
      </c>
      <c r="G385" s="4">
        <f>VLOOKUP(Table2[[#This Row],[Team]],Table3[[Team]:[ID]],2,FALSE)</f>
        <v>13</v>
      </c>
      <c r="H385" s="4">
        <f>VLOOKUP(Table2[[#This Row],[Opponent]],Table3[[Team]:[ID]],2,FALSE)</f>
        <v>25</v>
      </c>
    </row>
    <row r="386" spans="1:8" x14ac:dyDescent="0.3">
      <c r="A386" s="3" t="s">
        <v>80</v>
      </c>
      <c r="B386" t="s">
        <v>72</v>
      </c>
      <c r="C386" s="4">
        <v>-5</v>
      </c>
      <c r="D386" t="b">
        <v>0</v>
      </c>
      <c r="E386" s="13">
        <v>42857</v>
      </c>
      <c r="F386" s="4">
        <f>IF(Table2[[#This Row],[Win]],1,0)</f>
        <v>0</v>
      </c>
      <c r="G386" s="4">
        <f>VLOOKUP(Table2[[#This Row],[Team]],Table3[[Team]:[ID]],2,FALSE)</f>
        <v>21</v>
      </c>
      <c r="H386" s="4">
        <f>VLOOKUP(Table2[[#This Row],[Opponent]],Table3[[Team]:[ID]],2,FALSE)</f>
        <v>5</v>
      </c>
    </row>
    <row r="387" spans="1:8" x14ac:dyDescent="0.3">
      <c r="A387" s="5" t="s">
        <v>94</v>
      </c>
      <c r="B387" t="s">
        <v>84</v>
      </c>
      <c r="C387" s="6">
        <v>2</v>
      </c>
      <c r="D387" t="b">
        <v>1</v>
      </c>
      <c r="E387" s="13">
        <v>42857</v>
      </c>
      <c r="F387" s="4">
        <f>IF(Table2[[#This Row],[Win]],1,0)</f>
        <v>1</v>
      </c>
      <c r="G387" s="4">
        <f>VLOOKUP(Table2[[#This Row],[Team]],Table3[[Team]:[ID]],2,FALSE)</f>
        <v>27</v>
      </c>
      <c r="H387" s="4">
        <f>VLOOKUP(Table2[[#This Row],[Opponent]],Table3[[Team]:[ID]],2,FALSE)</f>
        <v>15</v>
      </c>
    </row>
    <row r="388" spans="1:8" x14ac:dyDescent="0.3">
      <c r="A388" s="3" t="s">
        <v>97</v>
      </c>
      <c r="B388" t="s">
        <v>74</v>
      </c>
      <c r="C388" s="4">
        <v>6</v>
      </c>
      <c r="D388" t="b">
        <v>1</v>
      </c>
      <c r="E388" s="13">
        <v>42857</v>
      </c>
      <c r="F388" s="4">
        <f>IF(Table2[[#This Row],[Win]],1,0)</f>
        <v>1</v>
      </c>
      <c r="G388" s="4">
        <f>VLOOKUP(Table2[[#This Row],[Team]],Table3[[Team]:[ID]],2,FALSE)</f>
        <v>6</v>
      </c>
      <c r="H388" s="4">
        <f>VLOOKUP(Table2[[#This Row],[Opponent]],Table3[[Team]:[ID]],2,FALSE)</f>
        <v>12</v>
      </c>
    </row>
    <row r="389" spans="1:8" x14ac:dyDescent="0.3">
      <c r="A389" s="5" t="s">
        <v>78</v>
      </c>
      <c r="B389" t="s">
        <v>82</v>
      </c>
      <c r="C389" s="6">
        <v>-4</v>
      </c>
      <c r="D389" t="b">
        <v>0</v>
      </c>
      <c r="E389" s="13">
        <v>42857</v>
      </c>
      <c r="F389" s="4">
        <f>IF(Table2[[#This Row],[Win]],1,0)</f>
        <v>0</v>
      </c>
      <c r="G389" s="4">
        <f>VLOOKUP(Table2[[#This Row],[Team]],Table3[[Team]:[ID]],2,FALSE)</f>
        <v>9</v>
      </c>
      <c r="H389" s="4">
        <f>VLOOKUP(Table2[[#This Row],[Opponent]],Table3[[Team]:[ID]],2,FALSE)</f>
        <v>23</v>
      </c>
    </row>
    <row r="390" spans="1:8" x14ac:dyDescent="0.3">
      <c r="A390" s="3" t="s">
        <v>81</v>
      </c>
      <c r="B390" t="s">
        <v>86</v>
      </c>
      <c r="C390" s="4">
        <v>9</v>
      </c>
      <c r="D390" t="b">
        <v>1</v>
      </c>
      <c r="E390" s="13">
        <v>42857</v>
      </c>
      <c r="F390" s="4">
        <f>IF(Table2[[#This Row],[Win]],1,0)</f>
        <v>1</v>
      </c>
      <c r="G390" s="4">
        <f>VLOOKUP(Table2[[#This Row],[Team]],Table3[[Team]:[ID]],2,FALSE)</f>
        <v>22</v>
      </c>
      <c r="H390" s="4">
        <f>VLOOKUP(Table2[[#This Row],[Opponent]],Table3[[Team]:[ID]],2,FALSE)</f>
        <v>7</v>
      </c>
    </row>
    <row r="391" spans="1:8" x14ac:dyDescent="0.3">
      <c r="A391" s="5" t="s">
        <v>93</v>
      </c>
      <c r="B391" t="s">
        <v>88</v>
      </c>
      <c r="C391" s="6">
        <v>3</v>
      </c>
      <c r="D391" t="b">
        <v>1</v>
      </c>
      <c r="E391" s="13">
        <v>42857</v>
      </c>
      <c r="F391" s="4">
        <f>IF(Table2[[#This Row],[Win]],1,0)</f>
        <v>1</v>
      </c>
      <c r="G391" s="4">
        <f>VLOOKUP(Table2[[#This Row],[Team]],Table3[[Team]:[ID]],2,FALSE)</f>
        <v>1</v>
      </c>
      <c r="H391" s="4">
        <f>VLOOKUP(Table2[[#This Row],[Opponent]],Table3[[Team]:[ID]],2,FALSE)</f>
        <v>30</v>
      </c>
    </row>
    <row r="392" spans="1:8" x14ac:dyDescent="0.3">
      <c r="A392" s="3" t="s">
        <v>100</v>
      </c>
      <c r="B392" t="s">
        <v>96</v>
      </c>
      <c r="C392" s="4">
        <v>-1</v>
      </c>
      <c r="D392" t="b">
        <v>0</v>
      </c>
      <c r="E392" s="13">
        <v>42857</v>
      </c>
      <c r="F392" s="4">
        <f>IF(Table2[[#This Row],[Win]],1,0)</f>
        <v>0</v>
      </c>
      <c r="G392" s="4">
        <f>VLOOKUP(Table2[[#This Row],[Team]],Table3[[Team]:[ID]],2,FALSE)</f>
        <v>28</v>
      </c>
      <c r="H392" s="4">
        <f>VLOOKUP(Table2[[#This Row],[Opponent]],Table3[[Team]:[ID]],2,FALSE)</f>
        <v>11</v>
      </c>
    </row>
    <row r="393" spans="1:8" x14ac:dyDescent="0.3">
      <c r="A393" s="5" t="s">
        <v>75</v>
      </c>
      <c r="B393" t="s">
        <v>73</v>
      </c>
      <c r="C393" s="6">
        <v>-6</v>
      </c>
      <c r="D393" t="b">
        <v>0</v>
      </c>
      <c r="E393" s="13">
        <v>42857</v>
      </c>
      <c r="F393" s="4">
        <f>IF(Table2[[#This Row],[Win]],1,0)</f>
        <v>0</v>
      </c>
      <c r="G393" s="4">
        <f>VLOOKUP(Table2[[#This Row],[Team]],Table3[[Team]:[ID]],2,FALSE)</f>
        <v>29</v>
      </c>
      <c r="H393" s="4">
        <f>VLOOKUP(Table2[[#This Row],[Opponent]],Table3[[Team]:[ID]],2,FALSE)</f>
        <v>19</v>
      </c>
    </row>
    <row r="394" spans="1:8" x14ac:dyDescent="0.3">
      <c r="A394" s="3" t="s">
        <v>83</v>
      </c>
      <c r="B394" t="s">
        <v>85</v>
      </c>
      <c r="C394" s="4">
        <v>-3</v>
      </c>
      <c r="D394" t="b">
        <v>0</v>
      </c>
      <c r="E394" s="13">
        <v>42857</v>
      </c>
      <c r="F394" s="4">
        <f>IF(Table2[[#This Row],[Win]],1,0)</f>
        <v>0</v>
      </c>
      <c r="G394" s="4">
        <f>VLOOKUP(Table2[[#This Row],[Team]],Table3[[Team]:[ID]],2,FALSE)</f>
        <v>8</v>
      </c>
      <c r="H394" s="4">
        <f>VLOOKUP(Table2[[#This Row],[Opponent]],Table3[[Team]:[ID]],2,FALSE)</f>
        <v>10</v>
      </c>
    </row>
    <row r="395" spans="1:8" x14ac:dyDescent="0.3">
      <c r="A395" s="5" t="s">
        <v>71</v>
      </c>
      <c r="B395" t="s">
        <v>91</v>
      </c>
      <c r="C395" s="6">
        <v>-8</v>
      </c>
      <c r="D395" t="b">
        <v>0</v>
      </c>
      <c r="E395" s="13">
        <v>42857</v>
      </c>
      <c r="F395" s="4">
        <f>IF(Table2[[#This Row],[Win]],1,0)</f>
        <v>0</v>
      </c>
      <c r="G395" s="4">
        <f>VLOOKUP(Table2[[#This Row],[Team]],Table3[[Team]:[ID]],2,FALSE)</f>
        <v>24</v>
      </c>
      <c r="H395" s="4">
        <f>VLOOKUP(Table2[[#This Row],[Opponent]],Table3[[Team]:[ID]],2,FALSE)</f>
        <v>14</v>
      </c>
    </row>
    <row r="396" spans="1:8" x14ac:dyDescent="0.3">
      <c r="A396" s="3" t="s">
        <v>98</v>
      </c>
      <c r="B396" t="s">
        <v>95</v>
      </c>
      <c r="C396" s="4">
        <v>-1</v>
      </c>
      <c r="D396" t="b">
        <v>0</v>
      </c>
      <c r="E396" s="13">
        <v>42857</v>
      </c>
      <c r="F396" s="4">
        <f>IF(Table2[[#This Row],[Win]],1,0)</f>
        <v>0</v>
      </c>
      <c r="G396" s="4">
        <f>VLOOKUP(Table2[[#This Row],[Team]],Table3[[Team]:[ID]],2,FALSE)</f>
        <v>16</v>
      </c>
      <c r="H396" s="4">
        <f>VLOOKUP(Table2[[#This Row],[Opponent]],Table3[[Team]:[ID]],2,FALSE)</f>
        <v>26</v>
      </c>
    </row>
    <row r="397" spans="1:8" x14ac:dyDescent="0.3">
      <c r="A397" s="5" t="s">
        <v>99</v>
      </c>
      <c r="B397" t="s">
        <v>90</v>
      </c>
      <c r="C397" s="6">
        <v>-2</v>
      </c>
      <c r="D397" t="b">
        <v>0</v>
      </c>
      <c r="E397" s="13">
        <v>42858</v>
      </c>
      <c r="F397" s="4">
        <f>IF(Table2[[#This Row],[Win]],1,0)</f>
        <v>0</v>
      </c>
      <c r="G397" s="4">
        <f>VLOOKUP(Table2[[#This Row],[Team]],Table3[[Team]:[ID]],2,FALSE)</f>
        <v>3</v>
      </c>
      <c r="H397" s="4">
        <f>VLOOKUP(Table2[[#This Row],[Opponent]],Table3[[Team]:[ID]],2,FALSE)</f>
        <v>4</v>
      </c>
    </row>
    <row r="398" spans="1:8" x14ac:dyDescent="0.3">
      <c r="A398" s="3" t="s">
        <v>97</v>
      </c>
      <c r="B398" t="s">
        <v>74</v>
      </c>
      <c r="C398" s="4">
        <v>-5</v>
      </c>
      <c r="D398" t="b">
        <v>0</v>
      </c>
      <c r="E398" s="13">
        <v>42858</v>
      </c>
      <c r="F398" s="4">
        <f>IF(Table2[[#This Row],[Win]],1,0)</f>
        <v>0</v>
      </c>
      <c r="G398" s="4">
        <f>VLOOKUP(Table2[[#This Row],[Team]],Table3[[Team]:[ID]],2,FALSE)</f>
        <v>6</v>
      </c>
      <c r="H398" s="4">
        <f>VLOOKUP(Table2[[#This Row],[Opponent]],Table3[[Team]:[ID]],2,FALSE)</f>
        <v>12</v>
      </c>
    </row>
    <row r="399" spans="1:8" x14ac:dyDescent="0.3">
      <c r="A399" s="5" t="s">
        <v>76</v>
      </c>
      <c r="B399" t="s">
        <v>77</v>
      </c>
      <c r="C399" s="6">
        <v>-1</v>
      </c>
      <c r="D399" t="b">
        <v>0</v>
      </c>
      <c r="E399" s="13">
        <v>42858</v>
      </c>
      <c r="F399" s="4">
        <f>IF(Table2[[#This Row],[Win]],1,0)</f>
        <v>0</v>
      </c>
      <c r="G399" s="4">
        <f>VLOOKUP(Table2[[#This Row],[Team]],Table3[[Team]:[ID]],2,FALSE)</f>
        <v>13</v>
      </c>
      <c r="H399" s="4">
        <f>VLOOKUP(Table2[[#This Row],[Opponent]],Table3[[Team]:[ID]],2,FALSE)</f>
        <v>25</v>
      </c>
    </row>
    <row r="400" spans="1:8" x14ac:dyDescent="0.3">
      <c r="A400" s="3" t="s">
        <v>80</v>
      </c>
      <c r="B400" t="s">
        <v>72</v>
      </c>
      <c r="C400" s="4">
        <v>-1</v>
      </c>
      <c r="D400" t="b">
        <v>0</v>
      </c>
      <c r="E400" s="13">
        <v>42858</v>
      </c>
      <c r="F400" s="4">
        <f>IF(Table2[[#This Row],[Win]],1,0)</f>
        <v>0</v>
      </c>
      <c r="G400" s="4">
        <f>VLOOKUP(Table2[[#This Row],[Team]],Table3[[Team]:[ID]],2,FALSE)</f>
        <v>21</v>
      </c>
      <c r="H400" s="4">
        <f>VLOOKUP(Table2[[#This Row],[Opponent]],Table3[[Team]:[ID]],2,FALSE)</f>
        <v>5</v>
      </c>
    </row>
    <row r="401" spans="1:8" x14ac:dyDescent="0.3">
      <c r="A401" s="5" t="s">
        <v>84</v>
      </c>
      <c r="B401" t="s">
        <v>94</v>
      </c>
      <c r="C401" s="6">
        <v>4</v>
      </c>
      <c r="D401" t="b">
        <v>1</v>
      </c>
      <c r="E401" s="13">
        <v>42858</v>
      </c>
      <c r="F401" s="4">
        <f>IF(Table2[[#This Row],[Win]],1,0)</f>
        <v>1</v>
      </c>
      <c r="G401" s="4">
        <f>VLOOKUP(Table2[[#This Row],[Team]],Table3[[Team]:[ID]],2,FALSE)</f>
        <v>15</v>
      </c>
      <c r="H401" s="4">
        <f>VLOOKUP(Table2[[#This Row],[Opponent]],Table3[[Team]:[ID]],2,FALSE)</f>
        <v>27</v>
      </c>
    </row>
    <row r="402" spans="1:8" x14ac:dyDescent="0.3">
      <c r="A402" s="3" t="s">
        <v>93</v>
      </c>
      <c r="B402" t="s">
        <v>88</v>
      </c>
      <c r="C402" s="4">
        <v>-1</v>
      </c>
      <c r="D402" t="b">
        <v>0</v>
      </c>
      <c r="E402" s="13">
        <v>42858</v>
      </c>
      <c r="F402" s="4">
        <f>IF(Table2[[#This Row],[Win]],1,0)</f>
        <v>0</v>
      </c>
      <c r="G402" s="4">
        <f>VLOOKUP(Table2[[#This Row],[Team]],Table3[[Team]:[ID]],2,FALSE)</f>
        <v>1</v>
      </c>
      <c r="H402" s="4">
        <f>VLOOKUP(Table2[[#This Row],[Opponent]],Table3[[Team]:[ID]],2,FALSE)</f>
        <v>30</v>
      </c>
    </row>
    <row r="403" spans="1:8" x14ac:dyDescent="0.3">
      <c r="A403" s="5" t="s">
        <v>78</v>
      </c>
      <c r="B403" t="s">
        <v>82</v>
      </c>
      <c r="C403" s="6">
        <v>8</v>
      </c>
      <c r="D403" t="b">
        <v>1</v>
      </c>
      <c r="E403" s="13">
        <v>42858</v>
      </c>
      <c r="F403" s="4">
        <f>IF(Table2[[#This Row],[Win]],1,0)</f>
        <v>1</v>
      </c>
      <c r="G403" s="4">
        <f>VLOOKUP(Table2[[#This Row],[Team]],Table3[[Team]:[ID]],2,FALSE)</f>
        <v>9</v>
      </c>
      <c r="H403" s="4">
        <f>VLOOKUP(Table2[[#This Row],[Opponent]],Table3[[Team]:[ID]],2,FALSE)</f>
        <v>23</v>
      </c>
    </row>
    <row r="404" spans="1:8" x14ac:dyDescent="0.3">
      <c r="A404" s="3" t="s">
        <v>100</v>
      </c>
      <c r="B404" t="s">
        <v>96</v>
      </c>
      <c r="C404" s="4">
        <v>-9</v>
      </c>
      <c r="D404" t="b">
        <v>0</v>
      </c>
      <c r="E404" s="13">
        <v>42858</v>
      </c>
      <c r="F404" s="4">
        <f>IF(Table2[[#This Row],[Win]],1,0)</f>
        <v>0</v>
      </c>
      <c r="G404" s="4">
        <f>VLOOKUP(Table2[[#This Row],[Team]],Table3[[Team]:[ID]],2,FALSE)</f>
        <v>28</v>
      </c>
      <c r="H404" s="4">
        <f>VLOOKUP(Table2[[#This Row],[Opponent]],Table3[[Team]:[ID]],2,FALSE)</f>
        <v>11</v>
      </c>
    </row>
    <row r="405" spans="1:8" x14ac:dyDescent="0.3">
      <c r="A405" s="5" t="s">
        <v>81</v>
      </c>
      <c r="B405" t="s">
        <v>86</v>
      </c>
      <c r="C405" s="6">
        <v>-5</v>
      </c>
      <c r="D405" t="b">
        <v>0</v>
      </c>
      <c r="E405" s="13">
        <v>42858</v>
      </c>
      <c r="F405" s="4">
        <f>IF(Table2[[#This Row],[Win]],1,0)</f>
        <v>0</v>
      </c>
      <c r="G405" s="4">
        <f>VLOOKUP(Table2[[#This Row],[Team]],Table3[[Team]:[ID]],2,FALSE)</f>
        <v>22</v>
      </c>
      <c r="H405" s="4">
        <f>VLOOKUP(Table2[[#This Row],[Opponent]],Table3[[Team]:[ID]],2,FALSE)</f>
        <v>7</v>
      </c>
    </row>
    <row r="406" spans="1:8" x14ac:dyDescent="0.3">
      <c r="A406" s="3" t="s">
        <v>92</v>
      </c>
      <c r="B406" t="s">
        <v>79</v>
      </c>
      <c r="C406" s="4">
        <v>11</v>
      </c>
      <c r="D406" t="b">
        <v>1</v>
      </c>
      <c r="E406" s="13">
        <v>42858</v>
      </c>
      <c r="F406" s="4">
        <f>IF(Table2[[#This Row],[Win]],1,0)</f>
        <v>1</v>
      </c>
      <c r="G406" s="4">
        <f>VLOOKUP(Table2[[#This Row],[Team]],Table3[[Team]:[ID]],2,FALSE)</f>
        <v>18</v>
      </c>
      <c r="H406" s="4">
        <f>VLOOKUP(Table2[[#This Row],[Opponent]],Table3[[Team]:[ID]],2,FALSE)</f>
        <v>2</v>
      </c>
    </row>
    <row r="407" spans="1:8" x14ac:dyDescent="0.3">
      <c r="A407" s="5" t="s">
        <v>75</v>
      </c>
      <c r="B407" t="s">
        <v>73</v>
      </c>
      <c r="C407" s="6">
        <v>-2</v>
      </c>
      <c r="D407" t="b">
        <v>0</v>
      </c>
      <c r="E407" s="13">
        <v>42858</v>
      </c>
      <c r="F407" s="4">
        <f>IF(Table2[[#This Row],[Win]],1,0)</f>
        <v>0</v>
      </c>
      <c r="G407" s="4">
        <f>VLOOKUP(Table2[[#This Row],[Team]],Table3[[Team]:[ID]],2,FALSE)</f>
        <v>29</v>
      </c>
      <c r="H407" s="4">
        <f>VLOOKUP(Table2[[#This Row],[Opponent]],Table3[[Team]:[ID]],2,FALSE)</f>
        <v>19</v>
      </c>
    </row>
    <row r="408" spans="1:8" x14ac:dyDescent="0.3">
      <c r="A408" s="3" t="s">
        <v>83</v>
      </c>
      <c r="B408" t="s">
        <v>85</v>
      </c>
      <c r="C408" s="4">
        <v>1</v>
      </c>
      <c r="D408" t="b">
        <v>1</v>
      </c>
      <c r="E408" s="13">
        <v>42858</v>
      </c>
      <c r="F408" s="4">
        <f>IF(Table2[[#This Row],[Win]],1,0)</f>
        <v>1</v>
      </c>
      <c r="G408" s="4">
        <f>VLOOKUP(Table2[[#This Row],[Team]],Table3[[Team]:[ID]],2,FALSE)</f>
        <v>8</v>
      </c>
      <c r="H408" s="4">
        <f>VLOOKUP(Table2[[#This Row],[Opponent]],Table3[[Team]:[ID]],2,FALSE)</f>
        <v>10</v>
      </c>
    </row>
    <row r="409" spans="1:8" x14ac:dyDescent="0.3">
      <c r="A409" s="5" t="s">
        <v>71</v>
      </c>
      <c r="B409" t="s">
        <v>91</v>
      </c>
      <c r="C409" s="6">
        <v>3</v>
      </c>
      <c r="D409" t="b">
        <v>1</v>
      </c>
      <c r="E409" s="13">
        <v>42858</v>
      </c>
      <c r="F409" s="4">
        <f>IF(Table2[[#This Row],[Win]],1,0)</f>
        <v>1</v>
      </c>
      <c r="G409" s="4">
        <f>VLOOKUP(Table2[[#This Row],[Team]],Table3[[Team]:[ID]],2,FALSE)</f>
        <v>24</v>
      </c>
      <c r="H409" s="4">
        <f>VLOOKUP(Table2[[#This Row],[Opponent]],Table3[[Team]:[ID]],2,FALSE)</f>
        <v>14</v>
      </c>
    </row>
    <row r="410" spans="1:8" x14ac:dyDescent="0.3">
      <c r="A410" s="3" t="s">
        <v>89</v>
      </c>
      <c r="B410" t="s">
        <v>87</v>
      </c>
      <c r="C410" s="4">
        <v>-3</v>
      </c>
      <c r="D410" t="b">
        <v>0</v>
      </c>
      <c r="E410" s="13">
        <v>42858</v>
      </c>
      <c r="F410" s="4">
        <f>IF(Table2[[#This Row],[Win]],1,0)</f>
        <v>0</v>
      </c>
      <c r="G410" s="4">
        <f>VLOOKUP(Table2[[#This Row],[Team]],Table3[[Team]:[ID]],2,FALSE)</f>
        <v>20</v>
      </c>
      <c r="H410" s="4">
        <f>VLOOKUP(Table2[[#This Row],[Opponent]],Table3[[Team]:[ID]],2,FALSE)</f>
        <v>17</v>
      </c>
    </row>
    <row r="411" spans="1:8" x14ac:dyDescent="0.3">
      <c r="A411" s="5" t="s">
        <v>76</v>
      </c>
      <c r="B411" t="s">
        <v>77</v>
      </c>
      <c r="C411" s="6">
        <v>-8</v>
      </c>
      <c r="D411" t="b">
        <v>0</v>
      </c>
      <c r="E411" s="13">
        <v>42859</v>
      </c>
      <c r="F411" s="4">
        <f>IF(Table2[[#This Row],[Win]],1,0)</f>
        <v>0</v>
      </c>
      <c r="G411" s="4">
        <f>VLOOKUP(Table2[[#This Row],[Team]],Table3[[Team]:[ID]],2,FALSE)</f>
        <v>13</v>
      </c>
      <c r="H411" s="4">
        <f>VLOOKUP(Table2[[#This Row],[Opponent]],Table3[[Team]:[ID]],2,FALSE)</f>
        <v>25</v>
      </c>
    </row>
    <row r="412" spans="1:8" x14ac:dyDescent="0.3">
      <c r="A412" s="3" t="s">
        <v>97</v>
      </c>
      <c r="B412" t="s">
        <v>74</v>
      </c>
      <c r="C412" s="4">
        <v>5</v>
      </c>
      <c r="D412" t="b">
        <v>1</v>
      </c>
      <c r="E412" s="13">
        <v>42859</v>
      </c>
      <c r="F412" s="4">
        <f>IF(Table2[[#This Row],[Win]],1,0)</f>
        <v>1</v>
      </c>
      <c r="G412" s="4">
        <f>VLOOKUP(Table2[[#This Row],[Team]],Table3[[Team]:[ID]],2,FALSE)</f>
        <v>6</v>
      </c>
      <c r="H412" s="4">
        <f>VLOOKUP(Table2[[#This Row],[Opponent]],Table3[[Team]:[ID]],2,FALSE)</f>
        <v>12</v>
      </c>
    </row>
    <row r="413" spans="1:8" x14ac:dyDescent="0.3">
      <c r="A413" s="5" t="s">
        <v>80</v>
      </c>
      <c r="B413" t="s">
        <v>72</v>
      </c>
      <c r="C413" s="6">
        <v>-1</v>
      </c>
      <c r="D413" t="b">
        <v>0</v>
      </c>
      <c r="E413" s="13">
        <v>42859</v>
      </c>
      <c r="F413" s="4">
        <f>IF(Table2[[#This Row],[Win]],1,0)</f>
        <v>0</v>
      </c>
      <c r="G413" s="4">
        <f>VLOOKUP(Table2[[#This Row],[Team]],Table3[[Team]:[ID]],2,FALSE)</f>
        <v>21</v>
      </c>
      <c r="H413" s="4">
        <f>VLOOKUP(Table2[[#This Row],[Opponent]],Table3[[Team]:[ID]],2,FALSE)</f>
        <v>5</v>
      </c>
    </row>
    <row r="414" spans="1:8" x14ac:dyDescent="0.3">
      <c r="A414" s="3" t="s">
        <v>99</v>
      </c>
      <c r="B414" t="s">
        <v>90</v>
      </c>
      <c r="C414" s="4">
        <v>5</v>
      </c>
      <c r="D414" t="b">
        <v>1</v>
      </c>
      <c r="E414" s="13">
        <v>42859</v>
      </c>
      <c r="F414" s="4">
        <f>IF(Table2[[#This Row],[Win]],1,0)</f>
        <v>1</v>
      </c>
      <c r="G414" s="4">
        <f>VLOOKUP(Table2[[#This Row],[Team]],Table3[[Team]:[ID]],2,FALSE)</f>
        <v>3</v>
      </c>
      <c r="H414" s="4">
        <f>VLOOKUP(Table2[[#This Row],[Opponent]],Table3[[Team]:[ID]],2,FALSE)</f>
        <v>4</v>
      </c>
    </row>
    <row r="415" spans="1:8" x14ac:dyDescent="0.3">
      <c r="A415" s="5" t="s">
        <v>84</v>
      </c>
      <c r="B415" t="s">
        <v>94</v>
      </c>
      <c r="C415" s="6">
        <v>-4</v>
      </c>
      <c r="D415" t="b">
        <v>0</v>
      </c>
      <c r="E415" s="13">
        <v>42859</v>
      </c>
      <c r="F415" s="4">
        <f>IF(Table2[[#This Row],[Win]],1,0)</f>
        <v>0</v>
      </c>
      <c r="G415" s="4">
        <f>VLOOKUP(Table2[[#This Row],[Team]],Table3[[Team]:[ID]],2,FALSE)</f>
        <v>15</v>
      </c>
      <c r="H415" s="4">
        <f>VLOOKUP(Table2[[#This Row],[Opponent]],Table3[[Team]:[ID]],2,FALSE)</f>
        <v>27</v>
      </c>
    </row>
    <row r="416" spans="1:8" x14ac:dyDescent="0.3">
      <c r="A416" s="3" t="s">
        <v>78</v>
      </c>
      <c r="B416" t="s">
        <v>82</v>
      </c>
      <c r="C416" s="4">
        <v>1</v>
      </c>
      <c r="D416" t="b">
        <v>1</v>
      </c>
      <c r="E416" s="13">
        <v>42859</v>
      </c>
      <c r="F416" s="4">
        <f>IF(Table2[[#This Row],[Win]],1,0)</f>
        <v>1</v>
      </c>
      <c r="G416" s="4">
        <f>VLOOKUP(Table2[[#This Row],[Team]],Table3[[Team]:[ID]],2,FALSE)</f>
        <v>9</v>
      </c>
      <c r="H416" s="4">
        <f>VLOOKUP(Table2[[#This Row],[Opponent]],Table3[[Team]:[ID]],2,FALSE)</f>
        <v>23</v>
      </c>
    </row>
    <row r="417" spans="1:8" x14ac:dyDescent="0.3">
      <c r="A417" s="5" t="s">
        <v>100</v>
      </c>
      <c r="B417" t="s">
        <v>96</v>
      </c>
      <c r="C417" s="6">
        <v>6</v>
      </c>
      <c r="D417" t="b">
        <v>1</v>
      </c>
      <c r="E417" s="13">
        <v>42859</v>
      </c>
      <c r="F417" s="4">
        <f>IF(Table2[[#This Row],[Win]],1,0)</f>
        <v>1</v>
      </c>
      <c r="G417" s="4">
        <f>VLOOKUP(Table2[[#This Row],[Team]],Table3[[Team]:[ID]],2,FALSE)</f>
        <v>28</v>
      </c>
      <c r="H417" s="4">
        <f>VLOOKUP(Table2[[#This Row],[Opponent]],Table3[[Team]:[ID]],2,FALSE)</f>
        <v>11</v>
      </c>
    </row>
    <row r="418" spans="1:8" x14ac:dyDescent="0.3">
      <c r="A418" s="3" t="s">
        <v>81</v>
      </c>
      <c r="B418" t="s">
        <v>86</v>
      </c>
      <c r="C418" s="4">
        <v>-2</v>
      </c>
      <c r="D418" t="b">
        <v>0</v>
      </c>
      <c r="E418" s="13">
        <v>42859</v>
      </c>
      <c r="F418" s="4">
        <f>IF(Table2[[#This Row],[Win]],1,0)</f>
        <v>0</v>
      </c>
      <c r="G418" s="4">
        <f>VLOOKUP(Table2[[#This Row],[Team]],Table3[[Team]:[ID]],2,FALSE)</f>
        <v>22</v>
      </c>
      <c r="H418" s="4">
        <f>VLOOKUP(Table2[[#This Row],[Opponent]],Table3[[Team]:[ID]],2,FALSE)</f>
        <v>7</v>
      </c>
    </row>
    <row r="419" spans="1:8" x14ac:dyDescent="0.3">
      <c r="A419" s="5" t="s">
        <v>98</v>
      </c>
      <c r="B419" t="s">
        <v>95</v>
      </c>
      <c r="C419" s="6">
        <v>1</v>
      </c>
      <c r="D419" t="b">
        <v>1</v>
      </c>
      <c r="E419" s="13">
        <v>42859</v>
      </c>
      <c r="F419" s="4">
        <f>IF(Table2[[#This Row],[Win]],1,0)</f>
        <v>1</v>
      </c>
      <c r="G419" s="4">
        <f>VLOOKUP(Table2[[#This Row],[Team]],Table3[[Team]:[ID]],2,FALSE)</f>
        <v>16</v>
      </c>
      <c r="H419" s="4">
        <f>VLOOKUP(Table2[[#This Row],[Opponent]],Table3[[Team]:[ID]],2,FALSE)</f>
        <v>26</v>
      </c>
    </row>
    <row r="420" spans="1:8" x14ac:dyDescent="0.3">
      <c r="A420" s="3" t="s">
        <v>89</v>
      </c>
      <c r="B420" t="s">
        <v>87</v>
      </c>
      <c r="C420" s="4">
        <v>3</v>
      </c>
      <c r="D420" t="b">
        <v>1</v>
      </c>
      <c r="E420" s="13">
        <v>42859</v>
      </c>
      <c r="F420" s="4">
        <f>IF(Table2[[#This Row],[Win]],1,0)</f>
        <v>1</v>
      </c>
      <c r="G420" s="4">
        <f>VLOOKUP(Table2[[#This Row],[Team]],Table3[[Team]:[ID]],2,FALSE)</f>
        <v>20</v>
      </c>
      <c r="H420" s="4">
        <f>VLOOKUP(Table2[[#This Row],[Opponent]],Table3[[Team]:[ID]],2,FALSE)</f>
        <v>17</v>
      </c>
    </row>
    <row r="421" spans="1:8" x14ac:dyDescent="0.3">
      <c r="A421" s="5" t="s">
        <v>93</v>
      </c>
      <c r="B421" t="s">
        <v>88</v>
      </c>
      <c r="C421" s="6">
        <v>-2</v>
      </c>
      <c r="D421" t="b">
        <v>0</v>
      </c>
      <c r="E421" s="13">
        <v>42859</v>
      </c>
      <c r="F421" s="4">
        <f>IF(Table2[[#This Row],[Win]],1,0)</f>
        <v>0</v>
      </c>
      <c r="G421" s="4">
        <f>VLOOKUP(Table2[[#This Row],[Team]],Table3[[Team]:[ID]],2,FALSE)</f>
        <v>1</v>
      </c>
      <c r="H421" s="4">
        <f>VLOOKUP(Table2[[#This Row],[Opponent]],Table3[[Team]:[ID]],2,FALSE)</f>
        <v>30</v>
      </c>
    </row>
    <row r="422" spans="1:8" x14ac:dyDescent="0.3">
      <c r="A422" s="3" t="s">
        <v>100</v>
      </c>
      <c r="B422" t="s">
        <v>77</v>
      </c>
      <c r="C422" s="4">
        <v>2</v>
      </c>
      <c r="D422" t="b">
        <v>1</v>
      </c>
      <c r="E422" s="13">
        <v>42860</v>
      </c>
      <c r="F422" s="4">
        <f>IF(Table2[[#This Row],[Win]],1,0)</f>
        <v>1</v>
      </c>
      <c r="G422" s="4">
        <f>VLOOKUP(Table2[[#This Row],[Team]],Table3[[Team]:[ID]],2,FALSE)</f>
        <v>28</v>
      </c>
      <c r="H422" s="4">
        <f>VLOOKUP(Table2[[#This Row],[Opponent]],Table3[[Team]:[ID]],2,FALSE)</f>
        <v>25</v>
      </c>
    </row>
    <row r="423" spans="1:8" x14ac:dyDescent="0.3">
      <c r="A423" s="5" t="s">
        <v>73</v>
      </c>
      <c r="B423" t="s">
        <v>72</v>
      </c>
      <c r="C423" s="6">
        <v>1</v>
      </c>
      <c r="D423" t="b">
        <v>1</v>
      </c>
      <c r="E423" s="13">
        <v>42860</v>
      </c>
      <c r="F423" s="4">
        <f>IF(Table2[[#This Row],[Win]],1,0)</f>
        <v>1</v>
      </c>
      <c r="G423" s="4">
        <f>VLOOKUP(Table2[[#This Row],[Team]],Table3[[Team]:[ID]],2,FALSE)</f>
        <v>19</v>
      </c>
      <c r="H423" s="4">
        <f>VLOOKUP(Table2[[#This Row],[Opponent]],Table3[[Team]:[ID]],2,FALSE)</f>
        <v>5</v>
      </c>
    </row>
    <row r="424" spans="1:8" x14ac:dyDescent="0.3">
      <c r="A424" s="3" t="s">
        <v>83</v>
      </c>
      <c r="B424" t="s">
        <v>74</v>
      </c>
      <c r="C424" s="4">
        <v>-2</v>
      </c>
      <c r="D424" t="b">
        <v>0</v>
      </c>
      <c r="E424" s="13">
        <v>42860</v>
      </c>
      <c r="F424" s="4">
        <f>IF(Table2[[#This Row],[Win]],1,0)</f>
        <v>0</v>
      </c>
      <c r="G424" s="4">
        <f>VLOOKUP(Table2[[#This Row],[Team]],Table3[[Team]:[ID]],2,FALSE)</f>
        <v>8</v>
      </c>
      <c r="H424" s="4">
        <f>VLOOKUP(Table2[[#This Row],[Opponent]],Table3[[Team]:[ID]],2,FALSE)</f>
        <v>12</v>
      </c>
    </row>
    <row r="425" spans="1:8" x14ac:dyDescent="0.3">
      <c r="A425" s="5" t="s">
        <v>96</v>
      </c>
      <c r="B425" t="s">
        <v>76</v>
      </c>
      <c r="C425" s="6">
        <v>1</v>
      </c>
      <c r="D425" t="b">
        <v>1</v>
      </c>
      <c r="E425" s="13">
        <v>42860</v>
      </c>
      <c r="F425" s="4">
        <f>IF(Table2[[#This Row],[Win]],1,0)</f>
        <v>1</v>
      </c>
      <c r="G425" s="4">
        <f>VLOOKUP(Table2[[#This Row],[Team]],Table3[[Team]:[ID]],2,FALSE)</f>
        <v>11</v>
      </c>
      <c r="H425" s="4">
        <f>VLOOKUP(Table2[[#This Row],[Opponent]],Table3[[Team]:[ID]],2,FALSE)</f>
        <v>13</v>
      </c>
    </row>
    <row r="426" spans="1:8" x14ac:dyDescent="0.3">
      <c r="A426" s="3" t="s">
        <v>88</v>
      </c>
      <c r="B426" t="s">
        <v>80</v>
      </c>
      <c r="C426" s="4">
        <v>2</v>
      </c>
      <c r="D426" t="b">
        <v>1</v>
      </c>
      <c r="E426" s="13">
        <v>42860</v>
      </c>
      <c r="F426" s="4">
        <f>IF(Table2[[#This Row],[Win]],1,0)</f>
        <v>1</v>
      </c>
      <c r="G426" s="4">
        <f>VLOOKUP(Table2[[#This Row],[Team]],Table3[[Team]:[ID]],2,FALSE)</f>
        <v>30</v>
      </c>
      <c r="H426" s="4">
        <f>VLOOKUP(Table2[[#This Row],[Opponent]],Table3[[Team]:[ID]],2,FALSE)</f>
        <v>21</v>
      </c>
    </row>
    <row r="427" spans="1:8" x14ac:dyDescent="0.3">
      <c r="A427" s="5" t="s">
        <v>75</v>
      </c>
      <c r="B427" t="s">
        <v>94</v>
      </c>
      <c r="C427" s="6">
        <v>4</v>
      </c>
      <c r="D427" t="b">
        <v>1</v>
      </c>
      <c r="E427" s="13">
        <v>42860</v>
      </c>
      <c r="F427" s="4">
        <f>IF(Table2[[#This Row],[Win]],1,0)</f>
        <v>1</v>
      </c>
      <c r="G427" s="4">
        <f>VLOOKUP(Table2[[#This Row],[Team]],Table3[[Team]:[ID]],2,FALSE)</f>
        <v>29</v>
      </c>
      <c r="H427" s="4">
        <f>VLOOKUP(Table2[[#This Row],[Opponent]],Table3[[Team]:[ID]],2,FALSE)</f>
        <v>27</v>
      </c>
    </row>
    <row r="428" spans="1:8" x14ac:dyDescent="0.3">
      <c r="A428" s="3" t="s">
        <v>91</v>
      </c>
      <c r="B428" t="s">
        <v>82</v>
      </c>
      <c r="C428" s="4">
        <v>6</v>
      </c>
      <c r="D428" t="b">
        <v>1</v>
      </c>
      <c r="E428" s="13">
        <v>42860</v>
      </c>
      <c r="F428" s="4">
        <f>IF(Table2[[#This Row],[Win]],1,0)</f>
        <v>1</v>
      </c>
      <c r="G428" s="4">
        <f>VLOOKUP(Table2[[#This Row],[Team]],Table3[[Team]:[ID]],2,FALSE)</f>
        <v>14</v>
      </c>
      <c r="H428" s="4">
        <f>VLOOKUP(Table2[[#This Row],[Opponent]],Table3[[Team]:[ID]],2,FALSE)</f>
        <v>23</v>
      </c>
    </row>
    <row r="429" spans="1:8" x14ac:dyDescent="0.3">
      <c r="A429" s="5" t="s">
        <v>71</v>
      </c>
      <c r="B429" t="s">
        <v>86</v>
      </c>
      <c r="C429" s="6">
        <v>-10</v>
      </c>
      <c r="D429" t="b">
        <v>0</v>
      </c>
      <c r="E429" s="13">
        <v>42860</v>
      </c>
      <c r="F429" s="4">
        <f>IF(Table2[[#This Row],[Win]],1,0)</f>
        <v>0</v>
      </c>
      <c r="G429" s="4">
        <f>VLOOKUP(Table2[[#This Row],[Team]],Table3[[Team]:[ID]],2,FALSE)</f>
        <v>24</v>
      </c>
      <c r="H429" s="4">
        <f>VLOOKUP(Table2[[#This Row],[Opponent]],Table3[[Team]:[ID]],2,FALSE)</f>
        <v>7</v>
      </c>
    </row>
    <row r="430" spans="1:8" x14ac:dyDescent="0.3">
      <c r="A430" s="3" t="s">
        <v>98</v>
      </c>
      <c r="B430" t="s">
        <v>81</v>
      </c>
      <c r="C430" s="4">
        <v>-4</v>
      </c>
      <c r="D430" t="b">
        <v>0</v>
      </c>
      <c r="E430" s="13">
        <v>42860</v>
      </c>
      <c r="F430" s="4">
        <f>IF(Table2[[#This Row],[Win]],1,0)</f>
        <v>0</v>
      </c>
      <c r="G430" s="4">
        <f>VLOOKUP(Table2[[#This Row],[Team]],Table3[[Team]:[ID]],2,FALSE)</f>
        <v>16</v>
      </c>
      <c r="H430" s="4">
        <f>VLOOKUP(Table2[[#This Row],[Opponent]],Table3[[Team]:[ID]],2,FALSE)</f>
        <v>22</v>
      </c>
    </row>
    <row r="431" spans="1:8" x14ac:dyDescent="0.3">
      <c r="A431" s="5" t="s">
        <v>97</v>
      </c>
      <c r="B431" t="s">
        <v>99</v>
      </c>
      <c r="C431" s="6">
        <v>-2</v>
      </c>
      <c r="D431" t="b">
        <v>0</v>
      </c>
      <c r="E431" s="13">
        <v>42860</v>
      </c>
      <c r="F431" s="4">
        <f>IF(Table2[[#This Row],[Win]],1,0)</f>
        <v>0</v>
      </c>
      <c r="G431" s="4">
        <f>VLOOKUP(Table2[[#This Row],[Team]],Table3[[Team]:[ID]],2,FALSE)</f>
        <v>6</v>
      </c>
      <c r="H431" s="4">
        <f>VLOOKUP(Table2[[#This Row],[Opponent]],Table3[[Team]:[ID]],2,FALSE)</f>
        <v>3</v>
      </c>
    </row>
    <row r="432" spans="1:8" x14ac:dyDescent="0.3">
      <c r="A432" s="3" t="s">
        <v>95</v>
      </c>
      <c r="B432" t="s">
        <v>79</v>
      </c>
      <c r="C432" s="4">
        <v>10</v>
      </c>
      <c r="D432" t="b">
        <v>1</v>
      </c>
      <c r="E432" s="13">
        <v>42860</v>
      </c>
      <c r="F432" s="4">
        <f>IF(Table2[[#This Row],[Win]],1,0)</f>
        <v>1</v>
      </c>
      <c r="G432" s="4">
        <f>VLOOKUP(Table2[[#This Row],[Team]],Table3[[Team]:[ID]],2,FALSE)</f>
        <v>26</v>
      </c>
      <c r="H432" s="4">
        <f>VLOOKUP(Table2[[#This Row],[Opponent]],Table3[[Team]:[ID]],2,FALSE)</f>
        <v>2</v>
      </c>
    </row>
    <row r="433" spans="1:8" x14ac:dyDescent="0.3">
      <c r="A433" s="5" t="s">
        <v>84</v>
      </c>
      <c r="B433" t="s">
        <v>92</v>
      </c>
      <c r="C433" s="6">
        <v>-1</v>
      </c>
      <c r="D433" t="b">
        <v>0</v>
      </c>
      <c r="E433" s="13">
        <v>42860</v>
      </c>
      <c r="F433" s="4">
        <f>IF(Table2[[#This Row],[Win]],1,0)</f>
        <v>0</v>
      </c>
      <c r="G433" s="4">
        <f>VLOOKUP(Table2[[#This Row],[Team]],Table3[[Team]:[ID]],2,FALSE)</f>
        <v>15</v>
      </c>
      <c r="H433" s="4">
        <f>VLOOKUP(Table2[[#This Row],[Opponent]],Table3[[Team]:[ID]],2,FALSE)</f>
        <v>18</v>
      </c>
    </row>
    <row r="434" spans="1:8" x14ac:dyDescent="0.3">
      <c r="A434" s="3" t="s">
        <v>90</v>
      </c>
      <c r="B434" t="s">
        <v>87</v>
      </c>
      <c r="C434" s="4">
        <v>-1</v>
      </c>
      <c r="D434" t="b">
        <v>0</v>
      </c>
      <c r="E434" s="13">
        <v>42860</v>
      </c>
      <c r="F434" s="4">
        <f>IF(Table2[[#This Row],[Win]],1,0)</f>
        <v>0</v>
      </c>
      <c r="G434" s="4">
        <f>VLOOKUP(Table2[[#This Row],[Team]],Table3[[Team]:[ID]],2,FALSE)</f>
        <v>4</v>
      </c>
      <c r="H434" s="4">
        <f>VLOOKUP(Table2[[#This Row],[Opponent]],Table3[[Team]:[ID]],2,FALSE)</f>
        <v>17</v>
      </c>
    </row>
    <row r="435" spans="1:8" x14ac:dyDescent="0.3">
      <c r="A435" s="5" t="s">
        <v>85</v>
      </c>
      <c r="B435" t="s">
        <v>89</v>
      </c>
      <c r="C435" s="6">
        <v>5</v>
      </c>
      <c r="D435" t="b">
        <v>1</v>
      </c>
      <c r="E435" s="13">
        <v>42860</v>
      </c>
      <c r="F435" s="4">
        <f>IF(Table2[[#This Row],[Win]],1,0)</f>
        <v>1</v>
      </c>
      <c r="G435" s="4">
        <f>VLOOKUP(Table2[[#This Row],[Team]],Table3[[Team]:[ID]],2,FALSE)</f>
        <v>10</v>
      </c>
      <c r="H435" s="4">
        <f>VLOOKUP(Table2[[#This Row],[Opponent]],Table3[[Team]:[ID]],2,FALSE)</f>
        <v>20</v>
      </c>
    </row>
    <row r="436" spans="1:8" x14ac:dyDescent="0.3">
      <c r="A436" s="3" t="s">
        <v>93</v>
      </c>
      <c r="B436" t="s">
        <v>78</v>
      </c>
      <c r="C436" s="4">
        <v>3</v>
      </c>
      <c r="D436" t="b">
        <v>1</v>
      </c>
      <c r="E436" s="13">
        <v>42860</v>
      </c>
      <c r="F436" s="4">
        <f>IF(Table2[[#This Row],[Win]],1,0)</f>
        <v>1</v>
      </c>
      <c r="G436" s="4">
        <f>VLOOKUP(Table2[[#This Row],[Team]],Table3[[Team]:[ID]],2,FALSE)</f>
        <v>1</v>
      </c>
      <c r="H436" s="4">
        <f>VLOOKUP(Table2[[#This Row],[Opponent]],Table3[[Team]:[ID]],2,FALSE)</f>
        <v>9</v>
      </c>
    </row>
    <row r="437" spans="1:8" x14ac:dyDescent="0.3">
      <c r="A437" s="5" t="s">
        <v>83</v>
      </c>
      <c r="B437" t="s">
        <v>74</v>
      </c>
      <c r="C437" s="6">
        <v>2</v>
      </c>
      <c r="D437" t="b">
        <v>1</v>
      </c>
      <c r="E437" s="13">
        <v>42861</v>
      </c>
      <c r="F437" s="4">
        <f>IF(Table2[[#This Row],[Win]],1,0)</f>
        <v>1</v>
      </c>
      <c r="G437" s="4">
        <f>VLOOKUP(Table2[[#This Row],[Team]],Table3[[Team]:[ID]],2,FALSE)</f>
        <v>8</v>
      </c>
      <c r="H437" s="4">
        <f>VLOOKUP(Table2[[#This Row],[Opponent]],Table3[[Team]:[ID]],2,FALSE)</f>
        <v>12</v>
      </c>
    </row>
    <row r="438" spans="1:8" x14ac:dyDescent="0.3">
      <c r="A438" s="3" t="s">
        <v>73</v>
      </c>
      <c r="B438" t="s">
        <v>72</v>
      </c>
      <c r="C438" s="4">
        <v>5</v>
      </c>
      <c r="D438" t="b">
        <v>1</v>
      </c>
      <c r="E438" s="13">
        <v>42861</v>
      </c>
      <c r="F438" s="4">
        <f>IF(Table2[[#This Row],[Win]],1,0)</f>
        <v>1</v>
      </c>
      <c r="G438" s="4">
        <f>VLOOKUP(Table2[[#This Row],[Team]],Table3[[Team]:[ID]],2,FALSE)</f>
        <v>19</v>
      </c>
      <c r="H438" s="4">
        <f>VLOOKUP(Table2[[#This Row],[Opponent]],Table3[[Team]:[ID]],2,FALSE)</f>
        <v>5</v>
      </c>
    </row>
    <row r="439" spans="1:8" x14ac:dyDescent="0.3">
      <c r="A439" s="5" t="s">
        <v>96</v>
      </c>
      <c r="B439" t="s">
        <v>76</v>
      </c>
      <c r="C439" s="6">
        <v>-1</v>
      </c>
      <c r="D439" t="b">
        <v>0</v>
      </c>
      <c r="E439" s="13">
        <v>42861</v>
      </c>
      <c r="F439" s="4">
        <f>IF(Table2[[#This Row],[Win]],1,0)</f>
        <v>0</v>
      </c>
      <c r="G439" s="4">
        <f>VLOOKUP(Table2[[#This Row],[Team]],Table3[[Team]:[ID]],2,FALSE)</f>
        <v>11</v>
      </c>
      <c r="H439" s="4">
        <f>VLOOKUP(Table2[[#This Row],[Opponent]],Table3[[Team]:[ID]],2,FALSE)</f>
        <v>13</v>
      </c>
    </row>
    <row r="440" spans="1:8" x14ac:dyDescent="0.3">
      <c r="A440" s="3" t="s">
        <v>91</v>
      </c>
      <c r="B440" t="s">
        <v>82</v>
      </c>
      <c r="C440" s="4">
        <v>8</v>
      </c>
      <c r="D440" t="b">
        <v>1</v>
      </c>
      <c r="E440" s="13">
        <v>42861</v>
      </c>
      <c r="F440" s="4">
        <f>IF(Table2[[#This Row],[Win]],1,0)</f>
        <v>1</v>
      </c>
      <c r="G440" s="4">
        <f>VLOOKUP(Table2[[#This Row],[Team]],Table3[[Team]:[ID]],2,FALSE)</f>
        <v>14</v>
      </c>
      <c r="H440" s="4">
        <f>VLOOKUP(Table2[[#This Row],[Opponent]],Table3[[Team]:[ID]],2,FALSE)</f>
        <v>23</v>
      </c>
    </row>
    <row r="441" spans="1:8" x14ac:dyDescent="0.3">
      <c r="A441" s="5" t="s">
        <v>88</v>
      </c>
      <c r="B441" t="s">
        <v>80</v>
      </c>
      <c r="C441" s="6">
        <v>4</v>
      </c>
      <c r="D441" t="b">
        <v>1</v>
      </c>
      <c r="E441" s="13">
        <v>42861</v>
      </c>
      <c r="F441" s="4">
        <f>IF(Table2[[#This Row],[Win]],1,0)</f>
        <v>1</v>
      </c>
      <c r="G441" s="4">
        <f>VLOOKUP(Table2[[#This Row],[Team]],Table3[[Team]:[ID]],2,FALSE)</f>
        <v>30</v>
      </c>
      <c r="H441" s="4">
        <f>VLOOKUP(Table2[[#This Row],[Opponent]],Table3[[Team]:[ID]],2,FALSE)</f>
        <v>21</v>
      </c>
    </row>
    <row r="442" spans="1:8" x14ac:dyDescent="0.3">
      <c r="A442" s="3" t="s">
        <v>97</v>
      </c>
      <c r="B442" t="s">
        <v>99</v>
      </c>
      <c r="C442" s="4">
        <v>-1</v>
      </c>
      <c r="D442" t="b">
        <v>0</v>
      </c>
      <c r="E442" s="13">
        <v>42861</v>
      </c>
      <c r="F442" s="4">
        <f>IF(Table2[[#This Row],[Win]],1,0)</f>
        <v>0</v>
      </c>
      <c r="G442" s="4">
        <f>VLOOKUP(Table2[[#This Row],[Team]],Table3[[Team]:[ID]],2,FALSE)</f>
        <v>6</v>
      </c>
      <c r="H442" s="4">
        <f>VLOOKUP(Table2[[#This Row],[Opponent]],Table3[[Team]:[ID]],2,FALSE)</f>
        <v>3</v>
      </c>
    </row>
    <row r="443" spans="1:8" x14ac:dyDescent="0.3">
      <c r="A443" s="5" t="s">
        <v>71</v>
      </c>
      <c r="B443" t="s">
        <v>86</v>
      </c>
      <c r="C443" s="6">
        <v>-12</v>
      </c>
      <c r="D443" t="b">
        <v>0</v>
      </c>
      <c r="E443" s="13">
        <v>42861</v>
      </c>
      <c r="F443" s="4">
        <f>IF(Table2[[#This Row],[Win]],1,0)</f>
        <v>0</v>
      </c>
      <c r="G443" s="4">
        <f>VLOOKUP(Table2[[#This Row],[Team]],Table3[[Team]:[ID]],2,FALSE)</f>
        <v>24</v>
      </c>
      <c r="H443" s="4">
        <f>VLOOKUP(Table2[[#This Row],[Opponent]],Table3[[Team]:[ID]],2,FALSE)</f>
        <v>7</v>
      </c>
    </row>
    <row r="444" spans="1:8" x14ac:dyDescent="0.3">
      <c r="A444" s="3" t="s">
        <v>75</v>
      </c>
      <c r="B444" t="s">
        <v>94</v>
      </c>
      <c r="C444" s="4">
        <v>-5</v>
      </c>
      <c r="D444" t="b">
        <v>0</v>
      </c>
      <c r="E444" s="13">
        <v>42861</v>
      </c>
      <c r="F444" s="4">
        <f>IF(Table2[[#This Row],[Win]],1,0)</f>
        <v>0</v>
      </c>
      <c r="G444" s="4">
        <f>VLOOKUP(Table2[[#This Row],[Team]],Table3[[Team]:[ID]],2,FALSE)</f>
        <v>29</v>
      </c>
      <c r="H444" s="4">
        <f>VLOOKUP(Table2[[#This Row],[Opponent]],Table3[[Team]:[ID]],2,FALSE)</f>
        <v>27</v>
      </c>
    </row>
    <row r="445" spans="1:8" x14ac:dyDescent="0.3">
      <c r="A445" s="5" t="s">
        <v>98</v>
      </c>
      <c r="B445" t="s">
        <v>81</v>
      </c>
      <c r="C445" s="6">
        <v>-1</v>
      </c>
      <c r="D445" t="b">
        <v>0</v>
      </c>
      <c r="E445" s="13">
        <v>42861</v>
      </c>
      <c r="F445" s="4">
        <f>IF(Table2[[#This Row],[Win]],1,0)</f>
        <v>0</v>
      </c>
      <c r="G445" s="4">
        <f>VLOOKUP(Table2[[#This Row],[Team]],Table3[[Team]:[ID]],2,FALSE)</f>
        <v>16</v>
      </c>
      <c r="H445" s="4">
        <f>VLOOKUP(Table2[[#This Row],[Opponent]],Table3[[Team]:[ID]],2,FALSE)</f>
        <v>22</v>
      </c>
    </row>
    <row r="446" spans="1:8" x14ac:dyDescent="0.3">
      <c r="A446" s="3" t="s">
        <v>95</v>
      </c>
      <c r="B446" t="s">
        <v>79</v>
      </c>
      <c r="C446" s="4">
        <v>2</v>
      </c>
      <c r="D446" t="b">
        <v>1</v>
      </c>
      <c r="E446" s="13">
        <v>42861</v>
      </c>
      <c r="F446" s="4">
        <f>IF(Table2[[#This Row],[Win]],1,0)</f>
        <v>1</v>
      </c>
      <c r="G446" s="4">
        <f>VLOOKUP(Table2[[#This Row],[Team]],Table3[[Team]:[ID]],2,FALSE)</f>
        <v>26</v>
      </c>
      <c r="H446" s="4">
        <f>VLOOKUP(Table2[[#This Row],[Opponent]],Table3[[Team]:[ID]],2,FALSE)</f>
        <v>2</v>
      </c>
    </row>
    <row r="447" spans="1:8" x14ac:dyDescent="0.3">
      <c r="A447" s="5" t="s">
        <v>84</v>
      </c>
      <c r="B447" t="s">
        <v>92</v>
      </c>
      <c r="C447" s="6">
        <v>-8</v>
      </c>
      <c r="D447" t="b">
        <v>0</v>
      </c>
      <c r="E447" s="13">
        <v>42861</v>
      </c>
      <c r="F447" s="4">
        <f>IF(Table2[[#This Row],[Win]],1,0)</f>
        <v>0</v>
      </c>
      <c r="G447" s="4">
        <f>VLOOKUP(Table2[[#This Row],[Team]],Table3[[Team]:[ID]],2,FALSE)</f>
        <v>15</v>
      </c>
      <c r="H447" s="4">
        <f>VLOOKUP(Table2[[#This Row],[Opponent]],Table3[[Team]:[ID]],2,FALSE)</f>
        <v>18</v>
      </c>
    </row>
    <row r="448" spans="1:8" x14ac:dyDescent="0.3">
      <c r="A448" s="3" t="s">
        <v>90</v>
      </c>
      <c r="B448" t="s">
        <v>87</v>
      </c>
      <c r="C448" s="4">
        <v>10</v>
      </c>
      <c r="D448" t="b">
        <v>1</v>
      </c>
      <c r="E448" s="13">
        <v>42861</v>
      </c>
      <c r="F448" s="4">
        <f>IF(Table2[[#This Row],[Win]],1,0)</f>
        <v>1</v>
      </c>
      <c r="G448" s="4">
        <f>VLOOKUP(Table2[[#This Row],[Team]],Table3[[Team]:[ID]],2,FALSE)</f>
        <v>4</v>
      </c>
      <c r="H448" s="4">
        <f>VLOOKUP(Table2[[#This Row],[Opponent]],Table3[[Team]:[ID]],2,FALSE)</f>
        <v>17</v>
      </c>
    </row>
    <row r="449" spans="1:8" x14ac:dyDescent="0.3">
      <c r="A449" s="5" t="s">
        <v>85</v>
      </c>
      <c r="B449" t="s">
        <v>89</v>
      </c>
      <c r="C449" s="6">
        <v>-1</v>
      </c>
      <c r="D449" t="b">
        <v>0</v>
      </c>
      <c r="E449" s="13">
        <v>42861</v>
      </c>
      <c r="F449" s="4">
        <f>IF(Table2[[#This Row],[Win]],1,0)</f>
        <v>0</v>
      </c>
      <c r="G449" s="4">
        <f>VLOOKUP(Table2[[#This Row],[Team]],Table3[[Team]:[ID]],2,FALSE)</f>
        <v>10</v>
      </c>
      <c r="H449" s="4">
        <f>VLOOKUP(Table2[[#This Row],[Opponent]],Table3[[Team]:[ID]],2,FALSE)</f>
        <v>20</v>
      </c>
    </row>
    <row r="450" spans="1:8" x14ac:dyDescent="0.3">
      <c r="A450" s="3" t="s">
        <v>100</v>
      </c>
      <c r="B450" t="s">
        <v>77</v>
      </c>
      <c r="C450" s="4">
        <v>-6</v>
      </c>
      <c r="D450" t="b">
        <v>0</v>
      </c>
      <c r="E450" s="13">
        <v>42861</v>
      </c>
      <c r="F450" s="4">
        <f>IF(Table2[[#This Row],[Win]],1,0)</f>
        <v>0</v>
      </c>
      <c r="G450" s="4">
        <f>VLOOKUP(Table2[[#This Row],[Team]],Table3[[Team]:[ID]],2,FALSE)</f>
        <v>28</v>
      </c>
      <c r="H450" s="4">
        <f>VLOOKUP(Table2[[#This Row],[Opponent]],Table3[[Team]:[ID]],2,FALSE)</f>
        <v>25</v>
      </c>
    </row>
    <row r="451" spans="1:8" x14ac:dyDescent="0.3">
      <c r="A451" s="5" t="s">
        <v>93</v>
      </c>
      <c r="B451" t="s">
        <v>78</v>
      </c>
      <c r="C451" s="6">
        <v>-8</v>
      </c>
      <c r="D451" t="b">
        <v>0</v>
      </c>
      <c r="E451" s="13">
        <v>42861</v>
      </c>
      <c r="F451" s="4">
        <f>IF(Table2[[#This Row],[Win]],1,0)</f>
        <v>0</v>
      </c>
      <c r="G451" s="4">
        <f>VLOOKUP(Table2[[#This Row],[Team]],Table3[[Team]:[ID]],2,FALSE)</f>
        <v>1</v>
      </c>
      <c r="H451" s="4">
        <f>VLOOKUP(Table2[[#This Row],[Opponent]],Table3[[Team]:[ID]],2,FALSE)</f>
        <v>9</v>
      </c>
    </row>
    <row r="452" spans="1:8" x14ac:dyDescent="0.3">
      <c r="A452" s="3" t="s">
        <v>96</v>
      </c>
      <c r="B452" t="s">
        <v>76</v>
      </c>
      <c r="C452" s="4">
        <v>2</v>
      </c>
      <c r="D452" t="b">
        <v>1</v>
      </c>
      <c r="E452" s="13">
        <v>42862</v>
      </c>
      <c r="F452" s="4">
        <f>IF(Table2[[#This Row],[Win]],1,0)</f>
        <v>1</v>
      </c>
      <c r="G452" s="4">
        <f>VLOOKUP(Table2[[#This Row],[Team]],Table3[[Team]:[ID]],2,FALSE)</f>
        <v>11</v>
      </c>
      <c r="H452" s="4">
        <f>VLOOKUP(Table2[[#This Row],[Opponent]],Table3[[Team]:[ID]],2,FALSE)</f>
        <v>13</v>
      </c>
    </row>
    <row r="453" spans="1:8" x14ac:dyDescent="0.3">
      <c r="A453" s="5" t="s">
        <v>97</v>
      </c>
      <c r="B453" t="s">
        <v>99</v>
      </c>
      <c r="C453" s="6">
        <v>-4</v>
      </c>
      <c r="D453" t="b">
        <v>0</v>
      </c>
      <c r="E453" s="13">
        <v>42862</v>
      </c>
      <c r="F453" s="4">
        <f>IF(Table2[[#This Row],[Win]],1,0)</f>
        <v>0</v>
      </c>
      <c r="G453" s="4">
        <f>VLOOKUP(Table2[[#This Row],[Team]],Table3[[Team]:[ID]],2,FALSE)</f>
        <v>6</v>
      </c>
      <c r="H453" s="4">
        <f>VLOOKUP(Table2[[#This Row],[Opponent]],Table3[[Team]:[ID]],2,FALSE)</f>
        <v>3</v>
      </c>
    </row>
    <row r="454" spans="1:8" x14ac:dyDescent="0.3">
      <c r="A454" s="3" t="s">
        <v>71</v>
      </c>
      <c r="B454" t="s">
        <v>86</v>
      </c>
      <c r="C454" s="4">
        <v>-4</v>
      </c>
      <c r="D454" t="b">
        <v>0</v>
      </c>
      <c r="E454" s="13">
        <v>42862</v>
      </c>
      <c r="F454" s="4">
        <f>IF(Table2[[#This Row],[Win]],1,0)</f>
        <v>0</v>
      </c>
      <c r="G454" s="4">
        <f>VLOOKUP(Table2[[#This Row],[Team]],Table3[[Team]:[ID]],2,FALSE)</f>
        <v>24</v>
      </c>
      <c r="H454" s="4">
        <f>VLOOKUP(Table2[[#This Row],[Opponent]],Table3[[Team]:[ID]],2,FALSE)</f>
        <v>7</v>
      </c>
    </row>
    <row r="455" spans="1:8" x14ac:dyDescent="0.3">
      <c r="A455" s="5" t="s">
        <v>88</v>
      </c>
      <c r="B455" t="s">
        <v>80</v>
      </c>
      <c r="C455" s="6">
        <v>-1</v>
      </c>
      <c r="D455" t="b">
        <v>0</v>
      </c>
      <c r="E455" s="13">
        <v>42862</v>
      </c>
      <c r="F455" s="4">
        <f>IF(Table2[[#This Row],[Win]],1,0)</f>
        <v>0</v>
      </c>
      <c r="G455" s="4">
        <f>VLOOKUP(Table2[[#This Row],[Team]],Table3[[Team]:[ID]],2,FALSE)</f>
        <v>30</v>
      </c>
      <c r="H455" s="4">
        <f>VLOOKUP(Table2[[#This Row],[Opponent]],Table3[[Team]:[ID]],2,FALSE)</f>
        <v>21</v>
      </c>
    </row>
    <row r="456" spans="1:8" x14ac:dyDescent="0.3">
      <c r="A456" s="3" t="s">
        <v>75</v>
      </c>
      <c r="B456" t="s">
        <v>94</v>
      </c>
      <c r="C456" s="4">
        <v>1</v>
      </c>
      <c r="D456" t="b">
        <v>1</v>
      </c>
      <c r="E456" s="13">
        <v>42862</v>
      </c>
      <c r="F456" s="4">
        <f>IF(Table2[[#This Row],[Win]],1,0)</f>
        <v>1</v>
      </c>
      <c r="G456" s="4">
        <f>VLOOKUP(Table2[[#This Row],[Team]],Table3[[Team]:[ID]],2,FALSE)</f>
        <v>29</v>
      </c>
      <c r="H456" s="4">
        <f>VLOOKUP(Table2[[#This Row],[Opponent]],Table3[[Team]:[ID]],2,FALSE)</f>
        <v>27</v>
      </c>
    </row>
    <row r="457" spans="1:8" x14ac:dyDescent="0.3">
      <c r="A457" s="5" t="s">
        <v>98</v>
      </c>
      <c r="B457" t="s">
        <v>81</v>
      </c>
      <c r="C457" s="6">
        <v>4</v>
      </c>
      <c r="D457" t="b">
        <v>1</v>
      </c>
      <c r="E457" s="13">
        <v>42862</v>
      </c>
      <c r="F457" s="4">
        <f>IF(Table2[[#This Row],[Win]],1,0)</f>
        <v>1</v>
      </c>
      <c r="G457" s="4">
        <f>VLOOKUP(Table2[[#This Row],[Team]],Table3[[Team]:[ID]],2,FALSE)</f>
        <v>16</v>
      </c>
      <c r="H457" s="4">
        <f>VLOOKUP(Table2[[#This Row],[Opponent]],Table3[[Team]:[ID]],2,FALSE)</f>
        <v>22</v>
      </c>
    </row>
    <row r="458" spans="1:8" x14ac:dyDescent="0.3">
      <c r="A458" s="3" t="s">
        <v>95</v>
      </c>
      <c r="B458" t="s">
        <v>79</v>
      </c>
      <c r="C458" s="4">
        <v>2</v>
      </c>
      <c r="D458" t="b">
        <v>1</v>
      </c>
      <c r="E458" s="13">
        <v>42862</v>
      </c>
      <c r="F458" s="4">
        <f>IF(Table2[[#This Row],[Win]],1,0)</f>
        <v>1</v>
      </c>
      <c r="G458" s="4">
        <f>VLOOKUP(Table2[[#This Row],[Team]],Table3[[Team]:[ID]],2,FALSE)</f>
        <v>26</v>
      </c>
      <c r="H458" s="4">
        <f>VLOOKUP(Table2[[#This Row],[Opponent]],Table3[[Team]:[ID]],2,FALSE)</f>
        <v>2</v>
      </c>
    </row>
    <row r="459" spans="1:8" x14ac:dyDescent="0.3">
      <c r="A459" s="5" t="s">
        <v>84</v>
      </c>
      <c r="B459" t="s">
        <v>92</v>
      </c>
      <c r="C459" s="6">
        <v>7</v>
      </c>
      <c r="D459" t="b">
        <v>1</v>
      </c>
      <c r="E459" s="13">
        <v>42862</v>
      </c>
      <c r="F459" s="4">
        <f>IF(Table2[[#This Row],[Win]],1,0)</f>
        <v>1</v>
      </c>
      <c r="G459" s="4">
        <f>VLOOKUP(Table2[[#This Row],[Team]],Table3[[Team]:[ID]],2,FALSE)</f>
        <v>15</v>
      </c>
      <c r="H459" s="4">
        <f>VLOOKUP(Table2[[#This Row],[Opponent]],Table3[[Team]:[ID]],2,FALSE)</f>
        <v>18</v>
      </c>
    </row>
    <row r="460" spans="1:8" x14ac:dyDescent="0.3">
      <c r="A460" s="3" t="s">
        <v>90</v>
      </c>
      <c r="B460" t="s">
        <v>87</v>
      </c>
      <c r="C460" s="4">
        <v>11</v>
      </c>
      <c r="D460" t="b">
        <v>1</v>
      </c>
      <c r="E460" s="13">
        <v>42862</v>
      </c>
      <c r="F460" s="4">
        <f>IF(Table2[[#This Row],[Win]],1,0)</f>
        <v>1</v>
      </c>
      <c r="G460" s="4">
        <f>VLOOKUP(Table2[[#This Row],[Team]],Table3[[Team]:[ID]],2,FALSE)</f>
        <v>4</v>
      </c>
      <c r="H460" s="4">
        <f>VLOOKUP(Table2[[#This Row],[Opponent]],Table3[[Team]:[ID]],2,FALSE)</f>
        <v>17</v>
      </c>
    </row>
    <row r="461" spans="1:8" x14ac:dyDescent="0.3">
      <c r="A461" s="5" t="s">
        <v>100</v>
      </c>
      <c r="B461" t="s">
        <v>77</v>
      </c>
      <c r="C461" s="6">
        <v>-1</v>
      </c>
      <c r="D461" t="b">
        <v>0</v>
      </c>
      <c r="E461" s="13">
        <v>42862</v>
      </c>
      <c r="F461" s="4">
        <f>IF(Table2[[#This Row],[Win]],1,0)</f>
        <v>0</v>
      </c>
      <c r="G461" s="4">
        <f>VLOOKUP(Table2[[#This Row],[Team]],Table3[[Team]:[ID]],2,FALSE)</f>
        <v>28</v>
      </c>
      <c r="H461" s="4">
        <f>VLOOKUP(Table2[[#This Row],[Opponent]],Table3[[Team]:[ID]],2,FALSE)</f>
        <v>25</v>
      </c>
    </row>
    <row r="462" spans="1:8" x14ac:dyDescent="0.3">
      <c r="A462" s="3" t="s">
        <v>93</v>
      </c>
      <c r="B462" t="s">
        <v>78</v>
      </c>
      <c r="C462" s="4">
        <v>-3</v>
      </c>
      <c r="D462" t="b">
        <v>0</v>
      </c>
      <c r="E462" s="13">
        <v>42862</v>
      </c>
      <c r="F462" s="4">
        <f>IF(Table2[[#This Row],[Win]],1,0)</f>
        <v>0</v>
      </c>
      <c r="G462" s="4">
        <f>VLOOKUP(Table2[[#This Row],[Team]],Table3[[Team]:[ID]],2,FALSE)</f>
        <v>1</v>
      </c>
      <c r="H462" s="4">
        <f>VLOOKUP(Table2[[#This Row],[Opponent]],Table3[[Team]:[ID]],2,FALSE)</f>
        <v>9</v>
      </c>
    </row>
    <row r="463" spans="1:8" x14ac:dyDescent="0.3">
      <c r="A463" s="5" t="s">
        <v>85</v>
      </c>
      <c r="B463" t="s">
        <v>89</v>
      </c>
      <c r="C463" s="6">
        <v>-2</v>
      </c>
      <c r="D463" t="b">
        <v>0</v>
      </c>
      <c r="E463" s="13">
        <v>42862</v>
      </c>
      <c r="F463" s="4">
        <f>IF(Table2[[#This Row],[Win]],1,0)</f>
        <v>0</v>
      </c>
      <c r="G463" s="4">
        <f>VLOOKUP(Table2[[#This Row],[Team]],Table3[[Team]:[ID]],2,FALSE)</f>
        <v>10</v>
      </c>
      <c r="H463" s="4">
        <f>VLOOKUP(Table2[[#This Row],[Opponent]],Table3[[Team]:[ID]],2,FALSE)</f>
        <v>20</v>
      </c>
    </row>
    <row r="464" spans="1:8" x14ac:dyDescent="0.3">
      <c r="A464" s="3" t="s">
        <v>83</v>
      </c>
      <c r="B464" t="s">
        <v>74</v>
      </c>
      <c r="C464" s="4">
        <v>1</v>
      </c>
      <c r="D464" t="b">
        <v>1</v>
      </c>
      <c r="E464" s="13">
        <v>42862</v>
      </c>
      <c r="F464" s="4">
        <f>IF(Table2[[#This Row],[Win]],1,0)</f>
        <v>1</v>
      </c>
      <c r="G464" s="4">
        <f>VLOOKUP(Table2[[#This Row],[Team]],Table3[[Team]:[ID]],2,FALSE)</f>
        <v>8</v>
      </c>
      <c r="H464" s="4">
        <f>VLOOKUP(Table2[[#This Row],[Opponent]],Table3[[Team]:[ID]],2,FALSE)</f>
        <v>12</v>
      </c>
    </row>
    <row r="465" spans="1:8" x14ac:dyDescent="0.3">
      <c r="A465" s="5" t="s">
        <v>73</v>
      </c>
      <c r="B465" t="s">
        <v>72</v>
      </c>
      <c r="C465" s="6">
        <v>1</v>
      </c>
      <c r="D465" t="b">
        <v>1</v>
      </c>
      <c r="E465" s="13">
        <v>42862</v>
      </c>
      <c r="F465" s="4">
        <f>IF(Table2[[#This Row],[Win]],1,0)</f>
        <v>1</v>
      </c>
      <c r="G465" s="4">
        <f>VLOOKUP(Table2[[#This Row],[Team]],Table3[[Team]:[ID]],2,FALSE)</f>
        <v>19</v>
      </c>
      <c r="H465" s="4">
        <f>VLOOKUP(Table2[[#This Row],[Opponent]],Table3[[Team]:[ID]],2,FALSE)</f>
        <v>5</v>
      </c>
    </row>
    <row r="466" spans="1:8" x14ac:dyDescent="0.3">
      <c r="A466" s="3" t="s">
        <v>88</v>
      </c>
      <c r="B466" t="s">
        <v>99</v>
      </c>
      <c r="C466" s="4">
        <v>-2</v>
      </c>
      <c r="D466" t="b">
        <v>0</v>
      </c>
      <c r="E466" s="13">
        <v>42863</v>
      </c>
      <c r="F466" s="4">
        <f>IF(Table2[[#This Row],[Win]],1,0)</f>
        <v>0</v>
      </c>
      <c r="G466" s="4">
        <f>VLOOKUP(Table2[[#This Row],[Team]],Table3[[Team]:[ID]],2,FALSE)</f>
        <v>30</v>
      </c>
      <c r="H466" s="4">
        <f>VLOOKUP(Table2[[#This Row],[Opponent]],Table3[[Team]:[ID]],2,FALSE)</f>
        <v>3</v>
      </c>
    </row>
    <row r="467" spans="1:8" x14ac:dyDescent="0.3">
      <c r="A467" s="5" t="s">
        <v>73</v>
      </c>
      <c r="B467" t="s">
        <v>86</v>
      </c>
      <c r="C467" s="6">
        <v>6</v>
      </c>
      <c r="D467" t="b">
        <v>1</v>
      </c>
      <c r="E467" s="13">
        <v>42863</v>
      </c>
      <c r="F467" s="4">
        <f>IF(Table2[[#This Row],[Win]],1,0)</f>
        <v>1</v>
      </c>
      <c r="G467" s="4">
        <f>VLOOKUP(Table2[[#This Row],[Team]],Table3[[Team]:[ID]],2,FALSE)</f>
        <v>19</v>
      </c>
      <c r="H467" s="4">
        <f>VLOOKUP(Table2[[#This Row],[Opponent]],Table3[[Team]:[ID]],2,FALSE)</f>
        <v>7</v>
      </c>
    </row>
    <row r="468" spans="1:8" x14ac:dyDescent="0.3">
      <c r="A468" s="3" t="s">
        <v>100</v>
      </c>
      <c r="B468" t="s">
        <v>82</v>
      </c>
      <c r="C468" s="4">
        <v>-4</v>
      </c>
      <c r="D468" t="b">
        <v>0</v>
      </c>
      <c r="E468" s="13">
        <v>42863</v>
      </c>
      <c r="F468" s="4">
        <f>IF(Table2[[#This Row],[Win]],1,0)</f>
        <v>0</v>
      </c>
      <c r="G468" s="4">
        <f>VLOOKUP(Table2[[#This Row],[Team]],Table3[[Team]:[ID]],2,FALSE)</f>
        <v>28</v>
      </c>
      <c r="H468" s="4">
        <f>VLOOKUP(Table2[[#This Row],[Opponent]],Table3[[Team]:[ID]],2,FALSE)</f>
        <v>23</v>
      </c>
    </row>
    <row r="469" spans="1:8" x14ac:dyDescent="0.3">
      <c r="A469" s="5" t="s">
        <v>95</v>
      </c>
      <c r="B469" t="s">
        <v>84</v>
      </c>
      <c r="C469" s="6">
        <v>5</v>
      </c>
      <c r="D469" t="b">
        <v>1</v>
      </c>
      <c r="E469" s="13">
        <v>42863</v>
      </c>
      <c r="F469" s="4">
        <f>IF(Table2[[#This Row],[Win]],1,0)</f>
        <v>1</v>
      </c>
      <c r="G469" s="4">
        <f>VLOOKUP(Table2[[#This Row],[Team]],Table3[[Team]:[ID]],2,FALSE)</f>
        <v>26</v>
      </c>
      <c r="H469" s="4">
        <f>VLOOKUP(Table2[[#This Row],[Opponent]],Table3[[Team]:[ID]],2,FALSE)</f>
        <v>15</v>
      </c>
    </row>
    <row r="470" spans="1:8" x14ac:dyDescent="0.3">
      <c r="A470" s="3" t="s">
        <v>74</v>
      </c>
      <c r="B470" t="s">
        <v>94</v>
      </c>
      <c r="C470" s="4">
        <v>4</v>
      </c>
      <c r="D470" t="b">
        <v>1</v>
      </c>
      <c r="E470" s="13">
        <v>42863</v>
      </c>
      <c r="F470" s="4">
        <f>IF(Table2[[#This Row],[Win]],1,0)</f>
        <v>1</v>
      </c>
      <c r="G470" s="4">
        <f>VLOOKUP(Table2[[#This Row],[Team]],Table3[[Team]:[ID]],2,FALSE)</f>
        <v>12</v>
      </c>
      <c r="H470" s="4">
        <f>VLOOKUP(Table2[[#This Row],[Opponent]],Table3[[Team]:[ID]],2,FALSE)</f>
        <v>27</v>
      </c>
    </row>
    <row r="471" spans="1:8" x14ac:dyDescent="0.3">
      <c r="A471" s="5" t="s">
        <v>71</v>
      </c>
      <c r="B471" t="s">
        <v>92</v>
      </c>
      <c r="C471" s="6">
        <v>-1</v>
      </c>
      <c r="D471" t="b">
        <v>0</v>
      </c>
      <c r="E471" s="13">
        <v>42863</v>
      </c>
      <c r="F471" s="4">
        <f>IF(Table2[[#This Row],[Win]],1,0)</f>
        <v>0</v>
      </c>
      <c r="G471" s="4">
        <f>VLOOKUP(Table2[[#This Row],[Team]],Table3[[Team]:[ID]],2,FALSE)</f>
        <v>24</v>
      </c>
      <c r="H471" s="4">
        <f>VLOOKUP(Table2[[#This Row],[Opponent]],Table3[[Team]:[ID]],2,FALSE)</f>
        <v>18</v>
      </c>
    </row>
    <row r="472" spans="1:8" x14ac:dyDescent="0.3">
      <c r="A472" s="3" t="s">
        <v>81</v>
      </c>
      <c r="B472" t="s">
        <v>91</v>
      </c>
      <c r="C472" s="4">
        <v>-11</v>
      </c>
      <c r="D472" t="b">
        <v>0</v>
      </c>
      <c r="E472" s="13">
        <v>42863</v>
      </c>
      <c r="F472" s="4">
        <f>IF(Table2[[#This Row],[Win]],1,0)</f>
        <v>0</v>
      </c>
      <c r="G472" s="4">
        <f>VLOOKUP(Table2[[#This Row],[Team]],Table3[[Team]:[ID]],2,FALSE)</f>
        <v>22</v>
      </c>
      <c r="H472" s="4">
        <f>VLOOKUP(Table2[[#This Row],[Opponent]],Table3[[Team]:[ID]],2,FALSE)</f>
        <v>14</v>
      </c>
    </row>
    <row r="473" spans="1:8" x14ac:dyDescent="0.3">
      <c r="A473" s="5" t="s">
        <v>83</v>
      </c>
      <c r="B473" t="s">
        <v>75</v>
      </c>
      <c r="C473" s="6">
        <v>-2</v>
      </c>
      <c r="D473" t="b">
        <v>0</v>
      </c>
      <c r="E473" s="13">
        <v>42863</v>
      </c>
      <c r="F473" s="4">
        <f>IF(Table2[[#This Row],[Win]],1,0)</f>
        <v>0</v>
      </c>
      <c r="G473" s="4">
        <f>VLOOKUP(Table2[[#This Row],[Team]],Table3[[Team]:[ID]],2,FALSE)</f>
        <v>8</v>
      </c>
      <c r="H473" s="4">
        <f>VLOOKUP(Table2[[#This Row],[Opponent]],Table3[[Team]:[ID]],2,FALSE)</f>
        <v>29</v>
      </c>
    </row>
    <row r="474" spans="1:8" x14ac:dyDescent="0.3">
      <c r="A474" s="3" t="s">
        <v>76</v>
      </c>
      <c r="B474" t="s">
        <v>89</v>
      </c>
      <c r="C474" s="4">
        <v>-1</v>
      </c>
      <c r="D474" t="b">
        <v>0</v>
      </c>
      <c r="E474" s="13">
        <v>42863</v>
      </c>
      <c r="F474" s="4">
        <f>IF(Table2[[#This Row],[Win]],1,0)</f>
        <v>0</v>
      </c>
      <c r="G474" s="4">
        <f>VLOOKUP(Table2[[#This Row],[Team]],Table3[[Team]:[ID]],2,FALSE)</f>
        <v>13</v>
      </c>
      <c r="H474" s="4">
        <f>VLOOKUP(Table2[[#This Row],[Opponent]],Table3[[Team]:[ID]],2,FALSE)</f>
        <v>20</v>
      </c>
    </row>
    <row r="475" spans="1:8" x14ac:dyDescent="0.3">
      <c r="A475" s="5" t="s">
        <v>88</v>
      </c>
      <c r="B475" t="s">
        <v>99</v>
      </c>
      <c r="C475" s="6">
        <v>-1</v>
      </c>
      <c r="D475" t="b">
        <v>0</v>
      </c>
      <c r="E475" s="13">
        <v>42864</v>
      </c>
      <c r="F475" s="4">
        <f>IF(Table2[[#This Row],[Win]],1,0)</f>
        <v>0</v>
      </c>
      <c r="G475" s="4">
        <f>VLOOKUP(Table2[[#This Row],[Team]],Table3[[Team]:[ID]],2,FALSE)</f>
        <v>30</v>
      </c>
      <c r="H475" s="4">
        <f>VLOOKUP(Table2[[#This Row],[Opponent]],Table3[[Team]:[ID]],2,FALSE)</f>
        <v>3</v>
      </c>
    </row>
    <row r="476" spans="1:8" x14ac:dyDescent="0.3">
      <c r="A476" s="3" t="s">
        <v>74</v>
      </c>
      <c r="B476" t="s">
        <v>94</v>
      </c>
      <c r="C476" s="4">
        <v>1</v>
      </c>
      <c r="D476" t="b">
        <v>1</v>
      </c>
      <c r="E476" s="13">
        <v>42864</v>
      </c>
      <c r="F476" s="4">
        <f>IF(Table2[[#This Row],[Win]],1,0)</f>
        <v>1</v>
      </c>
      <c r="G476" s="4">
        <f>VLOOKUP(Table2[[#This Row],[Team]],Table3[[Team]:[ID]],2,FALSE)</f>
        <v>12</v>
      </c>
      <c r="H476" s="4">
        <f>VLOOKUP(Table2[[#This Row],[Opponent]],Table3[[Team]:[ID]],2,FALSE)</f>
        <v>27</v>
      </c>
    </row>
    <row r="477" spans="1:8" x14ac:dyDescent="0.3">
      <c r="A477" s="5" t="s">
        <v>100</v>
      </c>
      <c r="B477" t="s">
        <v>82</v>
      </c>
      <c r="C477" s="6">
        <v>11</v>
      </c>
      <c r="D477" t="b">
        <v>1</v>
      </c>
      <c r="E477" s="13">
        <v>42864</v>
      </c>
      <c r="F477" s="4">
        <f>IF(Table2[[#This Row],[Win]],1,0)</f>
        <v>1</v>
      </c>
      <c r="G477" s="4">
        <f>VLOOKUP(Table2[[#This Row],[Team]],Table3[[Team]:[ID]],2,FALSE)</f>
        <v>28</v>
      </c>
      <c r="H477" s="4">
        <f>VLOOKUP(Table2[[#This Row],[Opponent]],Table3[[Team]:[ID]],2,FALSE)</f>
        <v>23</v>
      </c>
    </row>
    <row r="478" spans="1:8" x14ac:dyDescent="0.3">
      <c r="A478" s="3" t="s">
        <v>77</v>
      </c>
      <c r="B478" t="s">
        <v>80</v>
      </c>
      <c r="C478" s="4">
        <v>1</v>
      </c>
      <c r="D478" t="b">
        <v>1</v>
      </c>
      <c r="E478" s="13">
        <v>42864</v>
      </c>
      <c r="F478" s="4">
        <f>IF(Table2[[#This Row],[Win]],1,0)</f>
        <v>1</v>
      </c>
      <c r="G478" s="4">
        <f>VLOOKUP(Table2[[#This Row],[Team]],Table3[[Team]:[ID]],2,FALSE)</f>
        <v>25</v>
      </c>
      <c r="H478" s="4">
        <f>VLOOKUP(Table2[[#This Row],[Opponent]],Table3[[Team]:[ID]],2,FALSE)</f>
        <v>21</v>
      </c>
    </row>
    <row r="479" spans="1:8" x14ac:dyDescent="0.3">
      <c r="A479" s="5" t="s">
        <v>95</v>
      </c>
      <c r="B479" t="s">
        <v>84</v>
      </c>
      <c r="C479" s="6">
        <v>1</v>
      </c>
      <c r="D479" t="b">
        <v>1</v>
      </c>
      <c r="E479" s="13">
        <v>42864</v>
      </c>
      <c r="F479" s="4">
        <f>IF(Table2[[#This Row],[Win]],1,0)</f>
        <v>1</v>
      </c>
      <c r="G479" s="4">
        <f>VLOOKUP(Table2[[#This Row],[Team]],Table3[[Team]:[ID]],2,FALSE)</f>
        <v>26</v>
      </c>
      <c r="H479" s="4">
        <f>VLOOKUP(Table2[[#This Row],[Opponent]],Table3[[Team]:[ID]],2,FALSE)</f>
        <v>15</v>
      </c>
    </row>
    <row r="480" spans="1:8" x14ac:dyDescent="0.3">
      <c r="A480" s="3" t="s">
        <v>71</v>
      </c>
      <c r="B480" t="s">
        <v>92</v>
      </c>
      <c r="C480" s="4">
        <v>-5</v>
      </c>
      <c r="D480" t="b">
        <v>0</v>
      </c>
      <c r="E480" s="13">
        <v>42864</v>
      </c>
      <c r="F480" s="4">
        <f>IF(Table2[[#This Row],[Win]],1,0)</f>
        <v>0</v>
      </c>
      <c r="G480" s="4">
        <f>VLOOKUP(Table2[[#This Row],[Team]],Table3[[Team]:[ID]],2,FALSE)</f>
        <v>24</v>
      </c>
      <c r="H480" s="4">
        <f>VLOOKUP(Table2[[#This Row],[Opponent]],Table3[[Team]:[ID]],2,FALSE)</f>
        <v>18</v>
      </c>
    </row>
    <row r="481" spans="1:8" x14ac:dyDescent="0.3">
      <c r="A481" s="5" t="s">
        <v>90</v>
      </c>
      <c r="B481" t="s">
        <v>98</v>
      </c>
      <c r="C481" s="6">
        <v>-4</v>
      </c>
      <c r="D481" t="b">
        <v>0</v>
      </c>
      <c r="E481" s="13">
        <v>42864</v>
      </c>
      <c r="F481" s="4">
        <f>IF(Table2[[#This Row],[Win]],1,0)</f>
        <v>0</v>
      </c>
      <c r="G481" s="4">
        <f>VLOOKUP(Table2[[#This Row],[Team]],Table3[[Team]:[ID]],2,FALSE)</f>
        <v>4</v>
      </c>
      <c r="H481" s="4">
        <f>VLOOKUP(Table2[[#This Row],[Opponent]],Table3[[Team]:[ID]],2,FALSE)</f>
        <v>16</v>
      </c>
    </row>
    <row r="482" spans="1:8" x14ac:dyDescent="0.3">
      <c r="A482" s="3" t="s">
        <v>79</v>
      </c>
      <c r="B482" t="s">
        <v>96</v>
      </c>
      <c r="C482" s="4">
        <v>-5</v>
      </c>
      <c r="D482" t="b">
        <v>0</v>
      </c>
      <c r="E482" s="13">
        <v>42864</v>
      </c>
      <c r="F482" s="4">
        <f>IF(Table2[[#This Row],[Win]],1,0)</f>
        <v>0</v>
      </c>
      <c r="G482" s="4">
        <f>VLOOKUP(Table2[[#This Row],[Team]],Table3[[Team]:[ID]],2,FALSE)</f>
        <v>2</v>
      </c>
      <c r="H482" s="4">
        <f>VLOOKUP(Table2[[#This Row],[Opponent]],Table3[[Team]:[ID]],2,FALSE)</f>
        <v>11</v>
      </c>
    </row>
    <row r="483" spans="1:8" x14ac:dyDescent="0.3">
      <c r="A483" s="5" t="s">
        <v>85</v>
      </c>
      <c r="B483" t="s">
        <v>93</v>
      </c>
      <c r="C483" s="6">
        <v>4</v>
      </c>
      <c r="D483" t="b">
        <v>1</v>
      </c>
      <c r="E483" s="13">
        <v>42864</v>
      </c>
      <c r="F483" s="4">
        <f>IF(Table2[[#This Row],[Win]],1,0)</f>
        <v>1</v>
      </c>
      <c r="G483" s="4">
        <f>VLOOKUP(Table2[[#This Row],[Team]],Table3[[Team]:[ID]],2,FALSE)</f>
        <v>10</v>
      </c>
      <c r="H483" s="4">
        <f>VLOOKUP(Table2[[#This Row],[Opponent]],Table3[[Team]:[ID]],2,FALSE)</f>
        <v>1</v>
      </c>
    </row>
    <row r="484" spans="1:8" x14ac:dyDescent="0.3">
      <c r="A484" s="3" t="s">
        <v>72</v>
      </c>
      <c r="B484" t="s">
        <v>78</v>
      </c>
      <c r="C484" s="4">
        <v>7</v>
      </c>
      <c r="D484" t="b">
        <v>1</v>
      </c>
      <c r="E484" s="13">
        <v>42864</v>
      </c>
      <c r="F484" s="4">
        <f>IF(Table2[[#This Row],[Win]],1,0)</f>
        <v>1</v>
      </c>
      <c r="G484" s="4">
        <f>VLOOKUP(Table2[[#This Row],[Team]],Table3[[Team]:[ID]],2,FALSE)</f>
        <v>5</v>
      </c>
      <c r="H484" s="4">
        <f>VLOOKUP(Table2[[#This Row],[Opponent]],Table3[[Team]:[ID]],2,FALSE)</f>
        <v>9</v>
      </c>
    </row>
    <row r="485" spans="1:8" x14ac:dyDescent="0.3">
      <c r="A485" s="5" t="s">
        <v>72</v>
      </c>
      <c r="B485" t="s">
        <v>78</v>
      </c>
      <c r="C485" s="6">
        <v>-6</v>
      </c>
      <c r="D485" t="b">
        <v>0</v>
      </c>
      <c r="E485" s="13">
        <v>42864</v>
      </c>
      <c r="F485" s="4">
        <f>IF(Table2[[#This Row],[Win]],1,0)</f>
        <v>0</v>
      </c>
      <c r="G485" s="4">
        <f>VLOOKUP(Table2[[#This Row],[Team]],Table3[[Team]:[ID]],2,FALSE)</f>
        <v>5</v>
      </c>
      <c r="H485" s="4">
        <f>VLOOKUP(Table2[[#This Row],[Opponent]],Table3[[Team]:[ID]],2,FALSE)</f>
        <v>9</v>
      </c>
    </row>
    <row r="486" spans="1:8" x14ac:dyDescent="0.3">
      <c r="A486" s="3" t="s">
        <v>81</v>
      </c>
      <c r="B486" t="s">
        <v>91</v>
      </c>
      <c r="C486" s="4">
        <v>-1</v>
      </c>
      <c r="D486" t="b">
        <v>0</v>
      </c>
      <c r="E486" s="13">
        <v>42864</v>
      </c>
      <c r="F486" s="4">
        <f>IF(Table2[[#This Row],[Win]],1,0)</f>
        <v>0</v>
      </c>
      <c r="G486" s="4">
        <f>VLOOKUP(Table2[[#This Row],[Team]],Table3[[Team]:[ID]],2,FALSE)</f>
        <v>22</v>
      </c>
      <c r="H486" s="4">
        <f>VLOOKUP(Table2[[#This Row],[Opponent]],Table3[[Team]:[ID]],2,FALSE)</f>
        <v>14</v>
      </c>
    </row>
    <row r="487" spans="1:8" x14ac:dyDescent="0.3">
      <c r="A487" s="5" t="s">
        <v>83</v>
      </c>
      <c r="B487" t="s">
        <v>75</v>
      </c>
      <c r="C487" s="6">
        <v>6</v>
      </c>
      <c r="D487" t="b">
        <v>1</v>
      </c>
      <c r="E487" s="13">
        <v>42864</v>
      </c>
      <c r="F487" s="4">
        <f>IF(Table2[[#This Row],[Win]],1,0)</f>
        <v>1</v>
      </c>
      <c r="G487" s="4">
        <f>VLOOKUP(Table2[[#This Row],[Team]],Table3[[Team]:[ID]],2,FALSE)</f>
        <v>8</v>
      </c>
      <c r="H487" s="4">
        <f>VLOOKUP(Table2[[#This Row],[Opponent]],Table3[[Team]:[ID]],2,FALSE)</f>
        <v>29</v>
      </c>
    </row>
    <row r="488" spans="1:8" x14ac:dyDescent="0.3">
      <c r="A488" s="3" t="s">
        <v>87</v>
      </c>
      <c r="B488" t="s">
        <v>97</v>
      </c>
      <c r="C488" s="4">
        <v>5</v>
      </c>
      <c r="D488" t="b">
        <v>1</v>
      </c>
      <c r="E488" s="13">
        <v>42864</v>
      </c>
      <c r="F488" s="4">
        <f>IF(Table2[[#This Row],[Win]],1,0)</f>
        <v>1</v>
      </c>
      <c r="G488" s="4">
        <f>VLOOKUP(Table2[[#This Row],[Team]],Table3[[Team]:[ID]],2,FALSE)</f>
        <v>17</v>
      </c>
      <c r="H488" s="4">
        <f>VLOOKUP(Table2[[#This Row],[Opponent]],Table3[[Team]:[ID]],2,FALSE)</f>
        <v>6</v>
      </c>
    </row>
    <row r="489" spans="1:8" x14ac:dyDescent="0.3">
      <c r="A489" s="5" t="s">
        <v>76</v>
      </c>
      <c r="B489" t="s">
        <v>89</v>
      </c>
      <c r="C489" s="6">
        <v>4</v>
      </c>
      <c r="D489" t="b">
        <v>1</v>
      </c>
      <c r="E489" s="13">
        <v>42864</v>
      </c>
      <c r="F489" s="4">
        <f>IF(Table2[[#This Row],[Win]],1,0)</f>
        <v>1</v>
      </c>
      <c r="G489" s="4">
        <f>VLOOKUP(Table2[[#This Row],[Team]],Table3[[Team]:[ID]],2,FALSE)</f>
        <v>13</v>
      </c>
      <c r="H489" s="4">
        <f>VLOOKUP(Table2[[#This Row],[Opponent]],Table3[[Team]:[ID]],2,FALSE)</f>
        <v>20</v>
      </c>
    </row>
    <row r="490" spans="1:8" x14ac:dyDescent="0.3">
      <c r="A490" s="3" t="s">
        <v>73</v>
      </c>
      <c r="B490" t="s">
        <v>86</v>
      </c>
      <c r="C490" s="4">
        <v>-2</v>
      </c>
      <c r="D490" t="b">
        <v>0</v>
      </c>
      <c r="E490" s="13">
        <v>42864</v>
      </c>
      <c r="F490" s="4">
        <f>IF(Table2[[#This Row],[Win]],1,0)</f>
        <v>0</v>
      </c>
      <c r="G490" s="4">
        <f>VLOOKUP(Table2[[#This Row],[Team]],Table3[[Team]:[ID]],2,FALSE)</f>
        <v>19</v>
      </c>
      <c r="H490" s="4">
        <f>VLOOKUP(Table2[[#This Row],[Opponent]],Table3[[Team]:[ID]],2,FALSE)</f>
        <v>7</v>
      </c>
    </row>
    <row r="491" spans="1:8" x14ac:dyDescent="0.3">
      <c r="A491" s="5" t="s">
        <v>71</v>
      </c>
      <c r="B491" t="s">
        <v>92</v>
      </c>
      <c r="C491" s="6">
        <v>1</v>
      </c>
      <c r="D491" t="b">
        <v>1</v>
      </c>
      <c r="E491" s="13">
        <v>42865</v>
      </c>
      <c r="F491" s="4">
        <f>IF(Table2[[#This Row],[Win]],1,0)</f>
        <v>1</v>
      </c>
      <c r="G491" s="4">
        <f>VLOOKUP(Table2[[#This Row],[Team]],Table3[[Team]:[ID]],2,FALSE)</f>
        <v>24</v>
      </c>
      <c r="H491" s="4">
        <f>VLOOKUP(Table2[[#This Row],[Opponent]],Table3[[Team]:[ID]],2,FALSE)</f>
        <v>18</v>
      </c>
    </row>
    <row r="492" spans="1:8" x14ac:dyDescent="0.3">
      <c r="A492" s="3" t="s">
        <v>95</v>
      </c>
      <c r="B492" t="s">
        <v>84</v>
      </c>
      <c r="C492" s="4">
        <v>2</v>
      </c>
      <c r="D492" t="b">
        <v>1</v>
      </c>
      <c r="E492" s="13">
        <v>42865</v>
      </c>
      <c r="F492" s="4">
        <f>IF(Table2[[#This Row],[Win]],1,0)</f>
        <v>1</v>
      </c>
      <c r="G492" s="4">
        <f>VLOOKUP(Table2[[#This Row],[Team]],Table3[[Team]:[ID]],2,FALSE)</f>
        <v>26</v>
      </c>
      <c r="H492" s="4">
        <f>VLOOKUP(Table2[[#This Row],[Opponent]],Table3[[Team]:[ID]],2,FALSE)</f>
        <v>15</v>
      </c>
    </row>
    <row r="493" spans="1:8" x14ac:dyDescent="0.3">
      <c r="A493" s="5" t="s">
        <v>77</v>
      </c>
      <c r="B493" t="s">
        <v>80</v>
      </c>
      <c r="C493" s="6">
        <v>5</v>
      </c>
      <c r="D493" t="b">
        <v>1</v>
      </c>
      <c r="E493" s="13">
        <v>42865</v>
      </c>
      <c r="F493" s="4">
        <f>IF(Table2[[#This Row],[Win]],1,0)</f>
        <v>1</v>
      </c>
      <c r="G493" s="4">
        <f>VLOOKUP(Table2[[#This Row],[Team]],Table3[[Team]:[ID]],2,FALSE)</f>
        <v>25</v>
      </c>
      <c r="H493" s="4">
        <f>VLOOKUP(Table2[[#This Row],[Opponent]],Table3[[Team]:[ID]],2,FALSE)</f>
        <v>21</v>
      </c>
    </row>
    <row r="494" spans="1:8" x14ac:dyDescent="0.3">
      <c r="A494" s="3" t="s">
        <v>90</v>
      </c>
      <c r="B494" t="s">
        <v>98</v>
      </c>
      <c r="C494" s="4">
        <v>-3</v>
      </c>
      <c r="D494" t="b">
        <v>0</v>
      </c>
      <c r="E494" s="13">
        <v>42865</v>
      </c>
      <c r="F494" s="4">
        <f>IF(Table2[[#This Row],[Win]],1,0)</f>
        <v>0</v>
      </c>
      <c r="G494" s="4">
        <f>VLOOKUP(Table2[[#This Row],[Team]],Table3[[Team]:[ID]],2,FALSE)</f>
        <v>4</v>
      </c>
      <c r="H494" s="4">
        <f>VLOOKUP(Table2[[#This Row],[Opponent]],Table3[[Team]:[ID]],2,FALSE)</f>
        <v>16</v>
      </c>
    </row>
    <row r="495" spans="1:8" x14ac:dyDescent="0.3">
      <c r="A495" s="5" t="s">
        <v>79</v>
      </c>
      <c r="B495" t="s">
        <v>96</v>
      </c>
      <c r="C495" s="6">
        <v>-2</v>
      </c>
      <c r="D495" t="b">
        <v>0</v>
      </c>
      <c r="E495" s="13">
        <v>42865</v>
      </c>
      <c r="F495" s="4">
        <f>IF(Table2[[#This Row],[Win]],1,0)</f>
        <v>0</v>
      </c>
      <c r="G495" s="4">
        <f>VLOOKUP(Table2[[#This Row],[Team]],Table3[[Team]:[ID]],2,FALSE)</f>
        <v>2</v>
      </c>
      <c r="H495" s="4">
        <f>VLOOKUP(Table2[[#This Row],[Opponent]],Table3[[Team]:[ID]],2,FALSE)</f>
        <v>11</v>
      </c>
    </row>
    <row r="496" spans="1:8" x14ac:dyDescent="0.3">
      <c r="A496" s="3" t="s">
        <v>81</v>
      </c>
      <c r="B496" t="s">
        <v>91</v>
      </c>
      <c r="C496" s="4">
        <v>-3</v>
      </c>
      <c r="D496" t="b">
        <v>0</v>
      </c>
      <c r="E496" s="13">
        <v>42865</v>
      </c>
      <c r="F496" s="4">
        <f>IF(Table2[[#This Row],[Win]],1,0)</f>
        <v>0</v>
      </c>
      <c r="G496" s="4">
        <f>VLOOKUP(Table2[[#This Row],[Team]],Table3[[Team]:[ID]],2,FALSE)</f>
        <v>22</v>
      </c>
      <c r="H496" s="4">
        <f>VLOOKUP(Table2[[#This Row],[Opponent]],Table3[[Team]:[ID]],2,FALSE)</f>
        <v>14</v>
      </c>
    </row>
    <row r="497" spans="1:8" x14ac:dyDescent="0.3">
      <c r="A497" s="5" t="s">
        <v>85</v>
      </c>
      <c r="B497" t="s">
        <v>93</v>
      </c>
      <c r="C497" s="6">
        <v>-6</v>
      </c>
      <c r="D497" t="b">
        <v>0</v>
      </c>
      <c r="E497" s="13">
        <v>42865</v>
      </c>
      <c r="F497" s="4">
        <f>IF(Table2[[#This Row],[Win]],1,0)</f>
        <v>0</v>
      </c>
      <c r="G497" s="4">
        <f>VLOOKUP(Table2[[#This Row],[Team]],Table3[[Team]:[ID]],2,FALSE)</f>
        <v>10</v>
      </c>
      <c r="H497" s="4">
        <f>VLOOKUP(Table2[[#This Row],[Opponent]],Table3[[Team]:[ID]],2,FALSE)</f>
        <v>1</v>
      </c>
    </row>
    <row r="498" spans="1:8" x14ac:dyDescent="0.3">
      <c r="A498" s="3" t="s">
        <v>72</v>
      </c>
      <c r="B498" t="s">
        <v>78</v>
      </c>
      <c r="C498" s="4">
        <v>-3</v>
      </c>
      <c r="D498" t="b">
        <v>0</v>
      </c>
      <c r="E498" s="13">
        <v>42865</v>
      </c>
      <c r="F498" s="4">
        <f>IF(Table2[[#This Row],[Win]],1,0)</f>
        <v>0</v>
      </c>
      <c r="G498" s="4">
        <f>VLOOKUP(Table2[[#This Row],[Team]],Table3[[Team]:[ID]],2,FALSE)</f>
        <v>5</v>
      </c>
      <c r="H498" s="4">
        <f>VLOOKUP(Table2[[#This Row],[Opponent]],Table3[[Team]:[ID]],2,FALSE)</f>
        <v>9</v>
      </c>
    </row>
    <row r="499" spans="1:8" x14ac:dyDescent="0.3">
      <c r="A499" s="5" t="s">
        <v>83</v>
      </c>
      <c r="B499" t="s">
        <v>75</v>
      </c>
      <c r="C499" s="6">
        <v>-1</v>
      </c>
      <c r="D499" t="b">
        <v>0</v>
      </c>
      <c r="E499" s="13">
        <v>42865</v>
      </c>
      <c r="F499" s="4">
        <f>IF(Table2[[#This Row],[Win]],1,0)</f>
        <v>0</v>
      </c>
      <c r="G499" s="4">
        <f>VLOOKUP(Table2[[#This Row],[Team]],Table3[[Team]:[ID]],2,FALSE)</f>
        <v>8</v>
      </c>
      <c r="H499" s="4">
        <f>VLOOKUP(Table2[[#This Row],[Opponent]],Table3[[Team]:[ID]],2,FALSE)</f>
        <v>29</v>
      </c>
    </row>
    <row r="500" spans="1:8" x14ac:dyDescent="0.3">
      <c r="A500" s="3" t="s">
        <v>82</v>
      </c>
      <c r="B500" t="s">
        <v>100</v>
      </c>
      <c r="C500" s="4">
        <v>-1</v>
      </c>
      <c r="D500" t="b">
        <v>0</v>
      </c>
      <c r="E500" s="13">
        <v>42865</v>
      </c>
      <c r="F500" s="4">
        <f>IF(Table2[[#This Row],[Win]],1,0)</f>
        <v>0</v>
      </c>
      <c r="G500" s="4">
        <f>VLOOKUP(Table2[[#This Row],[Team]],Table3[[Team]:[ID]],2,FALSE)</f>
        <v>23</v>
      </c>
      <c r="H500" s="4">
        <f>VLOOKUP(Table2[[#This Row],[Opponent]],Table3[[Team]:[ID]],2,FALSE)</f>
        <v>28</v>
      </c>
    </row>
    <row r="501" spans="1:8" x14ac:dyDescent="0.3">
      <c r="A501" s="5" t="s">
        <v>76</v>
      </c>
      <c r="B501" t="s">
        <v>89</v>
      </c>
      <c r="C501" s="6">
        <v>-2</v>
      </c>
      <c r="D501" t="b">
        <v>0</v>
      </c>
      <c r="E501" s="13">
        <v>42865</v>
      </c>
      <c r="F501" s="4">
        <f>IF(Table2[[#This Row],[Win]],1,0)</f>
        <v>0</v>
      </c>
      <c r="G501" s="4">
        <f>VLOOKUP(Table2[[#This Row],[Team]],Table3[[Team]:[ID]],2,FALSE)</f>
        <v>13</v>
      </c>
      <c r="H501" s="4">
        <f>VLOOKUP(Table2[[#This Row],[Opponent]],Table3[[Team]:[ID]],2,FALSE)</f>
        <v>20</v>
      </c>
    </row>
    <row r="502" spans="1:8" x14ac:dyDescent="0.3">
      <c r="A502" s="3" t="s">
        <v>74</v>
      </c>
      <c r="B502" t="s">
        <v>94</v>
      </c>
      <c r="C502" s="4">
        <v>-11</v>
      </c>
      <c r="D502" t="b">
        <v>0</v>
      </c>
      <c r="E502" s="13">
        <v>42865</v>
      </c>
      <c r="F502" s="4">
        <f>IF(Table2[[#This Row],[Win]],1,0)</f>
        <v>0</v>
      </c>
      <c r="G502" s="4">
        <f>VLOOKUP(Table2[[#This Row],[Team]],Table3[[Team]:[ID]],2,FALSE)</f>
        <v>12</v>
      </c>
      <c r="H502" s="4">
        <f>VLOOKUP(Table2[[#This Row],[Opponent]],Table3[[Team]:[ID]],2,FALSE)</f>
        <v>27</v>
      </c>
    </row>
    <row r="503" spans="1:8" x14ac:dyDescent="0.3">
      <c r="A503" s="5" t="s">
        <v>99</v>
      </c>
      <c r="B503" t="s">
        <v>88</v>
      </c>
      <c r="C503" s="6">
        <v>-1</v>
      </c>
      <c r="D503" t="b">
        <v>0</v>
      </c>
      <c r="E503" s="13">
        <v>42865</v>
      </c>
      <c r="F503" s="4">
        <f>IF(Table2[[#This Row],[Win]],1,0)</f>
        <v>0</v>
      </c>
      <c r="G503" s="4">
        <f>VLOOKUP(Table2[[#This Row],[Team]],Table3[[Team]:[ID]],2,FALSE)</f>
        <v>3</v>
      </c>
      <c r="H503" s="4">
        <f>VLOOKUP(Table2[[#This Row],[Opponent]],Table3[[Team]:[ID]],2,FALSE)</f>
        <v>30</v>
      </c>
    </row>
    <row r="504" spans="1:8" x14ac:dyDescent="0.3">
      <c r="A504" s="3" t="s">
        <v>85</v>
      </c>
      <c r="B504" t="s">
        <v>76</v>
      </c>
      <c r="C504" s="4">
        <v>6</v>
      </c>
      <c r="D504" t="b">
        <v>1</v>
      </c>
      <c r="E504" s="13">
        <v>42866</v>
      </c>
      <c r="F504" s="4">
        <f>IF(Table2[[#This Row],[Win]],1,0)</f>
        <v>1</v>
      </c>
      <c r="G504" s="4">
        <f>VLOOKUP(Table2[[#This Row],[Team]],Table3[[Team]:[ID]],2,FALSE)</f>
        <v>10</v>
      </c>
      <c r="H504" s="4">
        <f>VLOOKUP(Table2[[#This Row],[Opponent]],Table3[[Team]:[ID]],2,FALSE)</f>
        <v>13</v>
      </c>
    </row>
    <row r="505" spans="1:8" x14ac:dyDescent="0.3">
      <c r="A505" s="5" t="s">
        <v>90</v>
      </c>
      <c r="B505" t="s">
        <v>98</v>
      </c>
      <c r="C505" s="6">
        <v>3</v>
      </c>
      <c r="D505" t="b">
        <v>1</v>
      </c>
      <c r="E505" s="13">
        <v>42866</v>
      </c>
      <c r="F505" s="4">
        <f>IF(Table2[[#This Row],[Win]],1,0)</f>
        <v>1</v>
      </c>
      <c r="G505" s="4">
        <f>VLOOKUP(Table2[[#This Row],[Team]],Table3[[Team]:[ID]],2,FALSE)</f>
        <v>4</v>
      </c>
      <c r="H505" s="4">
        <f>VLOOKUP(Table2[[#This Row],[Opponent]],Table3[[Team]:[ID]],2,FALSE)</f>
        <v>16</v>
      </c>
    </row>
    <row r="506" spans="1:8" x14ac:dyDescent="0.3">
      <c r="A506" s="3" t="s">
        <v>86</v>
      </c>
      <c r="B506" t="s">
        <v>71</v>
      </c>
      <c r="C506" s="4">
        <v>1</v>
      </c>
      <c r="D506" t="b">
        <v>1</v>
      </c>
      <c r="E506" s="13">
        <v>42866</v>
      </c>
      <c r="F506" s="4">
        <f>IF(Table2[[#This Row],[Win]],1,0)</f>
        <v>1</v>
      </c>
      <c r="G506" s="4">
        <f>VLOOKUP(Table2[[#This Row],[Team]],Table3[[Team]:[ID]],2,FALSE)</f>
        <v>7</v>
      </c>
      <c r="H506" s="4">
        <f>VLOOKUP(Table2[[#This Row],[Opponent]],Table3[[Team]:[ID]],2,FALSE)</f>
        <v>24</v>
      </c>
    </row>
    <row r="507" spans="1:8" x14ac:dyDescent="0.3">
      <c r="A507" s="5" t="s">
        <v>81</v>
      </c>
      <c r="B507" t="s">
        <v>93</v>
      </c>
      <c r="C507" s="6">
        <v>-1</v>
      </c>
      <c r="D507" t="b">
        <v>0</v>
      </c>
      <c r="E507" s="13">
        <v>42866</v>
      </c>
      <c r="F507" s="4">
        <f>IF(Table2[[#This Row],[Win]],1,0)</f>
        <v>0</v>
      </c>
      <c r="G507" s="4">
        <f>VLOOKUP(Table2[[#This Row],[Team]],Table3[[Team]:[ID]],2,FALSE)</f>
        <v>22</v>
      </c>
      <c r="H507" s="4">
        <f>VLOOKUP(Table2[[#This Row],[Opponent]],Table3[[Team]:[ID]],2,FALSE)</f>
        <v>1</v>
      </c>
    </row>
    <row r="508" spans="1:8" x14ac:dyDescent="0.3">
      <c r="A508" s="3" t="s">
        <v>91</v>
      </c>
      <c r="B508" t="s">
        <v>78</v>
      </c>
      <c r="C508" s="4">
        <v>-3</v>
      </c>
      <c r="D508" t="b">
        <v>0</v>
      </c>
      <c r="E508" s="13">
        <v>42866</v>
      </c>
      <c r="F508" s="4">
        <f>IF(Table2[[#This Row],[Win]],1,0)</f>
        <v>0</v>
      </c>
      <c r="G508" s="4">
        <f>VLOOKUP(Table2[[#This Row],[Team]],Table3[[Team]:[ID]],2,FALSE)</f>
        <v>14</v>
      </c>
      <c r="H508" s="4">
        <f>VLOOKUP(Table2[[#This Row],[Opponent]],Table3[[Team]:[ID]],2,FALSE)</f>
        <v>9</v>
      </c>
    </row>
    <row r="509" spans="1:8" x14ac:dyDescent="0.3">
      <c r="A509" s="5" t="s">
        <v>77</v>
      </c>
      <c r="B509" t="s">
        <v>75</v>
      </c>
      <c r="C509" s="6">
        <v>-5</v>
      </c>
      <c r="D509" t="b">
        <v>0</v>
      </c>
      <c r="E509" s="13">
        <v>42866</v>
      </c>
      <c r="F509" s="4">
        <f>IF(Table2[[#This Row],[Win]],1,0)</f>
        <v>0</v>
      </c>
      <c r="G509" s="4">
        <f>VLOOKUP(Table2[[#This Row],[Team]],Table3[[Team]:[ID]],2,FALSE)</f>
        <v>25</v>
      </c>
      <c r="H509" s="4">
        <f>VLOOKUP(Table2[[#This Row],[Opponent]],Table3[[Team]:[ID]],2,FALSE)</f>
        <v>29</v>
      </c>
    </row>
    <row r="510" spans="1:8" x14ac:dyDescent="0.3">
      <c r="A510" s="3" t="s">
        <v>87</v>
      </c>
      <c r="B510" t="s">
        <v>97</v>
      </c>
      <c r="C510" s="4">
        <v>1</v>
      </c>
      <c r="D510" t="b">
        <v>1</v>
      </c>
      <c r="E510" s="13">
        <v>42866</v>
      </c>
      <c r="F510" s="4">
        <f>IF(Table2[[#This Row],[Win]],1,0)</f>
        <v>1</v>
      </c>
      <c r="G510" s="4">
        <f>VLOOKUP(Table2[[#This Row],[Team]],Table3[[Team]:[ID]],2,FALSE)</f>
        <v>17</v>
      </c>
      <c r="H510" s="4">
        <f>VLOOKUP(Table2[[#This Row],[Opponent]],Table3[[Team]:[ID]],2,FALSE)</f>
        <v>6</v>
      </c>
    </row>
    <row r="511" spans="1:8" x14ac:dyDescent="0.3">
      <c r="A511" s="5" t="s">
        <v>96</v>
      </c>
      <c r="B511" t="s">
        <v>73</v>
      </c>
      <c r="C511" s="6">
        <v>1</v>
      </c>
      <c r="D511" t="b">
        <v>1</v>
      </c>
      <c r="E511" s="13">
        <v>42866</v>
      </c>
      <c r="F511" s="4">
        <f>IF(Table2[[#This Row],[Win]],1,0)</f>
        <v>1</v>
      </c>
      <c r="G511" s="4">
        <f>VLOOKUP(Table2[[#This Row],[Team]],Table3[[Team]:[ID]],2,FALSE)</f>
        <v>11</v>
      </c>
      <c r="H511" s="4">
        <f>VLOOKUP(Table2[[#This Row],[Opponent]],Table3[[Team]:[ID]],2,FALSE)</f>
        <v>19</v>
      </c>
    </row>
    <row r="512" spans="1:8" x14ac:dyDescent="0.3">
      <c r="A512" s="3" t="s">
        <v>82</v>
      </c>
      <c r="B512" t="s">
        <v>100</v>
      </c>
      <c r="C512" s="4">
        <v>-3</v>
      </c>
      <c r="D512" t="b">
        <v>0</v>
      </c>
      <c r="E512" s="13">
        <v>42866</v>
      </c>
      <c r="F512" s="4">
        <f>IF(Table2[[#This Row],[Win]],1,0)</f>
        <v>0</v>
      </c>
      <c r="G512" s="4">
        <f>VLOOKUP(Table2[[#This Row],[Team]],Table3[[Team]:[ID]],2,FALSE)</f>
        <v>23</v>
      </c>
      <c r="H512" s="4">
        <f>VLOOKUP(Table2[[#This Row],[Opponent]],Table3[[Team]:[ID]],2,FALSE)</f>
        <v>28</v>
      </c>
    </row>
    <row r="513" spans="1:8" x14ac:dyDescent="0.3">
      <c r="A513" s="5" t="s">
        <v>74</v>
      </c>
      <c r="B513" t="s">
        <v>94</v>
      </c>
      <c r="C513" s="6">
        <v>6</v>
      </c>
      <c r="D513" t="b">
        <v>1</v>
      </c>
      <c r="E513" s="13">
        <v>42866</v>
      </c>
      <c r="F513" s="4">
        <f>IF(Table2[[#This Row],[Win]],1,0)</f>
        <v>1</v>
      </c>
      <c r="G513" s="4">
        <f>VLOOKUP(Table2[[#This Row],[Team]],Table3[[Team]:[ID]],2,FALSE)</f>
        <v>12</v>
      </c>
      <c r="H513" s="4">
        <f>VLOOKUP(Table2[[#This Row],[Opponent]],Table3[[Team]:[ID]],2,FALSE)</f>
        <v>27</v>
      </c>
    </row>
    <row r="514" spans="1:8" x14ac:dyDescent="0.3">
      <c r="A514" s="3" t="s">
        <v>79</v>
      </c>
      <c r="B514" t="s">
        <v>84</v>
      </c>
      <c r="C514" s="4">
        <v>4</v>
      </c>
      <c r="D514" t="b">
        <v>1</v>
      </c>
      <c r="E514" s="13">
        <v>42867</v>
      </c>
      <c r="F514" s="4">
        <f>IF(Table2[[#This Row],[Win]],1,0)</f>
        <v>1</v>
      </c>
      <c r="G514" s="4">
        <f>VLOOKUP(Table2[[#This Row],[Team]],Table3[[Team]:[ID]],2,FALSE)</f>
        <v>2</v>
      </c>
      <c r="H514" s="4">
        <f>VLOOKUP(Table2[[#This Row],[Opponent]],Table3[[Team]:[ID]],2,FALSE)</f>
        <v>15</v>
      </c>
    </row>
    <row r="515" spans="1:8" x14ac:dyDescent="0.3">
      <c r="A515" s="5" t="s">
        <v>86</v>
      </c>
      <c r="B515" t="s">
        <v>71</v>
      </c>
      <c r="C515" s="6">
        <v>-1</v>
      </c>
      <c r="D515" t="b">
        <v>0</v>
      </c>
      <c r="E515" s="13">
        <v>42867</v>
      </c>
      <c r="F515" s="4">
        <f>IF(Table2[[#This Row],[Win]],1,0)</f>
        <v>0</v>
      </c>
      <c r="G515" s="4">
        <f>VLOOKUP(Table2[[#This Row],[Team]],Table3[[Team]:[ID]],2,FALSE)</f>
        <v>7</v>
      </c>
      <c r="H515" s="4">
        <f>VLOOKUP(Table2[[#This Row],[Opponent]],Table3[[Team]:[ID]],2,FALSE)</f>
        <v>24</v>
      </c>
    </row>
    <row r="516" spans="1:8" x14ac:dyDescent="0.3">
      <c r="A516" s="3" t="s">
        <v>92</v>
      </c>
      <c r="B516" t="s">
        <v>98</v>
      </c>
      <c r="C516" s="4">
        <v>-3</v>
      </c>
      <c r="D516" t="b">
        <v>0</v>
      </c>
      <c r="E516" s="13">
        <v>42867</v>
      </c>
      <c r="F516" s="4">
        <f>IF(Table2[[#This Row],[Win]],1,0)</f>
        <v>0</v>
      </c>
      <c r="G516" s="4">
        <f>VLOOKUP(Table2[[#This Row],[Team]],Table3[[Team]:[ID]],2,FALSE)</f>
        <v>18</v>
      </c>
      <c r="H516" s="4">
        <f>VLOOKUP(Table2[[#This Row],[Opponent]],Table3[[Team]:[ID]],2,FALSE)</f>
        <v>16</v>
      </c>
    </row>
    <row r="517" spans="1:8" x14ac:dyDescent="0.3">
      <c r="A517" s="5" t="s">
        <v>94</v>
      </c>
      <c r="B517" t="s">
        <v>90</v>
      </c>
      <c r="C517" s="6">
        <v>1</v>
      </c>
      <c r="D517" t="b">
        <v>1</v>
      </c>
      <c r="E517" s="13">
        <v>42867</v>
      </c>
      <c r="F517" s="4">
        <f>IF(Table2[[#This Row],[Win]],1,0)</f>
        <v>1</v>
      </c>
      <c r="G517" s="4">
        <f>VLOOKUP(Table2[[#This Row],[Team]],Table3[[Team]:[ID]],2,FALSE)</f>
        <v>27</v>
      </c>
      <c r="H517" s="4">
        <f>VLOOKUP(Table2[[#This Row],[Opponent]],Table3[[Team]:[ID]],2,FALSE)</f>
        <v>4</v>
      </c>
    </row>
    <row r="518" spans="1:8" x14ac:dyDescent="0.3">
      <c r="A518" s="3" t="s">
        <v>82</v>
      </c>
      <c r="B518" t="s">
        <v>97</v>
      </c>
      <c r="C518" s="4">
        <v>3</v>
      </c>
      <c r="D518" t="b">
        <v>1</v>
      </c>
      <c r="E518" s="13">
        <v>42867</v>
      </c>
      <c r="F518" s="4">
        <f>IF(Table2[[#This Row],[Win]],1,0)</f>
        <v>1</v>
      </c>
      <c r="G518" s="4">
        <f>VLOOKUP(Table2[[#This Row],[Team]],Table3[[Team]:[ID]],2,FALSE)</f>
        <v>23</v>
      </c>
      <c r="H518" s="4">
        <f>VLOOKUP(Table2[[#This Row],[Opponent]],Table3[[Team]:[ID]],2,FALSE)</f>
        <v>6</v>
      </c>
    </row>
    <row r="519" spans="1:8" x14ac:dyDescent="0.3">
      <c r="A519" s="5" t="s">
        <v>87</v>
      </c>
      <c r="B519" t="s">
        <v>83</v>
      </c>
      <c r="C519" s="6">
        <v>1</v>
      </c>
      <c r="D519" t="b">
        <v>1</v>
      </c>
      <c r="E519" s="13">
        <v>42867</v>
      </c>
      <c r="F519" s="4">
        <f>IF(Table2[[#This Row],[Win]],1,0)</f>
        <v>1</v>
      </c>
      <c r="G519" s="4">
        <f>VLOOKUP(Table2[[#This Row],[Team]],Table3[[Team]:[ID]],2,FALSE)</f>
        <v>17</v>
      </c>
      <c r="H519" s="4">
        <f>VLOOKUP(Table2[[#This Row],[Opponent]],Table3[[Team]:[ID]],2,FALSE)</f>
        <v>8</v>
      </c>
    </row>
    <row r="520" spans="1:8" x14ac:dyDescent="0.3">
      <c r="A520" s="3" t="s">
        <v>81</v>
      </c>
      <c r="B520" t="s">
        <v>93</v>
      </c>
      <c r="C520" s="4">
        <v>-7</v>
      </c>
      <c r="D520" t="b">
        <v>0</v>
      </c>
      <c r="E520" s="13">
        <v>42867</v>
      </c>
      <c r="F520" s="4">
        <f>IF(Table2[[#This Row],[Win]],1,0)</f>
        <v>0</v>
      </c>
      <c r="G520" s="4">
        <f>VLOOKUP(Table2[[#This Row],[Team]],Table3[[Team]:[ID]],2,FALSE)</f>
        <v>22</v>
      </c>
      <c r="H520" s="4">
        <f>VLOOKUP(Table2[[#This Row],[Opponent]],Table3[[Team]:[ID]],2,FALSE)</f>
        <v>1</v>
      </c>
    </row>
    <row r="521" spans="1:8" x14ac:dyDescent="0.3">
      <c r="A521" s="5" t="s">
        <v>77</v>
      </c>
      <c r="B521" t="s">
        <v>75</v>
      </c>
      <c r="C521" s="6">
        <v>-4</v>
      </c>
      <c r="D521" t="b">
        <v>0</v>
      </c>
      <c r="E521" s="13">
        <v>42867</v>
      </c>
      <c r="F521" s="4">
        <f>IF(Table2[[#This Row],[Win]],1,0)</f>
        <v>0</v>
      </c>
      <c r="G521" s="4">
        <f>VLOOKUP(Table2[[#This Row],[Team]],Table3[[Team]:[ID]],2,FALSE)</f>
        <v>25</v>
      </c>
      <c r="H521" s="4">
        <f>VLOOKUP(Table2[[#This Row],[Opponent]],Table3[[Team]:[ID]],2,FALSE)</f>
        <v>29</v>
      </c>
    </row>
    <row r="522" spans="1:8" x14ac:dyDescent="0.3">
      <c r="A522" s="3" t="s">
        <v>91</v>
      </c>
      <c r="B522" t="s">
        <v>78</v>
      </c>
      <c r="C522" s="4">
        <v>4</v>
      </c>
      <c r="D522" t="b">
        <v>1</v>
      </c>
      <c r="E522" s="13">
        <v>42867</v>
      </c>
      <c r="F522" s="4">
        <f>IF(Table2[[#This Row],[Win]],1,0)</f>
        <v>1</v>
      </c>
      <c r="G522" s="4">
        <f>VLOOKUP(Table2[[#This Row],[Team]],Table3[[Team]:[ID]],2,FALSE)</f>
        <v>14</v>
      </c>
      <c r="H522" s="4">
        <f>VLOOKUP(Table2[[#This Row],[Opponent]],Table3[[Team]:[ID]],2,FALSE)</f>
        <v>9</v>
      </c>
    </row>
    <row r="523" spans="1:8" x14ac:dyDescent="0.3">
      <c r="A523" s="5" t="s">
        <v>96</v>
      </c>
      <c r="B523" t="s">
        <v>73</v>
      </c>
      <c r="C523" s="6">
        <v>4</v>
      </c>
      <c r="D523" t="b">
        <v>1</v>
      </c>
      <c r="E523" s="13">
        <v>42867</v>
      </c>
      <c r="F523" s="4">
        <f>IF(Table2[[#This Row],[Win]],1,0)</f>
        <v>1</v>
      </c>
      <c r="G523" s="4">
        <f>VLOOKUP(Table2[[#This Row],[Team]],Table3[[Team]:[ID]],2,FALSE)</f>
        <v>11</v>
      </c>
      <c r="H523" s="4">
        <f>VLOOKUP(Table2[[#This Row],[Opponent]],Table3[[Team]:[ID]],2,FALSE)</f>
        <v>19</v>
      </c>
    </row>
    <row r="524" spans="1:8" x14ac:dyDescent="0.3">
      <c r="A524" s="3" t="s">
        <v>72</v>
      </c>
      <c r="B524" t="s">
        <v>95</v>
      </c>
      <c r="C524" s="4">
        <v>1</v>
      </c>
      <c r="D524" t="b">
        <v>1</v>
      </c>
      <c r="E524" s="13">
        <v>42867</v>
      </c>
      <c r="F524" s="4">
        <f>IF(Table2[[#This Row],[Win]],1,0)</f>
        <v>1</v>
      </c>
      <c r="G524" s="4">
        <f>VLOOKUP(Table2[[#This Row],[Team]],Table3[[Team]:[ID]],2,FALSE)</f>
        <v>5</v>
      </c>
      <c r="H524" s="4">
        <f>VLOOKUP(Table2[[#This Row],[Opponent]],Table3[[Team]:[ID]],2,FALSE)</f>
        <v>26</v>
      </c>
    </row>
    <row r="525" spans="1:8" x14ac:dyDescent="0.3">
      <c r="A525" s="5" t="s">
        <v>89</v>
      </c>
      <c r="B525" t="s">
        <v>100</v>
      </c>
      <c r="C525" s="6">
        <v>-3</v>
      </c>
      <c r="D525" t="b">
        <v>0</v>
      </c>
      <c r="E525" s="13">
        <v>42867</v>
      </c>
      <c r="F525" s="4">
        <f>IF(Table2[[#This Row],[Win]],1,0)</f>
        <v>0</v>
      </c>
      <c r="G525" s="4">
        <f>VLOOKUP(Table2[[#This Row],[Team]],Table3[[Team]:[ID]],2,FALSE)</f>
        <v>20</v>
      </c>
      <c r="H525" s="4">
        <f>VLOOKUP(Table2[[#This Row],[Opponent]],Table3[[Team]:[ID]],2,FALSE)</f>
        <v>28</v>
      </c>
    </row>
    <row r="526" spans="1:8" x14ac:dyDescent="0.3">
      <c r="A526" s="3" t="s">
        <v>99</v>
      </c>
      <c r="B526" t="s">
        <v>74</v>
      </c>
      <c r="C526" s="4">
        <v>-1</v>
      </c>
      <c r="D526" t="b">
        <v>0</v>
      </c>
      <c r="E526" s="13">
        <v>42867</v>
      </c>
      <c r="F526" s="4">
        <f>IF(Table2[[#This Row],[Win]],1,0)</f>
        <v>0</v>
      </c>
      <c r="G526" s="4">
        <f>VLOOKUP(Table2[[#This Row],[Team]],Table3[[Team]:[ID]],2,FALSE)</f>
        <v>3</v>
      </c>
      <c r="H526" s="4">
        <f>VLOOKUP(Table2[[#This Row],[Opponent]],Table3[[Team]:[ID]],2,FALSE)</f>
        <v>12</v>
      </c>
    </row>
    <row r="527" spans="1:8" x14ac:dyDescent="0.3">
      <c r="A527" s="5" t="s">
        <v>85</v>
      </c>
      <c r="B527" t="s">
        <v>76</v>
      </c>
      <c r="C527" s="6">
        <v>-7</v>
      </c>
      <c r="D527" t="b">
        <v>0</v>
      </c>
      <c r="E527" s="13">
        <v>42867</v>
      </c>
      <c r="F527" s="4">
        <f>IF(Table2[[#This Row],[Win]],1,0)</f>
        <v>0</v>
      </c>
      <c r="G527" s="4">
        <f>VLOOKUP(Table2[[#This Row],[Team]],Table3[[Team]:[ID]],2,FALSE)</f>
        <v>10</v>
      </c>
      <c r="H527" s="4">
        <f>VLOOKUP(Table2[[#This Row],[Opponent]],Table3[[Team]:[ID]],2,FALSE)</f>
        <v>13</v>
      </c>
    </row>
    <row r="528" spans="1:8" x14ac:dyDescent="0.3">
      <c r="A528" s="3" t="s">
        <v>92</v>
      </c>
      <c r="B528" t="s">
        <v>98</v>
      </c>
      <c r="C528" s="4">
        <v>-7</v>
      </c>
      <c r="D528" t="b">
        <v>0</v>
      </c>
      <c r="E528" s="13">
        <v>42868</v>
      </c>
      <c r="F528" s="4">
        <f>IF(Table2[[#This Row],[Win]],1,0)</f>
        <v>0</v>
      </c>
      <c r="G528" s="4">
        <f>VLOOKUP(Table2[[#This Row],[Team]],Table3[[Team]:[ID]],2,FALSE)</f>
        <v>18</v>
      </c>
      <c r="H528" s="4">
        <f>VLOOKUP(Table2[[#This Row],[Opponent]],Table3[[Team]:[ID]],2,FALSE)</f>
        <v>16</v>
      </c>
    </row>
    <row r="529" spans="1:8" x14ac:dyDescent="0.3">
      <c r="A529" s="5" t="s">
        <v>86</v>
      </c>
      <c r="B529" t="s">
        <v>71</v>
      </c>
      <c r="C529" s="6">
        <v>-2</v>
      </c>
      <c r="D529" t="b">
        <v>0</v>
      </c>
      <c r="E529" s="13">
        <v>42868</v>
      </c>
      <c r="F529" s="4">
        <f>IF(Table2[[#This Row],[Win]],1,0)</f>
        <v>0</v>
      </c>
      <c r="G529" s="4">
        <f>VLOOKUP(Table2[[#This Row],[Team]],Table3[[Team]:[ID]],2,FALSE)</f>
        <v>7</v>
      </c>
      <c r="H529" s="4">
        <f>VLOOKUP(Table2[[#This Row],[Opponent]],Table3[[Team]:[ID]],2,FALSE)</f>
        <v>24</v>
      </c>
    </row>
    <row r="530" spans="1:8" x14ac:dyDescent="0.3">
      <c r="A530" s="3" t="s">
        <v>94</v>
      </c>
      <c r="B530" t="s">
        <v>90</v>
      </c>
      <c r="C530" s="4">
        <v>-3</v>
      </c>
      <c r="D530" t="b">
        <v>0</v>
      </c>
      <c r="E530" s="13">
        <v>42868</v>
      </c>
      <c r="F530" s="4">
        <f>IF(Table2[[#This Row],[Win]],1,0)</f>
        <v>0</v>
      </c>
      <c r="G530" s="4">
        <f>VLOOKUP(Table2[[#This Row],[Team]],Table3[[Team]:[ID]],2,FALSE)</f>
        <v>27</v>
      </c>
      <c r="H530" s="4">
        <f>VLOOKUP(Table2[[#This Row],[Opponent]],Table3[[Team]:[ID]],2,FALSE)</f>
        <v>4</v>
      </c>
    </row>
    <row r="531" spans="1:8" x14ac:dyDescent="0.3">
      <c r="A531" s="5" t="s">
        <v>87</v>
      </c>
      <c r="B531" t="s">
        <v>83</v>
      </c>
      <c r="C531" s="6">
        <v>3</v>
      </c>
      <c r="D531" t="b">
        <v>1</v>
      </c>
      <c r="E531" s="13">
        <v>42868</v>
      </c>
      <c r="F531" s="4">
        <f>IF(Table2[[#This Row],[Win]],1,0)</f>
        <v>1</v>
      </c>
      <c r="G531" s="4">
        <f>VLOOKUP(Table2[[#This Row],[Team]],Table3[[Team]:[ID]],2,FALSE)</f>
        <v>17</v>
      </c>
      <c r="H531" s="4">
        <f>VLOOKUP(Table2[[#This Row],[Opponent]],Table3[[Team]:[ID]],2,FALSE)</f>
        <v>8</v>
      </c>
    </row>
    <row r="532" spans="1:8" x14ac:dyDescent="0.3">
      <c r="A532" s="3" t="s">
        <v>82</v>
      </c>
      <c r="B532" t="s">
        <v>97</v>
      </c>
      <c r="C532" s="4">
        <v>-1</v>
      </c>
      <c r="D532" t="b">
        <v>0</v>
      </c>
      <c r="E532" s="13">
        <v>42868</v>
      </c>
      <c r="F532" s="4">
        <f>IF(Table2[[#This Row],[Win]],1,0)</f>
        <v>0</v>
      </c>
      <c r="G532" s="4">
        <f>VLOOKUP(Table2[[#This Row],[Team]],Table3[[Team]:[ID]],2,FALSE)</f>
        <v>23</v>
      </c>
      <c r="H532" s="4">
        <f>VLOOKUP(Table2[[#This Row],[Opponent]],Table3[[Team]:[ID]],2,FALSE)</f>
        <v>6</v>
      </c>
    </row>
    <row r="533" spans="1:8" x14ac:dyDescent="0.3">
      <c r="A533" s="5" t="s">
        <v>91</v>
      </c>
      <c r="B533" t="s">
        <v>78</v>
      </c>
      <c r="C533" s="6">
        <v>4</v>
      </c>
      <c r="D533" t="b">
        <v>1</v>
      </c>
      <c r="E533" s="13">
        <v>42868</v>
      </c>
      <c r="F533" s="4">
        <f>IF(Table2[[#This Row],[Win]],1,0)</f>
        <v>1</v>
      </c>
      <c r="G533" s="4">
        <f>VLOOKUP(Table2[[#This Row],[Team]],Table3[[Team]:[ID]],2,FALSE)</f>
        <v>14</v>
      </c>
      <c r="H533" s="4">
        <f>VLOOKUP(Table2[[#This Row],[Opponent]],Table3[[Team]:[ID]],2,FALSE)</f>
        <v>9</v>
      </c>
    </row>
    <row r="534" spans="1:8" x14ac:dyDescent="0.3">
      <c r="A534" s="3" t="s">
        <v>81</v>
      </c>
      <c r="B534" t="s">
        <v>93</v>
      </c>
      <c r="C534" s="4">
        <v>1</v>
      </c>
      <c r="D534" t="b">
        <v>1</v>
      </c>
      <c r="E534" s="13">
        <v>42868</v>
      </c>
      <c r="F534" s="4">
        <f>IF(Table2[[#This Row],[Win]],1,0)</f>
        <v>1</v>
      </c>
      <c r="G534" s="4">
        <f>VLOOKUP(Table2[[#This Row],[Team]],Table3[[Team]:[ID]],2,FALSE)</f>
        <v>22</v>
      </c>
      <c r="H534" s="4">
        <f>VLOOKUP(Table2[[#This Row],[Opponent]],Table3[[Team]:[ID]],2,FALSE)</f>
        <v>1</v>
      </c>
    </row>
    <row r="535" spans="1:8" x14ac:dyDescent="0.3">
      <c r="A535" s="5" t="s">
        <v>77</v>
      </c>
      <c r="B535" t="s">
        <v>75</v>
      </c>
      <c r="C535" s="6">
        <v>-5</v>
      </c>
      <c r="D535" t="b">
        <v>0</v>
      </c>
      <c r="E535" s="13">
        <v>42868</v>
      </c>
      <c r="F535" s="4">
        <f>IF(Table2[[#This Row],[Win]],1,0)</f>
        <v>0</v>
      </c>
      <c r="G535" s="4">
        <f>VLOOKUP(Table2[[#This Row],[Team]],Table3[[Team]:[ID]],2,FALSE)</f>
        <v>25</v>
      </c>
      <c r="H535" s="4">
        <f>VLOOKUP(Table2[[#This Row],[Opponent]],Table3[[Team]:[ID]],2,FALSE)</f>
        <v>29</v>
      </c>
    </row>
    <row r="536" spans="1:8" x14ac:dyDescent="0.3">
      <c r="A536" s="3" t="s">
        <v>72</v>
      </c>
      <c r="B536" t="s">
        <v>95</v>
      </c>
      <c r="C536" s="4">
        <v>-2</v>
      </c>
      <c r="D536" t="b">
        <v>0</v>
      </c>
      <c r="E536" s="13">
        <v>42868</v>
      </c>
      <c r="F536" s="4">
        <f>IF(Table2[[#This Row],[Win]],1,0)</f>
        <v>0</v>
      </c>
      <c r="G536" s="4">
        <f>VLOOKUP(Table2[[#This Row],[Team]],Table3[[Team]:[ID]],2,FALSE)</f>
        <v>5</v>
      </c>
      <c r="H536" s="4">
        <f>VLOOKUP(Table2[[#This Row],[Opponent]],Table3[[Team]:[ID]],2,FALSE)</f>
        <v>26</v>
      </c>
    </row>
    <row r="537" spans="1:8" x14ac:dyDescent="0.3">
      <c r="A537" s="5" t="s">
        <v>89</v>
      </c>
      <c r="B537" t="s">
        <v>100</v>
      </c>
      <c r="C537" s="6">
        <v>-1</v>
      </c>
      <c r="D537" t="b">
        <v>0</v>
      </c>
      <c r="E537" s="13">
        <v>42868</v>
      </c>
      <c r="F537" s="4">
        <f>IF(Table2[[#This Row],[Win]],1,0)</f>
        <v>0</v>
      </c>
      <c r="G537" s="4">
        <f>VLOOKUP(Table2[[#This Row],[Team]],Table3[[Team]:[ID]],2,FALSE)</f>
        <v>20</v>
      </c>
      <c r="H537" s="4">
        <f>VLOOKUP(Table2[[#This Row],[Opponent]],Table3[[Team]:[ID]],2,FALSE)</f>
        <v>28</v>
      </c>
    </row>
    <row r="538" spans="1:8" x14ac:dyDescent="0.3">
      <c r="A538" s="3" t="s">
        <v>99</v>
      </c>
      <c r="B538" t="s">
        <v>74</v>
      </c>
      <c r="C538" s="4">
        <v>-1</v>
      </c>
      <c r="D538" t="b">
        <v>0</v>
      </c>
      <c r="E538" s="13">
        <v>42868</v>
      </c>
      <c r="F538" s="4">
        <f>IF(Table2[[#This Row],[Win]],1,0)</f>
        <v>0</v>
      </c>
      <c r="G538" s="4">
        <f>VLOOKUP(Table2[[#This Row],[Team]],Table3[[Team]:[ID]],2,FALSE)</f>
        <v>3</v>
      </c>
      <c r="H538" s="4">
        <f>VLOOKUP(Table2[[#This Row],[Opponent]],Table3[[Team]:[ID]],2,FALSE)</f>
        <v>12</v>
      </c>
    </row>
    <row r="539" spans="1:8" x14ac:dyDescent="0.3">
      <c r="A539" s="5" t="s">
        <v>79</v>
      </c>
      <c r="B539" t="s">
        <v>84</v>
      </c>
      <c r="C539" s="6">
        <v>2</v>
      </c>
      <c r="D539" t="b">
        <v>1</v>
      </c>
      <c r="E539" s="13">
        <v>42868</v>
      </c>
      <c r="F539" s="4">
        <f>IF(Table2[[#This Row],[Win]],1,0)</f>
        <v>1</v>
      </c>
      <c r="G539" s="4">
        <f>VLOOKUP(Table2[[#This Row],[Team]],Table3[[Team]:[ID]],2,FALSE)</f>
        <v>2</v>
      </c>
      <c r="H539" s="4">
        <f>VLOOKUP(Table2[[#This Row],[Opponent]],Table3[[Team]:[ID]],2,FALSE)</f>
        <v>15</v>
      </c>
    </row>
    <row r="540" spans="1:8" x14ac:dyDescent="0.3">
      <c r="A540" s="3" t="s">
        <v>85</v>
      </c>
      <c r="B540" t="s">
        <v>76</v>
      </c>
      <c r="C540" s="4">
        <v>1</v>
      </c>
      <c r="D540" t="b">
        <v>1</v>
      </c>
      <c r="E540" s="13">
        <v>42868</v>
      </c>
      <c r="F540" s="4">
        <f>IF(Table2[[#This Row],[Win]],1,0)</f>
        <v>1</v>
      </c>
      <c r="G540" s="4">
        <f>VLOOKUP(Table2[[#This Row],[Team]],Table3[[Team]:[ID]],2,FALSE)</f>
        <v>10</v>
      </c>
      <c r="H540" s="4">
        <f>VLOOKUP(Table2[[#This Row],[Opponent]],Table3[[Team]:[ID]],2,FALSE)</f>
        <v>13</v>
      </c>
    </row>
    <row r="541" spans="1:8" x14ac:dyDescent="0.3">
      <c r="A541" s="5" t="s">
        <v>80</v>
      </c>
      <c r="B541" t="s">
        <v>88</v>
      </c>
      <c r="C541" s="6">
        <v>-2</v>
      </c>
      <c r="D541" t="b">
        <v>0</v>
      </c>
      <c r="E541" s="13">
        <v>42868</v>
      </c>
      <c r="F541" s="4">
        <f>IF(Table2[[#This Row],[Win]],1,0)</f>
        <v>0</v>
      </c>
      <c r="G541" s="4">
        <f>VLOOKUP(Table2[[#This Row],[Team]],Table3[[Team]:[ID]],2,FALSE)</f>
        <v>21</v>
      </c>
      <c r="H541" s="4">
        <f>VLOOKUP(Table2[[#This Row],[Opponent]],Table3[[Team]:[ID]],2,FALSE)</f>
        <v>30</v>
      </c>
    </row>
    <row r="542" spans="1:8" x14ac:dyDescent="0.3">
      <c r="A542" s="3" t="s">
        <v>92</v>
      </c>
      <c r="B542" t="s">
        <v>98</v>
      </c>
      <c r="C542" s="4">
        <v>-2</v>
      </c>
      <c r="D542" t="b">
        <v>0</v>
      </c>
      <c r="E542" s="13">
        <v>42869</v>
      </c>
      <c r="F542" s="4">
        <f>IF(Table2[[#This Row],[Win]],1,0)</f>
        <v>0</v>
      </c>
      <c r="G542" s="4">
        <f>VLOOKUP(Table2[[#This Row],[Team]],Table3[[Team]:[ID]],2,FALSE)</f>
        <v>18</v>
      </c>
      <c r="H542" s="4">
        <f>VLOOKUP(Table2[[#This Row],[Opponent]],Table3[[Team]:[ID]],2,FALSE)</f>
        <v>16</v>
      </c>
    </row>
    <row r="543" spans="1:8" x14ac:dyDescent="0.3">
      <c r="A543" s="5" t="s">
        <v>86</v>
      </c>
      <c r="B543" t="s">
        <v>71</v>
      </c>
      <c r="C543" s="6">
        <v>-5</v>
      </c>
      <c r="D543" t="b">
        <v>0</v>
      </c>
      <c r="E543" s="13">
        <v>42869</v>
      </c>
      <c r="F543" s="4">
        <f>IF(Table2[[#This Row],[Win]],1,0)</f>
        <v>0</v>
      </c>
      <c r="G543" s="4">
        <f>VLOOKUP(Table2[[#This Row],[Team]],Table3[[Team]:[ID]],2,FALSE)</f>
        <v>7</v>
      </c>
      <c r="H543" s="4">
        <f>VLOOKUP(Table2[[#This Row],[Opponent]],Table3[[Team]:[ID]],2,FALSE)</f>
        <v>24</v>
      </c>
    </row>
    <row r="544" spans="1:8" x14ac:dyDescent="0.3">
      <c r="A544" s="3" t="s">
        <v>94</v>
      </c>
      <c r="B544" t="s">
        <v>90</v>
      </c>
      <c r="C544" s="4">
        <v>9</v>
      </c>
      <c r="D544" t="b">
        <v>1</v>
      </c>
      <c r="E544" s="13">
        <v>42869</v>
      </c>
      <c r="F544" s="4">
        <f>IF(Table2[[#This Row],[Win]],1,0)</f>
        <v>1</v>
      </c>
      <c r="G544" s="4">
        <f>VLOOKUP(Table2[[#This Row],[Team]],Table3[[Team]:[ID]],2,FALSE)</f>
        <v>27</v>
      </c>
      <c r="H544" s="4">
        <f>VLOOKUP(Table2[[#This Row],[Opponent]],Table3[[Team]:[ID]],2,FALSE)</f>
        <v>4</v>
      </c>
    </row>
    <row r="545" spans="1:8" x14ac:dyDescent="0.3">
      <c r="A545" s="5" t="s">
        <v>91</v>
      </c>
      <c r="B545" t="s">
        <v>78</v>
      </c>
      <c r="C545" s="6">
        <v>-3</v>
      </c>
      <c r="D545" t="b">
        <v>0</v>
      </c>
      <c r="E545" s="13">
        <v>42869</v>
      </c>
      <c r="F545" s="4">
        <f>IF(Table2[[#This Row],[Win]],1,0)</f>
        <v>0</v>
      </c>
      <c r="G545" s="4">
        <f>VLOOKUP(Table2[[#This Row],[Team]],Table3[[Team]:[ID]],2,FALSE)</f>
        <v>14</v>
      </c>
      <c r="H545" s="4">
        <f>VLOOKUP(Table2[[#This Row],[Opponent]],Table3[[Team]:[ID]],2,FALSE)</f>
        <v>9</v>
      </c>
    </row>
    <row r="546" spans="1:8" x14ac:dyDescent="0.3">
      <c r="A546" s="3" t="s">
        <v>87</v>
      </c>
      <c r="B546" t="s">
        <v>83</v>
      </c>
      <c r="C546" s="4">
        <v>-5</v>
      </c>
      <c r="D546" t="b">
        <v>0</v>
      </c>
      <c r="E546" s="13">
        <v>42869</v>
      </c>
      <c r="F546" s="4">
        <f>IF(Table2[[#This Row],[Win]],1,0)</f>
        <v>0</v>
      </c>
      <c r="G546" s="4">
        <f>VLOOKUP(Table2[[#This Row],[Team]],Table3[[Team]:[ID]],2,FALSE)</f>
        <v>17</v>
      </c>
      <c r="H546" s="4">
        <f>VLOOKUP(Table2[[#This Row],[Opponent]],Table3[[Team]:[ID]],2,FALSE)</f>
        <v>8</v>
      </c>
    </row>
    <row r="547" spans="1:8" x14ac:dyDescent="0.3">
      <c r="A547" s="5" t="s">
        <v>82</v>
      </c>
      <c r="B547" t="s">
        <v>97</v>
      </c>
      <c r="C547" s="6">
        <v>-6</v>
      </c>
      <c r="D547" t="b">
        <v>0</v>
      </c>
      <c r="E547" s="13">
        <v>42869</v>
      </c>
      <c r="F547" s="4">
        <f>IF(Table2[[#This Row],[Win]],1,0)</f>
        <v>0</v>
      </c>
      <c r="G547" s="4">
        <f>VLOOKUP(Table2[[#This Row],[Team]],Table3[[Team]:[ID]],2,FALSE)</f>
        <v>23</v>
      </c>
      <c r="H547" s="4">
        <f>VLOOKUP(Table2[[#This Row],[Opponent]],Table3[[Team]:[ID]],2,FALSE)</f>
        <v>6</v>
      </c>
    </row>
    <row r="548" spans="1:8" x14ac:dyDescent="0.3">
      <c r="A548" s="3" t="s">
        <v>81</v>
      </c>
      <c r="B548" t="s">
        <v>93</v>
      </c>
      <c r="C548" s="4">
        <v>2</v>
      </c>
      <c r="D548" t="b">
        <v>1</v>
      </c>
      <c r="E548" s="13">
        <v>42869</v>
      </c>
      <c r="F548" s="4">
        <f>IF(Table2[[#This Row],[Win]],1,0)</f>
        <v>1</v>
      </c>
      <c r="G548" s="4">
        <f>VLOOKUP(Table2[[#This Row],[Team]],Table3[[Team]:[ID]],2,FALSE)</f>
        <v>22</v>
      </c>
      <c r="H548" s="4">
        <f>VLOOKUP(Table2[[#This Row],[Opponent]],Table3[[Team]:[ID]],2,FALSE)</f>
        <v>1</v>
      </c>
    </row>
    <row r="549" spans="1:8" x14ac:dyDescent="0.3">
      <c r="A549" s="5" t="s">
        <v>77</v>
      </c>
      <c r="B549" t="s">
        <v>75</v>
      </c>
      <c r="C549" s="6">
        <v>-1</v>
      </c>
      <c r="D549" t="b">
        <v>0</v>
      </c>
      <c r="E549" s="13">
        <v>42869</v>
      </c>
      <c r="F549" s="4">
        <f>IF(Table2[[#This Row],[Win]],1,0)</f>
        <v>0</v>
      </c>
      <c r="G549" s="4">
        <f>VLOOKUP(Table2[[#This Row],[Team]],Table3[[Team]:[ID]],2,FALSE)</f>
        <v>25</v>
      </c>
      <c r="H549" s="4">
        <f>VLOOKUP(Table2[[#This Row],[Opponent]],Table3[[Team]:[ID]],2,FALSE)</f>
        <v>29</v>
      </c>
    </row>
    <row r="550" spans="1:8" x14ac:dyDescent="0.3">
      <c r="A550" s="3" t="s">
        <v>72</v>
      </c>
      <c r="B550" t="s">
        <v>95</v>
      </c>
      <c r="C550" s="4">
        <v>-5</v>
      </c>
      <c r="D550" t="b">
        <v>0</v>
      </c>
      <c r="E550" s="13">
        <v>42869</v>
      </c>
      <c r="F550" s="4">
        <f>IF(Table2[[#This Row],[Win]],1,0)</f>
        <v>0</v>
      </c>
      <c r="G550" s="4">
        <f>VLOOKUP(Table2[[#This Row],[Team]],Table3[[Team]:[ID]],2,FALSE)</f>
        <v>5</v>
      </c>
      <c r="H550" s="4">
        <f>VLOOKUP(Table2[[#This Row],[Opponent]],Table3[[Team]:[ID]],2,FALSE)</f>
        <v>26</v>
      </c>
    </row>
    <row r="551" spans="1:8" x14ac:dyDescent="0.3">
      <c r="A551" s="5" t="s">
        <v>89</v>
      </c>
      <c r="B551" t="s">
        <v>100</v>
      </c>
      <c r="C551" s="6">
        <v>-2</v>
      </c>
      <c r="D551" t="b">
        <v>0</v>
      </c>
      <c r="E551" s="13">
        <v>42869</v>
      </c>
      <c r="F551" s="4">
        <f>IF(Table2[[#This Row],[Win]],1,0)</f>
        <v>0</v>
      </c>
      <c r="G551" s="4">
        <f>VLOOKUP(Table2[[#This Row],[Team]],Table3[[Team]:[ID]],2,FALSE)</f>
        <v>20</v>
      </c>
      <c r="H551" s="4">
        <f>VLOOKUP(Table2[[#This Row],[Opponent]],Table3[[Team]:[ID]],2,FALSE)</f>
        <v>28</v>
      </c>
    </row>
    <row r="552" spans="1:8" x14ac:dyDescent="0.3">
      <c r="A552" s="3" t="s">
        <v>96</v>
      </c>
      <c r="B552" t="s">
        <v>73</v>
      </c>
      <c r="C552" s="4">
        <v>3</v>
      </c>
      <c r="D552" t="b">
        <v>1</v>
      </c>
      <c r="E552" s="13">
        <v>42869</v>
      </c>
      <c r="F552" s="4">
        <f>IF(Table2[[#This Row],[Win]],1,0)</f>
        <v>1</v>
      </c>
      <c r="G552" s="4">
        <f>VLOOKUP(Table2[[#This Row],[Team]],Table3[[Team]:[ID]],2,FALSE)</f>
        <v>11</v>
      </c>
      <c r="H552" s="4">
        <f>VLOOKUP(Table2[[#This Row],[Opponent]],Table3[[Team]:[ID]],2,FALSE)</f>
        <v>19</v>
      </c>
    </row>
    <row r="553" spans="1:8" x14ac:dyDescent="0.3">
      <c r="A553" s="5" t="s">
        <v>96</v>
      </c>
      <c r="B553" t="s">
        <v>73</v>
      </c>
      <c r="C553" s="6">
        <v>-5</v>
      </c>
      <c r="D553" t="b">
        <v>0</v>
      </c>
      <c r="E553" s="13">
        <v>42869</v>
      </c>
      <c r="F553" s="4">
        <f>IF(Table2[[#This Row],[Win]],1,0)</f>
        <v>0</v>
      </c>
      <c r="G553" s="4">
        <f>VLOOKUP(Table2[[#This Row],[Team]],Table3[[Team]:[ID]],2,FALSE)</f>
        <v>11</v>
      </c>
      <c r="H553" s="4">
        <f>VLOOKUP(Table2[[#This Row],[Opponent]],Table3[[Team]:[ID]],2,FALSE)</f>
        <v>19</v>
      </c>
    </row>
    <row r="554" spans="1:8" x14ac:dyDescent="0.3">
      <c r="A554" s="3" t="s">
        <v>79</v>
      </c>
      <c r="B554" t="s">
        <v>84</v>
      </c>
      <c r="C554" s="4">
        <v>-2</v>
      </c>
      <c r="D554" t="b">
        <v>0</v>
      </c>
      <c r="E554" s="13">
        <v>42869</v>
      </c>
      <c r="F554" s="4">
        <f>IF(Table2[[#This Row],[Win]],1,0)</f>
        <v>0</v>
      </c>
      <c r="G554" s="4">
        <f>VLOOKUP(Table2[[#This Row],[Team]],Table3[[Team]:[ID]],2,FALSE)</f>
        <v>2</v>
      </c>
      <c r="H554" s="4">
        <f>VLOOKUP(Table2[[#This Row],[Opponent]],Table3[[Team]:[ID]],2,FALSE)</f>
        <v>15</v>
      </c>
    </row>
    <row r="555" spans="1:8" x14ac:dyDescent="0.3">
      <c r="A555" s="5" t="s">
        <v>99</v>
      </c>
      <c r="B555" t="s">
        <v>74</v>
      </c>
      <c r="C555" s="6">
        <v>-1</v>
      </c>
      <c r="D555" t="b">
        <v>0</v>
      </c>
      <c r="E555" s="13">
        <v>42869</v>
      </c>
      <c r="F555" s="4">
        <f>IF(Table2[[#This Row],[Win]],1,0)</f>
        <v>0</v>
      </c>
      <c r="G555" s="4">
        <f>VLOOKUP(Table2[[#This Row],[Team]],Table3[[Team]:[ID]],2,FALSE)</f>
        <v>3</v>
      </c>
      <c r="H555" s="4">
        <f>VLOOKUP(Table2[[#This Row],[Opponent]],Table3[[Team]:[ID]],2,FALSE)</f>
        <v>12</v>
      </c>
    </row>
    <row r="556" spans="1:8" x14ac:dyDescent="0.3">
      <c r="A556" s="3" t="s">
        <v>85</v>
      </c>
      <c r="B556" t="s">
        <v>76</v>
      </c>
      <c r="C556" s="4">
        <v>-3</v>
      </c>
      <c r="D556" t="b">
        <v>0</v>
      </c>
      <c r="E556" s="13">
        <v>42869</v>
      </c>
      <c r="F556" s="4">
        <f>IF(Table2[[#This Row],[Win]],1,0)</f>
        <v>0</v>
      </c>
      <c r="G556" s="4">
        <f>VLOOKUP(Table2[[#This Row],[Team]],Table3[[Team]:[ID]],2,FALSE)</f>
        <v>10</v>
      </c>
      <c r="H556" s="4">
        <f>VLOOKUP(Table2[[#This Row],[Opponent]],Table3[[Team]:[ID]],2,FALSE)</f>
        <v>13</v>
      </c>
    </row>
    <row r="557" spans="1:8" x14ac:dyDescent="0.3">
      <c r="A557" s="5" t="s">
        <v>80</v>
      </c>
      <c r="B557" t="s">
        <v>88</v>
      </c>
      <c r="C557" s="6">
        <v>1</v>
      </c>
      <c r="D557" t="b">
        <v>1</v>
      </c>
      <c r="E557" s="13">
        <v>42869</v>
      </c>
      <c r="F557" s="4">
        <f>IF(Table2[[#This Row],[Win]],1,0)</f>
        <v>1</v>
      </c>
      <c r="G557" s="4">
        <f>VLOOKUP(Table2[[#This Row],[Team]],Table3[[Team]:[ID]],2,FALSE)</f>
        <v>21</v>
      </c>
      <c r="H557" s="4">
        <f>VLOOKUP(Table2[[#This Row],[Opponent]],Table3[[Team]:[ID]],2,FALSE)</f>
        <v>30</v>
      </c>
    </row>
    <row r="558" spans="1:8" x14ac:dyDescent="0.3">
      <c r="A558" s="3" t="s">
        <v>80</v>
      </c>
      <c r="B558" t="s">
        <v>88</v>
      </c>
      <c r="C558" s="4">
        <v>-1</v>
      </c>
      <c r="D558" t="b">
        <v>0</v>
      </c>
      <c r="E558" s="13">
        <v>42869</v>
      </c>
      <c r="F558" s="4">
        <f>IF(Table2[[#This Row],[Win]],1,0)</f>
        <v>0</v>
      </c>
      <c r="G558" s="4">
        <f>VLOOKUP(Table2[[#This Row],[Team]],Table3[[Team]:[ID]],2,FALSE)</f>
        <v>21</v>
      </c>
      <c r="H558" s="4">
        <f>VLOOKUP(Table2[[#This Row],[Opponent]],Table3[[Team]:[ID]],2,FALSE)</f>
        <v>30</v>
      </c>
    </row>
    <row r="559" spans="1:8" x14ac:dyDescent="0.3">
      <c r="A559" s="5" t="s">
        <v>91</v>
      </c>
      <c r="B559" t="s">
        <v>71</v>
      </c>
      <c r="C559" s="6">
        <v>-4</v>
      </c>
      <c r="D559" t="b">
        <v>0</v>
      </c>
      <c r="E559" s="13">
        <v>42870</v>
      </c>
      <c r="F559" s="4">
        <f>IF(Table2[[#This Row],[Win]],1,0)</f>
        <v>0</v>
      </c>
      <c r="G559" s="4">
        <f>VLOOKUP(Table2[[#This Row],[Team]],Table3[[Team]:[ID]],2,FALSE)</f>
        <v>14</v>
      </c>
      <c r="H559" s="4">
        <f>VLOOKUP(Table2[[#This Row],[Opponent]],Table3[[Team]:[ID]],2,FALSE)</f>
        <v>24</v>
      </c>
    </row>
    <row r="560" spans="1:8" x14ac:dyDescent="0.3">
      <c r="A560" s="3" t="s">
        <v>94</v>
      </c>
      <c r="B560" t="s">
        <v>83</v>
      </c>
      <c r="C560" s="4">
        <v>-1</v>
      </c>
      <c r="D560" t="b">
        <v>0</v>
      </c>
      <c r="E560" s="13">
        <v>42870</v>
      </c>
      <c r="F560" s="4">
        <f>IF(Table2[[#This Row],[Win]],1,0)</f>
        <v>0</v>
      </c>
      <c r="G560" s="4">
        <f>VLOOKUP(Table2[[#This Row],[Team]],Table3[[Team]:[ID]],2,FALSE)</f>
        <v>27</v>
      </c>
      <c r="H560" s="4">
        <f>VLOOKUP(Table2[[#This Row],[Opponent]],Table3[[Team]:[ID]],2,FALSE)</f>
        <v>8</v>
      </c>
    </row>
    <row r="561" spans="1:8" x14ac:dyDescent="0.3">
      <c r="A561" s="5" t="s">
        <v>79</v>
      </c>
      <c r="B561" t="s">
        <v>75</v>
      </c>
      <c r="C561" s="6">
        <v>4</v>
      </c>
      <c r="D561" t="b">
        <v>1</v>
      </c>
      <c r="E561" s="13">
        <v>42870</v>
      </c>
      <c r="F561" s="4">
        <f>IF(Table2[[#This Row],[Win]],1,0)</f>
        <v>1</v>
      </c>
      <c r="G561" s="4">
        <f>VLOOKUP(Table2[[#This Row],[Team]],Table3[[Team]:[ID]],2,FALSE)</f>
        <v>2</v>
      </c>
      <c r="H561" s="4">
        <f>VLOOKUP(Table2[[#This Row],[Opponent]],Table3[[Team]:[ID]],2,FALSE)</f>
        <v>29</v>
      </c>
    </row>
    <row r="562" spans="1:8" x14ac:dyDescent="0.3">
      <c r="A562" s="3" t="s">
        <v>92</v>
      </c>
      <c r="B562" t="s">
        <v>93</v>
      </c>
      <c r="C562" s="4">
        <v>-4</v>
      </c>
      <c r="D562" t="b">
        <v>0</v>
      </c>
      <c r="E562" s="13">
        <v>42870</v>
      </c>
      <c r="F562" s="4">
        <f>IF(Table2[[#This Row],[Win]],1,0)</f>
        <v>0</v>
      </c>
      <c r="G562" s="4">
        <f>VLOOKUP(Table2[[#This Row],[Team]],Table3[[Team]:[ID]],2,FALSE)</f>
        <v>18</v>
      </c>
      <c r="H562" s="4">
        <f>VLOOKUP(Table2[[#This Row],[Opponent]],Table3[[Team]:[ID]],2,FALSE)</f>
        <v>1</v>
      </c>
    </row>
    <row r="563" spans="1:8" x14ac:dyDescent="0.3">
      <c r="A563" s="5" t="s">
        <v>96</v>
      </c>
      <c r="B563" t="s">
        <v>84</v>
      </c>
      <c r="C563" s="6">
        <v>5</v>
      </c>
      <c r="D563" t="b">
        <v>1</v>
      </c>
      <c r="E563" s="13">
        <v>42870</v>
      </c>
      <c r="F563" s="4">
        <f>IF(Table2[[#This Row],[Win]],1,0)</f>
        <v>1</v>
      </c>
      <c r="G563" s="4">
        <f>VLOOKUP(Table2[[#This Row],[Team]],Table3[[Team]:[ID]],2,FALSE)</f>
        <v>11</v>
      </c>
      <c r="H563" s="4">
        <f>VLOOKUP(Table2[[#This Row],[Opponent]],Table3[[Team]:[ID]],2,FALSE)</f>
        <v>15</v>
      </c>
    </row>
    <row r="564" spans="1:8" x14ac:dyDescent="0.3">
      <c r="A564" s="3" t="s">
        <v>89</v>
      </c>
      <c r="B564" t="s">
        <v>77</v>
      </c>
      <c r="C564" s="4">
        <v>-1</v>
      </c>
      <c r="D564" t="b">
        <v>0</v>
      </c>
      <c r="E564" s="13">
        <v>42870</v>
      </c>
      <c r="F564" s="4">
        <f>IF(Table2[[#This Row],[Win]],1,0)</f>
        <v>0</v>
      </c>
      <c r="G564" s="4">
        <f>VLOOKUP(Table2[[#This Row],[Team]],Table3[[Team]:[ID]],2,FALSE)</f>
        <v>20</v>
      </c>
      <c r="H564" s="4">
        <f>VLOOKUP(Table2[[#This Row],[Opponent]],Table3[[Team]:[ID]],2,FALSE)</f>
        <v>25</v>
      </c>
    </row>
    <row r="565" spans="1:8" x14ac:dyDescent="0.3">
      <c r="A565" s="5" t="s">
        <v>97</v>
      </c>
      <c r="B565" t="s">
        <v>76</v>
      </c>
      <c r="C565" s="6">
        <v>-2</v>
      </c>
      <c r="D565" t="b">
        <v>0</v>
      </c>
      <c r="E565" s="13">
        <v>42870</v>
      </c>
      <c r="F565" s="4">
        <f>IF(Table2[[#This Row],[Win]],1,0)</f>
        <v>0</v>
      </c>
      <c r="G565" s="4">
        <f>VLOOKUP(Table2[[#This Row],[Team]],Table3[[Team]:[ID]],2,FALSE)</f>
        <v>6</v>
      </c>
      <c r="H565" s="4">
        <f>VLOOKUP(Table2[[#This Row],[Opponent]],Table3[[Team]:[ID]],2,FALSE)</f>
        <v>13</v>
      </c>
    </row>
    <row r="566" spans="1:8" x14ac:dyDescent="0.3">
      <c r="A566" s="3" t="s">
        <v>98</v>
      </c>
      <c r="B566" t="s">
        <v>82</v>
      </c>
      <c r="C566" s="4">
        <v>-1</v>
      </c>
      <c r="D566" t="b">
        <v>0</v>
      </c>
      <c r="E566" s="13">
        <v>42870</v>
      </c>
      <c r="F566" s="4">
        <f>IF(Table2[[#This Row],[Win]],1,0)</f>
        <v>0</v>
      </c>
      <c r="G566" s="4">
        <f>VLOOKUP(Table2[[#This Row],[Team]],Table3[[Team]:[ID]],2,FALSE)</f>
        <v>16</v>
      </c>
      <c r="H566" s="4">
        <f>VLOOKUP(Table2[[#This Row],[Opponent]],Table3[[Team]:[ID]],2,FALSE)</f>
        <v>23</v>
      </c>
    </row>
    <row r="567" spans="1:8" x14ac:dyDescent="0.3">
      <c r="A567" s="5" t="s">
        <v>94</v>
      </c>
      <c r="B567" t="s">
        <v>83</v>
      </c>
      <c r="C567" s="6">
        <v>2</v>
      </c>
      <c r="D567" t="b">
        <v>1</v>
      </c>
      <c r="E567" s="13">
        <v>42871</v>
      </c>
      <c r="F567" s="4">
        <f>IF(Table2[[#This Row],[Win]],1,0)</f>
        <v>1</v>
      </c>
      <c r="G567" s="4">
        <f>VLOOKUP(Table2[[#This Row],[Team]],Table3[[Team]:[ID]],2,FALSE)</f>
        <v>27</v>
      </c>
      <c r="H567" s="4">
        <f>VLOOKUP(Table2[[#This Row],[Opponent]],Table3[[Team]:[ID]],2,FALSE)</f>
        <v>8</v>
      </c>
    </row>
    <row r="568" spans="1:8" x14ac:dyDescent="0.3">
      <c r="A568" s="3" t="s">
        <v>88</v>
      </c>
      <c r="B568" t="s">
        <v>81</v>
      </c>
      <c r="C568" s="4">
        <v>4</v>
      </c>
      <c r="D568" t="b">
        <v>1</v>
      </c>
      <c r="E568" s="13">
        <v>42871</v>
      </c>
      <c r="F568" s="4">
        <f>IF(Table2[[#This Row],[Win]],1,0)</f>
        <v>1</v>
      </c>
      <c r="G568" s="4">
        <f>VLOOKUP(Table2[[#This Row],[Team]],Table3[[Team]:[ID]],2,FALSE)</f>
        <v>30</v>
      </c>
      <c r="H568" s="4">
        <f>VLOOKUP(Table2[[#This Row],[Opponent]],Table3[[Team]:[ID]],2,FALSE)</f>
        <v>22</v>
      </c>
    </row>
    <row r="569" spans="1:8" x14ac:dyDescent="0.3">
      <c r="A569" s="5" t="s">
        <v>79</v>
      </c>
      <c r="B569" t="s">
        <v>75</v>
      </c>
      <c r="C569" s="6">
        <v>4</v>
      </c>
      <c r="D569" t="b">
        <v>1</v>
      </c>
      <c r="E569" s="13">
        <v>42871</v>
      </c>
      <c r="F569" s="4">
        <f>IF(Table2[[#This Row],[Win]],1,0)</f>
        <v>1</v>
      </c>
      <c r="G569" s="4">
        <f>VLOOKUP(Table2[[#This Row],[Team]],Table3[[Team]:[ID]],2,FALSE)</f>
        <v>2</v>
      </c>
      <c r="H569" s="4">
        <f>VLOOKUP(Table2[[#This Row],[Opponent]],Table3[[Team]:[ID]],2,FALSE)</f>
        <v>29</v>
      </c>
    </row>
    <row r="570" spans="1:8" x14ac:dyDescent="0.3">
      <c r="A570" s="3" t="s">
        <v>92</v>
      </c>
      <c r="B570" t="s">
        <v>93</v>
      </c>
      <c r="C570" s="4">
        <v>-1</v>
      </c>
      <c r="D570" t="b">
        <v>0</v>
      </c>
      <c r="E570" s="13">
        <v>42871</v>
      </c>
      <c r="F570" s="4">
        <f>IF(Table2[[#This Row],[Win]],1,0)</f>
        <v>0</v>
      </c>
      <c r="G570" s="4">
        <f>VLOOKUP(Table2[[#This Row],[Team]],Table3[[Team]:[ID]],2,FALSE)</f>
        <v>18</v>
      </c>
      <c r="H570" s="4">
        <f>VLOOKUP(Table2[[#This Row],[Opponent]],Table3[[Team]:[ID]],2,FALSE)</f>
        <v>1</v>
      </c>
    </row>
    <row r="571" spans="1:8" x14ac:dyDescent="0.3">
      <c r="A571" s="5" t="s">
        <v>90</v>
      </c>
      <c r="B571" t="s">
        <v>95</v>
      </c>
      <c r="C571" s="6">
        <v>3</v>
      </c>
      <c r="D571" t="b">
        <v>1</v>
      </c>
      <c r="E571" s="13">
        <v>42871</v>
      </c>
      <c r="F571" s="4">
        <f>IF(Table2[[#This Row],[Win]],1,0)</f>
        <v>1</v>
      </c>
      <c r="G571" s="4">
        <f>VLOOKUP(Table2[[#This Row],[Team]],Table3[[Team]:[ID]],2,FALSE)</f>
        <v>4</v>
      </c>
      <c r="H571" s="4">
        <f>VLOOKUP(Table2[[#This Row],[Opponent]],Table3[[Team]:[ID]],2,FALSE)</f>
        <v>26</v>
      </c>
    </row>
    <row r="572" spans="1:8" x14ac:dyDescent="0.3">
      <c r="A572" s="3" t="s">
        <v>96</v>
      </c>
      <c r="B572" t="s">
        <v>84</v>
      </c>
      <c r="C572" s="4">
        <v>10</v>
      </c>
      <c r="D572" t="b">
        <v>1</v>
      </c>
      <c r="E572" s="13">
        <v>42871</v>
      </c>
      <c r="F572" s="4">
        <f>IF(Table2[[#This Row],[Win]],1,0)</f>
        <v>1</v>
      </c>
      <c r="G572" s="4">
        <f>VLOOKUP(Table2[[#This Row],[Team]],Table3[[Team]:[ID]],2,FALSE)</f>
        <v>11</v>
      </c>
      <c r="H572" s="4">
        <f>VLOOKUP(Table2[[#This Row],[Opponent]],Table3[[Team]:[ID]],2,FALSE)</f>
        <v>15</v>
      </c>
    </row>
    <row r="573" spans="1:8" x14ac:dyDescent="0.3">
      <c r="A573" s="5" t="s">
        <v>78</v>
      </c>
      <c r="B573" t="s">
        <v>87</v>
      </c>
      <c r="C573" s="6">
        <v>4</v>
      </c>
      <c r="D573" t="b">
        <v>1</v>
      </c>
      <c r="E573" s="13">
        <v>42871</v>
      </c>
      <c r="F573" s="4">
        <f>IF(Table2[[#This Row],[Win]],1,0)</f>
        <v>1</v>
      </c>
      <c r="G573" s="4">
        <f>VLOOKUP(Table2[[#This Row],[Team]],Table3[[Team]:[ID]],2,FALSE)</f>
        <v>9</v>
      </c>
      <c r="H573" s="4">
        <f>VLOOKUP(Table2[[#This Row],[Opponent]],Table3[[Team]:[ID]],2,FALSE)</f>
        <v>17</v>
      </c>
    </row>
    <row r="574" spans="1:8" x14ac:dyDescent="0.3">
      <c r="A574" s="3" t="s">
        <v>80</v>
      </c>
      <c r="B574" t="s">
        <v>100</v>
      </c>
      <c r="C574" s="4">
        <v>-4</v>
      </c>
      <c r="D574" t="b">
        <v>0</v>
      </c>
      <c r="E574" s="13">
        <v>42871</v>
      </c>
      <c r="F574" s="4">
        <f>IF(Table2[[#This Row],[Win]],1,0)</f>
        <v>0</v>
      </c>
      <c r="G574" s="4">
        <f>VLOOKUP(Table2[[#This Row],[Team]],Table3[[Team]:[ID]],2,FALSE)</f>
        <v>21</v>
      </c>
      <c r="H574" s="4">
        <f>VLOOKUP(Table2[[#This Row],[Opponent]],Table3[[Team]:[ID]],2,FALSE)</f>
        <v>28</v>
      </c>
    </row>
    <row r="575" spans="1:8" x14ac:dyDescent="0.3">
      <c r="A575" s="5" t="s">
        <v>99</v>
      </c>
      <c r="B575" t="s">
        <v>85</v>
      </c>
      <c r="C575" s="6">
        <v>2</v>
      </c>
      <c r="D575" t="b">
        <v>1</v>
      </c>
      <c r="E575" s="13">
        <v>42871</v>
      </c>
      <c r="F575" s="4">
        <f>IF(Table2[[#This Row],[Win]],1,0)</f>
        <v>1</v>
      </c>
      <c r="G575" s="4">
        <f>VLOOKUP(Table2[[#This Row],[Team]],Table3[[Team]:[ID]],2,FALSE)</f>
        <v>3</v>
      </c>
      <c r="H575" s="4">
        <f>VLOOKUP(Table2[[#This Row],[Opponent]],Table3[[Team]:[ID]],2,FALSE)</f>
        <v>10</v>
      </c>
    </row>
    <row r="576" spans="1:8" x14ac:dyDescent="0.3">
      <c r="A576" s="3" t="s">
        <v>73</v>
      </c>
      <c r="B576" t="s">
        <v>74</v>
      </c>
      <c r="C576" s="4">
        <v>6</v>
      </c>
      <c r="D576" t="b">
        <v>1</v>
      </c>
      <c r="E576" s="13">
        <v>42871</v>
      </c>
      <c r="F576" s="4">
        <f>IF(Table2[[#This Row],[Win]],1,0)</f>
        <v>1</v>
      </c>
      <c r="G576" s="4">
        <f>VLOOKUP(Table2[[#This Row],[Team]],Table3[[Team]:[ID]],2,FALSE)</f>
        <v>19</v>
      </c>
      <c r="H576" s="4">
        <f>VLOOKUP(Table2[[#This Row],[Opponent]],Table3[[Team]:[ID]],2,FALSE)</f>
        <v>12</v>
      </c>
    </row>
    <row r="577" spans="1:8" x14ac:dyDescent="0.3">
      <c r="A577" s="5" t="s">
        <v>89</v>
      </c>
      <c r="B577" t="s">
        <v>77</v>
      </c>
      <c r="C577" s="6">
        <v>3</v>
      </c>
      <c r="D577" t="b">
        <v>1</v>
      </c>
      <c r="E577" s="13">
        <v>42871</v>
      </c>
      <c r="F577" s="4">
        <f>IF(Table2[[#This Row],[Win]],1,0)</f>
        <v>1</v>
      </c>
      <c r="G577" s="4">
        <f>VLOOKUP(Table2[[#This Row],[Team]],Table3[[Team]:[ID]],2,FALSE)</f>
        <v>20</v>
      </c>
      <c r="H577" s="4">
        <f>VLOOKUP(Table2[[#This Row],[Opponent]],Table3[[Team]:[ID]],2,FALSE)</f>
        <v>25</v>
      </c>
    </row>
    <row r="578" spans="1:8" x14ac:dyDescent="0.3">
      <c r="A578" s="3" t="s">
        <v>86</v>
      </c>
      <c r="B578" t="s">
        <v>72</v>
      </c>
      <c r="C578" s="4">
        <v>-4</v>
      </c>
      <c r="D578" t="b">
        <v>0</v>
      </c>
      <c r="E578" s="13">
        <v>42871</v>
      </c>
      <c r="F578" s="4">
        <f>IF(Table2[[#This Row],[Win]],1,0)</f>
        <v>0</v>
      </c>
      <c r="G578" s="4">
        <f>VLOOKUP(Table2[[#This Row],[Team]],Table3[[Team]:[ID]],2,FALSE)</f>
        <v>7</v>
      </c>
      <c r="H578" s="4">
        <f>VLOOKUP(Table2[[#This Row],[Opponent]],Table3[[Team]:[ID]],2,FALSE)</f>
        <v>5</v>
      </c>
    </row>
    <row r="579" spans="1:8" x14ac:dyDescent="0.3">
      <c r="A579" s="5" t="s">
        <v>97</v>
      </c>
      <c r="B579" t="s">
        <v>76</v>
      </c>
      <c r="C579" s="6">
        <v>-1</v>
      </c>
      <c r="D579" t="b">
        <v>0</v>
      </c>
      <c r="E579" s="13">
        <v>42871</v>
      </c>
      <c r="F579" s="4">
        <f>IF(Table2[[#This Row],[Win]],1,0)</f>
        <v>0</v>
      </c>
      <c r="G579" s="4">
        <f>VLOOKUP(Table2[[#This Row],[Team]],Table3[[Team]:[ID]],2,FALSE)</f>
        <v>6</v>
      </c>
      <c r="H579" s="4">
        <f>VLOOKUP(Table2[[#This Row],[Opponent]],Table3[[Team]:[ID]],2,FALSE)</f>
        <v>13</v>
      </c>
    </row>
    <row r="580" spans="1:8" x14ac:dyDescent="0.3">
      <c r="A580" s="3" t="s">
        <v>98</v>
      </c>
      <c r="B580" t="s">
        <v>82</v>
      </c>
      <c r="C580" s="4">
        <v>4</v>
      </c>
      <c r="D580" t="b">
        <v>1</v>
      </c>
      <c r="E580" s="13">
        <v>42871</v>
      </c>
      <c r="F580" s="4">
        <f>IF(Table2[[#This Row],[Win]],1,0)</f>
        <v>1</v>
      </c>
      <c r="G580" s="4">
        <f>VLOOKUP(Table2[[#This Row],[Team]],Table3[[Team]:[ID]],2,FALSE)</f>
        <v>16</v>
      </c>
      <c r="H580" s="4">
        <f>VLOOKUP(Table2[[#This Row],[Opponent]],Table3[[Team]:[ID]],2,FALSE)</f>
        <v>23</v>
      </c>
    </row>
    <row r="581" spans="1:8" x14ac:dyDescent="0.3">
      <c r="A581" s="5" t="s">
        <v>91</v>
      </c>
      <c r="B581" t="s">
        <v>71</v>
      </c>
      <c r="C581" s="6">
        <v>-1</v>
      </c>
      <c r="D581" t="b">
        <v>0</v>
      </c>
      <c r="E581" s="13">
        <v>42871</v>
      </c>
      <c r="F581" s="4">
        <f>IF(Table2[[#This Row],[Win]],1,0)</f>
        <v>0</v>
      </c>
      <c r="G581" s="4">
        <f>VLOOKUP(Table2[[#This Row],[Team]],Table3[[Team]:[ID]],2,FALSE)</f>
        <v>14</v>
      </c>
      <c r="H581" s="4">
        <f>VLOOKUP(Table2[[#This Row],[Opponent]],Table3[[Team]:[ID]],2,FALSE)</f>
        <v>24</v>
      </c>
    </row>
    <row r="582" spans="1:8" x14ac:dyDescent="0.3">
      <c r="A582" s="3" t="s">
        <v>92</v>
      </c>
      <c r="B582" t="s">
        <v>93</v>
      </c>
      <c r="C582" s="4">
        <v>-1</v>
      </c>
      <c r="D582" t="b">
        <v>0</v>
      </c>
      <c r="E582" s="13">
        <v>42872</v>
      </c>
      <c r="F582" s="4">
        <f>IF(Table2[[#This Row],[Win]],1,0)</f>
        <v>0</v>
      </c>
      <c r="G582" s="4">
        <f>VLOOKUP(Table2[[#This Row],[Team]],Table3[[Team]:[ID]],2,FALSE)</f>
        <v>18</v>
      </c>
      <c r="H582" s="4">
        <f>VLOOKUP(Table2[[#This Row],[Opponent]],Table3[[Team]:[ID]],2,FALSE)</f>
        <v>1</v>
      </c>
    </row>
    <row r="583" spans="1:8" x14ac:dyDescent="0.3">
      <c r="A583" s="5" t="s">
        <v>88</v>
      </c>
      <c r="B583" t="s">
        <v>81</v>
      </c>
      <c r="C583" s="6">
        <v>-5</v>
      </c>
      <c r="D583" t="b">
        <v>0</v>
      </c>
      <c r="E583" s="13">
        <v>42872</v>
      </c>
      <c r="F583" s="4">
        <f>IF(Table2[[#This Row],[Win]],1,0)</f>
        <v>0</v>
      </c>
      <c r="G583" s="4">
        <f>VLOOKUP(Table2[[#This Row],[Team]],Table3[[Team]:[ID]],2,FALSE)</f>
        <v>30</v>
      </c>
      <c r="H583" s="4">
        <f>VLOOKUP(Table2[[#This Row],[Opponent]],Table3[[Team]:[ID]],2,FALSE)</f>
        <v>22</v>
      </c>
    </row>
    <row r="584" spans="1:8" x14ac:dyDescent="0.3">
      <c r="A584" s="3" t="s">
        <v>90</v>
      </c>
      <c r="B584" t="s">
        <v>95</v>
      </c>
      <c r="C584" s="4">
        <v>1</v>
      </c>
      <c r="D584" t="b">
        <v>1</v>
      </c>
      <c r="E584" s="13">
        <v>42872</v>
      </c>
      <c r="F584" s="4">
        <f>IF(Table2[[#This Row],[Win]],1,0)</f>
        <v>1</v>
      </c>
      <c r="G584" s="4">
        <f>VLOOKUP(Table2[[#This Row],[Team]],Table3[[Team]:[ID]],2,FALSE)</f>
        <v>4</v>
      </c>
      <c r="H584" s="4">
        <f>VLOOKUP(Table2[[#This Row],[Opponent]],Table3[[Team]:[ID]],2,FALSE)</f>
        <v>26</v>
      </c>
    </row>
    <row r="585" spans="1:8" x14ac:dyDescent="0.3">
      <c r="A585" s="5" t="s">
        <v>75</v>
      </c>
      <c r="B585" t="s">
        <v>79</v>
      </c>
      <c r="C585" s="6">
        <v>-4</v>
      </c>
      <c r="D585" t="b">
        <v>0</v>
      </c>
      <c r="E585" s="13">
        <v>42872</v>
      </c>
      <c r="F585" s="4">
        <f>IF(Table2[[#This Row],[Win]],1,0)</f>
        <v>0</v>
      </c>
      <c r="G585" s="4">
        <f>VLOOKUP(Table2[[#This Row],[Team]],Table3[[Team]:[ID]],2,FALSE)</f>
        <v>29</v>
      </c>
      <c r="H585" s="4">
        <f>VLOOKUP(Table2[[#This Row],[Opponent]],Table3[[Team]:[ID]],2,FALSE)</f>
        <v>2</v>
      </c>
    </row>
    <row r="586" spans="1:8" x14ac:dyDescent="0.3">
      <c r="A586" s="3" t="s">
        <v>96</v>
      </c>
      <c r="B586" t="s">
        <v>84</v>
      </c>
      <c r="C586" s="4">
        <v>3</v>
      </c>
      <c r="D586" t="b">
        <v>1</v>
      </c>
      <c r="E586" s="13">
        <v>42872</v>
      </c>
      <c r="F586" s="4">
        <f>IF(Table2[[#This Row],[Win]],1,0)</f>
        <v>1</v>
      </c>
      <c r="G586" s="4">
        <f>VLOOKUP(Table2[[#This Row],[Team]],Table3[[Team]:[ID]],2,FALSE)</f>
        <v>11</v>
      </c>
      <c r="H586" s="4">
        <f>VLOOKUP(Table2[[#This Row],[Opponent]],Table3[[Team]:[ID]],2,FALSE)</f>
        <v>15</v>
      </c>
    </row>
    <row r="587" spans="1:8" x14ac:dyDescent="0.3">
      <c r="A587" s="5" t="s">
        <v>80</v>
      </c>
      <c r="B587" t="s">
        <v>100</v>
      </c>
      <c r="C587" s="6">
        <v>-6</v>
      </c>
      <c r="D587" t="b">
        <v>0</v>
      </c>
      <c r="E587" s="13">
        <v>42872</v>
      </c>
      <c r="F587" s="4">
        <f>IF(Table2[[#This Row],[Win]],1,0)</f>
        <v>0</v>
      </c>
      <c r="G587" s="4">
        <f>VLOOKUP(Table2[[#This Row],[Team]],Table3[[Team]:[ID]],2,FALSE)</f>
        <v>21</v>
      </c>
      <c r="H587" s="4">
        <f>VLOOKUP(Table2[[#This Row],[Opponent]],Table3[[Team]:[ID]],2,FALSE)</f>
        <v>28</v>
      </c>
    </row>
    <row r="588" spans="1:8" x14ac:dyDescent="0.3">
      <c r="A588" s="3" t="s">
        <v>73</v>
      </c>
      <c r="B588" t="s">
        <v>74</v>
      </c>
      <c r="C588" s="4">
        <v>4</v>
      </c>
      <c r="D588" t="b">
        <v>1</v>
      </c>
      <c r="E588" s="13">
        <v>42872</v>
      </c>
      <c r="F588" s="4">
        <f>IF(Table2[[#This Row],[Win]],1,0)</f>
        <v>1</v>
      </c>
      <c r="G588" s="4">
        <f>VLOOKUP(Table2[[#This Row],[Team]],Table3[[Team]:[ID]],2,FALSE)</f>
        <v>19</v>
      </c>
      <c r="H588" s="4">
        <f>VLOOKUP(Table2[[#This Row],[Opponent]],Table3[[Team]:[ID]],2,FALSE)</f>
        <v>12</v>
      </c>
    </row>
    <row r="589" spans="1:8" x14ac:dyDescent="0.3">
      <c r="A589" s="5" t="s">
        <v>86</v>
      </c>
      <c r="B589" t="s">
        <v>72</v>
      </c>
      <c r="C589" s="6">
        <v>-2</v>
      </c>
      <c r="D589" t="b">
        <v>0</v>
      </c>
      <c r="E589" s="13">
        <v>42872</v>
      </c>
      <c r="F589" s="4">
        <f>IF(Table2[[#This Row],[Win]],1,0)</f>
        <v>0</v>
      </c>
      <c r="G589" s="4">
        <f>VLOOKUP(Table2[[#This Row],[Team]],Table3[[Team]:[ID]],2,FALSE)</f>
        <v>7</v>
      </c>
      <c r="H589" s="4">
        <f>VLOOKUP(Table2[[#This Row],[Opponent]],Table3[[Team]:[ID]],2,FALSE)</f>
        <v>5</v>
      </c>
    </row>
    <row r="590" spans="1:8" x14ac:dyDescent="0.3">
      <c r="A590" s="3" t="s">
        <v>99</v>
      </c>
      <c r="B590" t="s">
        <v>85</v>
      </c>
      <c r="C590" s="4">
        <v>-1</v>
      </c>
      <c r="D590" t="b">
        <v>0</v>
      </c>
      <c r="E590" s="13">
        <v>42872</v>
      </c>
      <c r="F590" s="4">
        <f>IF(Table2[[#This Row],[Win]],1,0)</f>
        <v>0</v>
      </c>
      <c r="G590" s="4">
        <f>VLOOKUP(Table2[[#This Row],[Team]],Table3[[Team]:[ID]],2,FALSE)</f>
        <v>3</v>
      </c>
      <c r="H590" s="4">
        <f>VLOOKUP(Table2[[#This Row],[Opponent]],Table3[[Team]:[ID]],2,FALSE)</f>
        <v>10</v>
      </c>
    </row>
    <row r="591" spans="1:8" x14ac:dyDescent="0.3">
      <c r="A591" s="5" t="s">
        <v>98</v>
      </c>
      <c r="B591" t="s">
        <v>82</v>
      </c>
      <c r="C591" s="6">
        <v>2</v>
      </c>
      <c r="D591" t="b">
        <v>1</v>
      </c>
      <c r="E591" s="13">
        <v>42872</v>
      </c>
      <c r="F591" s="4">
        <f>IF(Table2[[#This Row],[Win]],1,0)</f>
        <v>1</v>
      </c>
      <c r="G591" s="4">
        <f>VLOOKUP(Table2[[#This Row],[Team]],Table3[[Team]:[ID]],2,FALSE)</f>
        <v>16</v>
      </c>
      <c r="H591" s="4">
        <f>VLOOKUP(Table2[[#This Row],[Opponent]],Table3[[Team]:[ID]],2,FALSE)</f>
        <v>23</v>
      </c>
    </row>
    <row r="592" spans="1:8" x14ac:dyDescent="0.3">
      <c r="A592" s="3" t="s">
        <v>89</v>
      </c>
      <c r="B592" t="s">
        <v>77</v>
      </c>
      <c r="C592" s="4">
        <v>-4</v>
      </c>
      <c r="D592" t="b">
        <v>0</v>
      </c>
      <c r="E592" s="13">
        <v>42872</v>
      </c>
      <c r="F592" s="4">
        <f>IF(Table2[[#This Row],[Win]],1,0)</f>
        <v>0</v>
      </c>
      <c r="G592" s="4">
        <f>VLOOKUP(Table2[[#This Row],[Team]],Table3[[Team]:[ID]],2,FALSE)</f>
        <v>20</v>
      </c>
      <c r="H592" s="4">
        <f>VLOOKUP(Table2[[#This Row],[Opponent]],Table3[[Team]:[ID]],2,FALSE)</f>
        <v>25</v>
      </c>
    </row>
    <row r="593" spans="1:8" x14ac:dyDescent="0.3">
      <c r="A593" s="5" t="s">
        <v>97</v>
      </c>
      <c r="B593" t="s">
        <v>76</v>
      </c>
      <c r="C593" s="6">
        <v>-4</v>
      </c>
      <c r="D593" t="b">
        <v>0</v>
      </c>
      <c r="E593" s="13">
        <v>42872</v>
      </c>
      <c r="F593" s="4">
        <f>IF(Table2[[#This Row],[Win]],1,0)</f>
        <v>0</v>
      </c>
      <c r="G593" s="4">
        <f>VLOOKUP(Table2[[#This Row],[Team]],Table3[[Team]:[ID]],2,FALSE)</f>
        <v>6</v>
      </c>
      <c r="H593" s="4">
        <f>VLOOKUP(Table2[[#This Row],[Opponent]],Table3[[Team]:[ID]],2,FALSE)</f>
        <v>13</v>
      </c>
    </row>
    <row r="594" spans="1:8" x14ac:dyDescent="0.3">
      <c r="A594" s="3" t="s">
        <v>94</v>
      </c>
      <c r="B594" t="s">
        <v>83</v>
      </c>
      <c r="C594" s="4">
        <v>3</v>
      </c>
      <c r="D594" t="b">
        <v>1</v>
      </c>
      <c r="E594" s="13">
        <v>42872</v>
      </c>
      <c r="F594" s="4">
        <f>IF(Table2[[#This Row],[Win]],1,0)</f>
        <v>1</v>
      </c>
      <c r="G594" s="4">
        <f>VLOOKUP(Table2[[#This Row],[Team]],Table3[[Team]:[ID]],2,FALSE)</f>
        <v>27</v>
      </c>
      <c r="H594" s="4">
        <f>VLOOKUP(Table2[[#This Row],[Opponent]],Table3[[Team]:[ID]],2,FALSE)</f>
        <v>8</v>
      </c>
    </row>
    <row r="595" spans="1:8" x14ac:dyDescent="0.3">
      <c r="A595" s="5" t="s">
        <v>91</v>
      </c>
      <c r="B595" t="s">
        <v>71</v>
      </c>
      <c r="C595" s="6">
        <v>5</v>
      </c>
      <c r="D595" t="b">
        <v>1</v>
      </c>
      <c r="E595" s="13">
        <v>42872</v>
      </c>
      <c r="F595" s="4">
        <f>IF(Table2[[#This Row],[Win]],1,0)</f>
        <v>1</v>
      </c>
      <c r="G595" s="4">
        <f>VLOOKUP(Table2[[#This Row],[Team]],Table3[[Team]:[ID]],2,FALSE)</f>
        <v>14</v>
      </c>
      <c r="H595" s="4">
        <f>VLOOKUP(Table2[[#This Row],[Opponent]],Table3[[Team]:[ID]],2,FALSE)</f>
        <v>24</v>
      </c>
    </row>
    <row r="596" spans="1:8" x14ac:dyDescent="0.3">
      <c r="A596" s="3" t="s">
        <v>75</v>
      </c>
      <c r="B596" t="s">
        <v>79</v>
      </c>
      <c r="C596" s="4">
        <v>9</v>
      </c>
      <c r="D596" t="b">
        <v>1</v>
      </c>
      <c r="E596" s="13">
        <v>42873</v>
      </c>
      <c r="F596" s="4">
        <f>IF(Table2[[#This Row],[Win]],1,0)</f>
        <v>1</v>
      </c>
      <c r="G596" s="4">
        <f>VLOOKUP(Table2[[#This Row],[Team]],Table3[[Team]:[ID]],2,FALSE)</f>
        <v>29</v>
      </c>
      <c r="H596" s="4">
        <f>VLOOKUP(Table2[[#This Row],[Opponent]],Table3[[Team]:[ID]],2,FALSE)</f>
        <v>2</v>
      </c>
    </row>
    <row r="597" spans="1:8" x14ac:dyDescent="0.3">
      <c r="A597" s="5" t="s">
        <v>88</v>
      </c>
      <c r="B597" t="s">
        <v>81</v>
      </c>
      <c r="C597" s="6">
        <v>-6</v>
      </c>
      <c r="D597" t="b">
        <v>0</v>
      </c>
      <c r="E597" s="13">
        <v>42873</v>
      </c>
      <c r="F597" s="4">
        <f>IF(Table2[[#This Row],[Win]],1,0)</f>
        <v>0</v>
      </c>
      <c r="G597" s="4">
        <f>VLOOKUP(Table2[[#This Row],[Team]],Table3[[Team]:[ID]],2,FALSE)</f>
        <v>30</v>
      </c>
      <c r="H597" s="4">
        <f>VLOOKUP(Table2[[#This Row],[Opponent]],Table3[[Team]:[ID]],2,FALSE)</f>
        <v>22</v>
      </c>
    </row>
    <row r="598" spans="1:8" x14ac:dyDescent="0.3">
      <c r="A598" s="3" t="s">
        <v>99</v>
      </c>
      <c r="B598" t="s">
        <v>85</v>
      </c>
      <c r="C598" s="4">
        <v>-1</v>
      </c>
      <c r="D598" t="b">
        <v>0</v>
      </c>
      <c r="E598" s="13">
        <v>42873</v>
      </c>
      <c r="F598" s="4">
        <f>IF(Table2[[#This Row],[Win]],1,0)</f>
        <v>0</v>
      </c>
      <c r="G598" s="4">
        <f>VLOOKUP(Table2[[#This Row],[Team]],Table3[[Team]:[ID]],2,FALSE)</f>
        <v>3</v>
      </c>
      <c r="H598" s="4">
        <f>VLOOKUP(Table2[[#This Row],[Opponent]],Table3[[Team]:[ID]],2,FALSE)</f>
        <v>10</v>
      </c>
    </row>
    <row r="599" spans="1:8" x14ac:dyDescent="0.3">
      <c r="A599" s="5" t="s">
        <v>84</v>
      </c>
      <c r="B599" t="s">
        <v>91</v>
      </c>
      <c r="C599" s="6">
        <v>-5</v>
      </c>
      <c r="D599" t="b">
        <v>0</v>
      </c>
      <c r="E599" s="13">
        <v>42873</v>
      </c>
      <c r="F599" s="4">
        <f>IF(Table2[[#This Row],[Win]],1,0)</f>
        <v>0</v>
      </c>
      <c r="G599" s="4">
        <f>VLOOKUP(Table2[[#This Row],[Team]],Table3[[Team]:[ID]],2,FALSE)</f>
        <v>15</v>
      </c>
      <c r="H599" s="4">
        <f>VLOOKUP(Table2[[#This Row],[Opponent]],Table3[[Team]:[ID]],2,FALSE)</f>
        <v>14</v>
      </c>
    </row>
    <row r="600" spans="1:8" x14ac:dyDescent="0.3">
      <c r="A600" s="3" t="s">
        <v>73</v>
      </c>
      <c r="B600" t="s">
        <v>74</v>
      </c>
      <c r="C600" s="4">
        <v>-4</v>
      </c>
      <c r="D600" t="b">
        <v>0</v>
      </c>
      <c r="E600" s="13">
        <v>42873</v>
      </c>
      <c r="F600" s="4">
        <f>IF(Table2[[#This Row],[Win]],1,0)</f>
        <v>0</v>
      </c>
      <c r="G600" s="4">
        <f>VLOOKUP(Table2[[#This Row],[Team]],Table3[[Team]:[ID]],2,FALSE)</f>
        <v>19</v>
      </c>
      <c r="H600" s="4">
        <f>VLOOKUP(Table2[[#This Row],[Opponent]],Table3[[Team]:[ID]],2,FALSE)</f>
        <v>12</v>
      </c>
    </row>
    <row r="601" spans="1:8" x14ac:dyDescent="0.3">
      <c r="A601" s="5" t="s">
        <v>80</v>
      </c>
      <c r="B601" t="s">
        <v>100</v>
      </c>
      <c r="C601" s="6">
        <v>-4</v>
      </c>
      <c r="D601" t="b">
        <v>0</v>
      </c>
      <c r="E601" s="13">
        <v>42873</v>
      </c>
      <c r="F601" s="4">
        <f>IF(Table2[[#This Row],[Win]],1,0)</f>
        <v>0</v>
      </c>
      <c r="G601" s="4">
        <f>VLOOKUP(Table2[[#This Row],[Team]],Table3[[Team]:[ID]],2,FALSE)</f>
        <v>21</v>
      </c>
      <c r="H601" s="4">
        <f>VLOOKUP(Table2[[#This Row],[Opponent]],Table3[[Team]:[ID]],2,FALSE)</f>
        <v>28</v>
      </c>
    </row>
    <row r="602" spans="1:8" x14ac:dyDescent="0.3">
      <c r="A602" s="3" t="s">
        <v>78</v>
      </c>
      <c r="B602" t="s">
        <v>87</v>
      </c>
      <c r="C602" s="4">
        <v>-2</v>
      </c>
      <c r="D602" t="b">
        <v>0</v>
      </c>
      <c r="E602" s="13">
        <v>42873</v>
      </c>
      <c r="F602" s="4">
        <f>IF(Table2[[#This Row],[Win]],1,0)</f>
        <v>0</v>
      </c>
      <c r="G602" s="4">
        <f>VLOOKUP(Table2[[#This Row],[Team]],Table3[[Team]:[ID]],2,FALSE)</f>
        <v>9</v>
      </c>
      <c r="H602" s="4">
        <f>VLOOKUP(Table2[[#This Row],[Opponent]],Table3[[Team]:[ID]],2,FALSE)</f>
        <v>17</v>
      </c>
    </row>
    <row r="603" spans="1:8" x14ac:dyDescent="0.3">
      <c r="A603" s="5" t="s">
        <v>78</v>
      </c>
      <c r="B603" t="s">
        <v>87</v>
      </c>
      <c r="C603" s="6">
        <v>4</v>
      </c>
      <c r="D603" t="b">
        <v>1</v>
      </c>
      <c r="E603" s="13">
        <v>42873</v>
      </c>
      <c r="F603" s="4">
        <f>IF(Table2[[#This Row],[Win]],1,0)</f>
        <v>1</v>
      </c>
      <c r="G603" s="4">
        <f>VLOOKUP(Table2[[#This Row],[Team]],Table3[[Team]:[ID]],2,FALSE)</f>
        <v>9</v>
      </c>
      <c r="H603" s="4">
        <f>VLOOKUP(Table2[[#This Row],[Opponent]],Table3[[Team]:[ID]],2,FALSE)</f>
        <v>17</v>
      </c>
    </row>
    <row r="604" spans="1:8" x14ac:dyDescent="0.3">
      <c r="A604" s="3" t="s">
        <v>86</v>
      </c>
      <c r="B604" t="s">
        <v>72</v>
      </c>
      <c r="C604" s="4">
        <v>-4</v>
      </c>
      <c r="D604" t="b">
        <v>0</v>
      </c>
      <c r="E604" s="13">
        <v>42873</v>
      </c>
      <c r="F604" s="4">
        <f>IF(Table2[[#This Row],[Win]],1,0)</f>
        <v>0</v>
      </c>
      <c r="G604" s="4">
        <f>VLOOKUP(Table2[[#This Row],[Team]],Table3[[Team]:[ID]],2,FALSE)</f>
        <v>7</v>
      </c>
      <c r="H604" s="4">
        <f>VLOOKUP(Table2[[#This Row],[Opponent]],Table3[[Team]:[ID]],2,FALSE)</f>
        <v>5</v>
      </c>
    </row>
    <row r="605" spans="1:8" x14ac:dyDescent="0.3">
      <c r="A605" s="5" t="s">
        <v>97</v>
      </c>
      <c r="B605" t="s">
        <v>77</v>
      </c>
      <c r="C605" s="6">
        <v>-1</v>
      </c>
      <c r="D605" t="b">
        <v>0</v>
      </c>
      <c r="E605" s="13">
        <v>42873</v>
      </c>
      <c r="F605" s="4">
        <f>IF(Table2[[#This Row],[Win]],1,0)</f>
        <v>0</v>
      </c>
      <c r="G605" s="4">
        <f>VLOOKUP(Table2[[#This Row],[Team]],Table3[[Team]:[ID]],2,FALSE)</f>
        <v>6</v>
      </c>
      <c r="H605" s="4">
        <f>VLOOKUP(Table2[[#This Row],[Opponent]],Table3[[Team]:[ID]],2,FALSE)</f>
        <v>25</v>
      </c>
    </row>
    <row r="606" spans="1:8" x14ac:dyDescent="0.3">
      <c r="A606" s="3" t="s">
        <v>98</v>
      </c>
      <c r="B606" t="s">
        <v>82</v>
      </c>
      <c r="C606" s="4">
        <v>2</v>
      </c>
      <c r="D606" t="b">
        <v>1</v>
      </c>
      <c r="E606" s="13">
        <v>42873</v>
      </c>
      <c r="F606" s="4">
        <f>IF(Table2[[#This Row],[Win]],1,0)</f>
        <v>1</v>
      </c>
      <c r="G606" s="4">
        <f>VLOOKUP(Table2[[#This Row],[Team]],Table3[[Team]:[ID]],2,FALSE)</f>
        <v>16</v>
      </c>
      <c r="H606" s="4">
        <f>VLOOKUP(Table2[[#This Row],[Opponent]],Table3[[Team]:[ID]],2,FALSE)</f>
        <v>23</v>
      </c>
    </row>
    <row r="607" spans="1:8" x14ac:dyDescent="0.3">
      <c r="A607" s="5" t="s">
        <v>90</v>
      </c>
      <c r="B607" t="s">
        <v>89</v>
      </c>
      <c r="C607" s="6">
        <v>-5</v>
      </c>
      <c r="D607" t="b">
        <v>0</v>
      </c>
      <c r="E607" s="13">
        <v>42873</v>
      </c>
      <c r="F607" s="4">
        <f>IF(Table2[[#This Row],[Win]],1,0)</f>
        <v>0</v>
      </c>
      <c r="G607" s="4">
        <f>VLOOKUP(Table2[[#This Row],[Team]],Table3[[Team]:[ID]],2,FALSE)</f>
        <v>4</v>
      </c>
      <c r="H607" s="4">
        <f>VLOOKUP(Table2[[#This Row],[Opponent]],Table3[[Team]:[ID]],2,FALSE)</f>
        <v>20</v>
      </c>
    </row>
    <row r="608" spans="1:8" x14ac:dyDescent="0.3">
      <c r="A608" s="3" t="s">
        <v>88</v>
      </c>
      <c r="B608" t="s">
        <v>79</v>
      </c>
      <c r="C608" s="4">
        <v>-3</v>
      </c>
      <c r="D608" t="b">
        <v>0</v>
      </c>
      <c r="E608" s="13">
        <v>42874</v>
      </c>
      <c r="F608" s="4">
        <f>IF(Table2[[#This Row],[Win]],1,0)</f>
        <v>0</v>
      </c>
      <c r="G608" s="4">
        <f>VLOOKUP(Table2[[#This Row],[Team]],Table3[[Team]:[ID]],2,FALSE)</f>
        <v>30</v>
      </c>
      <c r="H608" s="4">
        <f>VLOOKUP(Table2[[#This Row],[Opponent]],Table3[[Team]:[ID]],2,FALSE)</f>
        <v>2</v>
      </c>
    </row>
    <row r="609" spans="1:8" x14ac:dyDescent="0.3">
      <c r="A609" s="5" t="s">
        <v>80</v>
      </c>
      <c r="B609" t="s">
        <v>81</v>
      </c>
      <c r="C609" s="6">
        <v>5</v>
      </c>
      <c r="D609" t="b">
        <v>1</v>
      </c>
      <c r="E609" s="13">
        <v>42874</v>
      </c>
      <c r="F609" s="4">
        <f>IF(Table2[[#This Row],[Win]],1,0)</f>
        <v>1</v>
      </c>
      <c r="G609" s="4">
        <f>VLOOKUP(Table2[[#This Row],[Team]],Table3[[Team]:[ID]],2,FALSE)</f>
        <v>21</v>
      </c>
      <c r="H609" s="4">
        <f>VLOOKUP(Table2[[#This Row],[Opponent]],Table3[[Team]:[ID]],2,FALSE)</f>
        <v>22</v>
      </c>
    </row>
    <row r="610" spans="1:8" x14ac:dyDescent="0.3">
      <c r="A610" s="3" t="s">
        <v>100</v>
      </c>
      <c r="B610" t="s">
        <v>85</v>
      </c>
      <c r="C610" s="4">
        <v>2</v>
      </c>
      <c r="D610" t="b">
        <v>1</v>
      </c>
      <c r="E610" s="13">
        <v>42874</v>
      </c>
      <c r="F610" s="4">
        <f>IF(Table2[[#This Row],[Win]],1,0)</f>
        <v>1</v>
      </c>
      <c r="G610" s="4">
        <f>VLOOKUP(Table2[[#This Row],[Team]],Table3[[Team]:[ID]],2,FALSE)</f>
        <v>28</v>
      </c>
      <c r="H610" s="4">
        <f>VLOOKUP(Table2[[#This Row],[Opponent]],Table3[[Team]:[ID]],2,FALSE)</f>
        <v>10</v>
      </c>
    </row>
    <row r="611" spans="1:8" x14ac:dyDescent="0.3">
      <c r="A611" s="5" t="s">
        <v>84</v>
      </c>
      <c r="B611" t="s">
        <v>91</v>
      </c>
      <c r="C611" s="6">
        <v>-5</v>
      </c>
      <c r="D611" t="b">
        <v>0</v>
      </c>
      <c r="E611" s="13">
        <v>42874</v>
      </c>
      <c r="F611" s="4">
        <f>IF(Table2[[#This Row],[Win]],1,0)</f>
        <v>0</v>
      </c>
      <c r="G611" s="4">
        <f>VLOOKUP(Table2[[#This Row],[Team]],Table3[[Team]:[ID]],2,FALSE)</f>
        <v>15</v>
      </c>
      <c r="H611" s="4">
        <f>VLOOKUP(Table2[[#This Row],[Opponent]],Table3[[Team]:[ID]],2,FALSE)</f>
        <v>14</v>
      </c>
    </row>
    <row r="612" spans="1:8" x14ac:dyDescent="0.3">
      <c r="A612" s="3" t="s">
        <v>83</v>
      </c>
      <c r="B612" t="s">
        <v>96</v>
      </c>
      <c r="C612" s="4">
        <v>2</v>
      </c>
      <c r="D612" t="b">
        <v>1</v>
      </c>
      <c r="E612" s="13">
        <v>42874</v>
      </c>
      <c r="F612" s="4">
        <f>IF(Table2[[#This Row],[Win]],1,0)</f>
        <v>1</v>
      </c>
      <c r="G612" s="4">
        <f>VLOOKUP(Table2[[#This Row],[Team]],Table3[[Team]:[ID]],2,FALSE)</f>
        <v>8</v>
      </c>
      <c r="H612" s="4">
        <f>VLOOKUP(Table2[[#This Row],[Opponent]],Table3[[Team]:[ID]],2,FALSE)</f>
        <v>11</v>
      </c>
    </row>
    <row r="613" spans="1:8" x14ac:dyDescent="0.3">
      <c r="A613" s="5" t="s">
        <v>71</v>
      </c>
      <c r="B613" t="s">
        <v>95</v>
      </c>
      <c r="C613" s="6">
        <v>1</v>
      </c>
      <c r="D613" t="b">
        <v>1</v>
      </c>
      <c r="E613" s="13">
        <v>42874</v>
      </c>
      <c r="F613" s="4">
        <f>IF(Table2[[#This Row],[Win]],1,0)</f>
        <v>1</v>
      </c>
      <c r="G613" s="4">
        <f>VLOOKUP(Table2[[#This Row],[Team]],Table3[[Team]:[ID]],2,FALSE)</f>
        <v>24</v>
      </c>
      <c r="H613" s="4">
        <f>VLOOKUP(Table2[[#This Row],[Opponent]],Table3[[Team]:[ID]],2,FALSE)</f>
        <v>26</v>
      </c>
    </row>
    <row r="614" spans="1:8" x14ac:dyDescent="0.3">
      <c r="A614" s="3" t="s">
        <v>90</v>
      </c>
      <c r="B614" t="s">
        <v>89</v>
      </c>
      <c r="C614" s="4">
        <v>-1</v>
      </c>
      <c r="D614" t="b">
        <v>0</v>
      </c>
      <c r="E614" s="13">
        <v>42874</v>
      </c>
      <c r="F614" s="4">
        <f>IF(Table2[[#This Row],[Win]],1,0)</f>
        <v>0</v>
      </c>
      <c r="G614" s="4">
        <f>VLOOKUP(Table2[[#This Row],[Team]],Table3[[Team]:[ID]],2,FALSE)</f>
        <v>4</v>
      </c>
      <c r="H614" s="4">
        <f>VLOOKUP(Table2[[#This Row],[Opponent]],Table3[[Team]:[ID]],2,FALSE)</f>
        <v>20</v>
      </c>
    </row>
    <row r="615" spans="1:8" x14ac:dyDescent="0.3">
      <c r="A615" s="5" t="s">
        <v>74</v>
      </c>
      <c r="B615" t="s">
        <v>87</v>
      </c>
      <c r="C615" s="6">
        <v>-1</v>
      </c>
      <c r="D615" t="b">
        <v>0</v>
      </c>
      <c r="E615" s="13">
        <v>42874</v>
      </c>
      <c r="F615" s="4">
        <f>IF(Table2[[#This Row],[Win]],1,0)</f>
        <v>0</v>
      </c>
      <c r="G615" s="4">
        <f>VLOOKUP(Table2[[#This Row],[Team]],Table3[[Team]:[ID]],2,FALSE)</f>
        <v>12</v>
      </c>
      <c r="H615" s="4">
        <f>VLOOKUP(Table2[[#This Row],[Opponent]],Table3[[Team]:[ID]],2,FALSE)</f>
        <v>17</v>
      </c>
    </row>
    <row r="616" spans="1:8" x14ac:dyDescent="0.3">
      <c r="A616" s="3" t="s">
        <v>98</v>
      </c>
      <c r="B616" t="s">
        <v>72</v>
      </c>
      <c r="C616" s="4">
        <v>3</v>
      </c>
      <c r="D616" t="b">
        <v>1</v>
      </c>
      <c r="E616" s="13">
        <v>42874</v>
      </c>
      <c r="F616" s="4">
        <f>IF(Table2[[#This Row],[Win]],1,0)</f>
        <v>1</v>
      </c>
      <c r="G616" s="4">
        <f>VLOOKUP(Table2[[#This Row],[Team]],Table3[[Team]:[ID]],2,FALSE)</f>
        <v>16</v>
      </c>
      <c r="H616" s="4">
        <f>VLOOKUP(Table2[[#This Row],[Opponent]],Table3[[Team]:[ID]],2,FALSE)</f>
        <v>5</v>
      </c>
    </row>
    <row r="617" spans="1:8" x14ac:dyDescent="0.3">
      <c r="A617" s="5" t="s">
        <v>97</v>
      </c>
      <c r="B617" t="s">
        <v>77</v>
      </c>
      <c r="C617" s="6">
        <v>1</v>
      </c>
      <c r="D617" t="b">
        <v>1</v>
      </c>
      <c r="E617" s="13">
        <v>42874</v>
      </c>
      <c r="F617" s="4">
        <f>IF(Table2[[#This Row],[Win]],1,0)</f>
        <v>1</v>
      </c>
      <c r="G617" s="4">
        <f>VLOOKUP(Table2[[#This Row],[Team]],Table3[[Team]:[ID]],2,FALSE)</f>
        <v>6</v>
      </c>
      <c r="H617" s="4">
        <f>VLOOKUP(Table2[[#This Row],[Opponent]],Table3[[Team]:[ID]],2,FALSE)</f>
        <v>25</v>
      </c>
    </row>
    <row r="618" spans="1:8" x14ac:dyDescent="0.3">
      <c r="A618" s="3" t="s">
        <v>93</v>
      </c>
      <c r="B618" t="s">
        <v>82</v>
      </c>
      <c r="C618" s="4">
        <v>9</v>
      </c>
      <c r="D618" t="b">
        <v>1</v>
      </c>
      <c r="E618" s="13">
        <v>42874</v>
      </c>
      <c r="F618" s="4">
        <f>IF(Table2[[#This Row],[Win]],1,0)</f>
        <v>1</v>
      </c>
      <c r="G618" s="4">
        <f>VLOOKUP(Table2[[#This Row],[Team]],Table3[[Team]:[ID]],2,FALSE)</f>
        <v>1</v>
      </c>
      <c r="H618" s="4">
        <f>VLOOKUP(Table2[[#This Row],[Opponent]],Table3[[Team]:[ID]],2,FALSE)</f>
        <v>23</v>
      </c>
    </row>
    <row r="619" spans="1:8" x14ac:dyDescent="0.3">
      <c r="A619" s="5" t="s">
        <v>73</v>
      </c>
      <c r="B619" t="s">
        <v>94</v>
      </c>
      <c r="C619" s="6">
        <v>-1</v>
      </c>
      <c r="D619" t="b">
        <v>0</v>
      </c>
      <c r="E619" s="13">
        <v>42874</v>
      </c>
      <c r="F619" s="4">
        <f>IF(Table2[[#This Row],[Win]],1,0)</f>
        <v>0</v>
      </c>
      <c r="G619" s="4">
        <f>VLOOKUP(Table2[[#This Row],[Team]],Table3[[Team]:[ID]],2,FALSE)</f>
        <v>19</v>
      </c>
      <c r="H619" s="4">
        <f>VLOOKUP(Table2[[#This Row],[Opponent]],Table3[[Team]:[ID]],2,FALSE)</f>
        <v>27</v>
      </c>
    </row>
    <row r="620" spans="1:8" x14ac:dyDescent="0.3">
      <c r="A620" s="3" t="s">
        <v>78</v>
      </c>
      <c r="B620" t="s">
        <v>86</v>
      </c>
      <c r="C620" s="4">
        <v>6</v>
      </c>
      <c r="D620" t="b">
        <v>1</v>
      </c>
      <c r="E620" s="13">
        <v>42874</v>
      </c>
      <c r="F620" s="4">
        <f>IF(Table2[[#This Row],[Win]],1,0)</f>
        <v>1</v>
      </c>
      <c r="G620" s="4">
        <f>VLOOKUP(Table2[[#This Row],[Team]],Table3[[Team]:[ID]],2,FALSE)</f>
        <v>9</v>
      </c>
      <c r="H620" s="4">
        <f>VLOOKUP(Table2[[#This Row],[Opponent]],Table3[[Team]:[ID]],2,FALSE)</f>
        <v>7</v>
      </c>
    </row>
    <row r="621" spans="1:8" x14ac:dyDescent="0.3">
      <c r="A621" s="5" t="s">
        <v>75</v>
      </c>
      <c r="B621" t="s">
        <v>99</v>
      </c>
      <c r="C621" s="6">
        <v>-2</v>
      </c>
      <c r="D621" t="b">
        <v>0</v>
      </c>
      <c r="E621" s="13">
        <v>42874</v>
      </c>
      <c r="F621" s="4">
        <f>IF(Table2[[#This Row],[Win]],1,0)</f>
        <v>0</v>
      </c>
      <c r="G621" s="4">
        <f>VLOOKUP(Table2[[#This Row],[Team]],Table3[[Team]:[ID]],2,FALSE)</f>
        <v>29</v>
      </c>
      <c r="H621" s="4">
        <f>VLOOKUP(Table2[[#This Row],[Opponent]],Table3[[Team]:[ID]],2,FALSE)</f>
        <v>3</v>
      </c>
    </row>
    <row r="622" spans="1:8" x14ac:dyDescent="0.3">
      <c r="A622" s="3" t="s">
        <v>76</v>
      </c>
      <c r="B622" t="s">
        <v>92</v>
      </c>
      <c r="C622" s="4">
        <v>-3</v>
      </c>
      <c r="D622" t="b">
        <v>0</v>
      </c>
      <c r="E622" s="13">
        <v>42874</v>
      </c>
      <c r="F622" s="4">
        <f>IF(Table2[[#This Row],[Win]],1,0)</f>
        <v>0</v>
      </c>
      <c r="G622" s="4">
        <f>VLOOKUP(Table2[[#This Row],[Team]],Table3[[Team]:[ID]],2,FALSE)</f>
        <v>13</v>
      </c>
      <c r="H622" s="4">
        <f>VLOOKUP(Table2[[#This Row],[Opponent]],Table3[[Team]:[ID]],2,FALSE)</f>
        <v>18</v>
      </c>
    </row>
    <row r="623" spans="1:8" x14ac:dyDescent="0.3">
      <c r="A623" s="5" t="s">
        <v>80</v>
      </c>
      <c r="B623" t="s">
        <v>81</v>
      </c>
      <c r="C623" s="6">
        <v>-3</v>
      </c>
      <c r="D623" t="b">
        <v>0</v>
      </c>
      <c r="E623" s="13">
        <v>42875</v>
      </c>
      <c r="F623" s="4">
        <f>IF(Table2[[#This Row],[Win]],1,0)</f>
        <v>0</v>
      </c>
      <c r="G623" s="4">
        <f>VLOOKUP(Table2[[#This Row],[Team]],Table3[[Team]:[ID]],2,FALSE)</f>
        <v>21</v>
      </c>
      <c r="H623" s="4">
        <f>VLOOKUP(Table2[[#This Row],[Opponent]],Table3[[Team]:[ID]],2,FALSE)</f>
        <v>22</v>
      </c>
    </row>
    <row r="624" spans="1:8" x14ac:dyDescent="0.3">
      <c r="A624" s="3" t="s">
        <v>100</v>
      </c>
      <c r="B624" t="s">
        <v>85</v>
      </c>
      <c r="C624" s="4">
        <v>-6</v>
      </c>
      <c r="D624" t="b">
        <v>0</v>
      </c>
      <c r="E624" s="13">
        <v>42875</v>
      </c>
      <c r="F624" s="4">
        <f>IF(Table2[[#This Row],[Win]],1,0)</f>
        <v>0</v>
      </c>
      <c r="G624" s="4">
        <f>VLOOKUP(Table2[[#This Row],[Team]],Table3[[Team]:[ID]],2,FALSE)</f>
        <v>28</v>
      </c>
      <c r="H624" s="4">
        <f>VLOOKUP(Table2[[#This Row],[Opponent]],Table3[[Team]:[ID]],2,FALSE)</f>
        <v>10</v>
      </c>
    </row>
    <row r="625" spans="1:8" x14ac:dyDescent="0.3">
      <c r="A625" s="5" t="s">
        <v>83</v>
      </c>
      <c r="B625" t="s">
        <v>96</v>
      </c>
      <c r="C625" s="6">
        <v>3</v>
      </c>
      <c r="D625" t="b">
        <v>1</v>
      </c>
      <c r="E625" s="13">
        <v>42875</v>
      </c>
      <c r="F625" s="4">
        <f>IF(Table2[[#This Row],[Win]],1,0)</f>
        <v>1</v>
      </c>
      <c r="G625" s="4">
        <f>VLOOKUP(Table2[[#This Row],[Team]],Table3[[Team]:[ID]],2,FALSE)</f>
        <v>8</v>
      </c>
      <c r="H625" s="4">
        <f>VLOOKUP(Table2[[#This Row],[Opponent]],Table3[[Team]:[ID]],2,FALSE)</f>
        <v>11</v>
      </c>
    </row>
    <row r="626" spans="1:8" x14ac:dyDescent="0.3">
      <c r="A626" s="3" t="s">
        <v>71</v>
      </c>
      <c r="B626" t="s">
        <v>95</v>
      </c>
      <c r="C626" s="4">
        <v>2</v>
      </c>
      <c r="D626" t="b">
        <v>1</v>
      </c>
      <c r="E626" s="13">
        <v>42875</v>
      </c>
      <c r="F626" s="4">
        <f>IF(Table2[[#This Row],[Win]],1,0)</f>
        <v>1</v>
      </c>
      <c r="G626" s="4">
        <f>VLOOKUP(Table2[[#This Row],[Team]],Table3[[Team]:[ID]],2,FALSE)</f>
        <v>24</v>
      </c>
      <c r="H626" s="4">
        <f>VLOOKUP(Table2[[#This Row],[Opponent]],Table3[[Team]:[ID]],2,FALSE)</f>
        <v>26</v>
      </c>
    </row>
    <row r="627" spans="1:8" x14ac:dyDescent="0.3">
      <c r="A627" s="5" t="s">
        <v>97</v>
      </c>
      <c r="B627" t="s">
        <v>77</v>
      </c>
      <c r="C627" s="6">
        <v>15</v>
      </c>
      <c r="D627" t="b">
        <v>1</v>
      </c>
      <c r="E627" s="13">
        <v>42875</v>
      </c>
      <c r="F627" s="4">
        <f>IF(Table2[[#This Row],[Win]],1,0)</f>
        <v>1</v>
      </c>
      <c r="G627" s="4">
        <f>VLOOKUP(Table2[[#This Row],[Team]],Table3[[Team]:[ID]],2,FALSE)</f>
        <v>6</v>
      </c>
      <c r="H627" s="4">
        <f>VLOOKUP(Table2[[#This Row],[Opponent]],Table3[[Team]:[ID]],2,FALSE)</f>
        <v>25</v>
      </c>
    </row>
    <row r="628" spans="1:8" x14ac:dyDescent="0.3">
      <c r="A628" s="3" t="s">
        <v>90</v>
      </c>
      <c r="B628" t="s">
        <v>89</v>
      </c>
      <c r="C628" s="4">
        <v>-5</v>
      </c>
      <c r="D628" t="b">
        <v>0</v>
      </c>
      <c r="E628" s="13">
        <v>42875</v>
      </c>
      <c r="F628" s="4">
        <f>IF(Table2[[#This Row],[Win]],1,0)</f>
        <v>0</v>
      </c>
      <c r="G628" s="4">
        <f>VLOOKUP(Table2[[#This Row],[Team]],Table3[[Team]:[ID]],2,FALSE)</f>
        <v>4</v>
      </c>
      <c r="H628" s="4">
        <f>VLOOKUP(Table2[[#This Row],[Opponent]],Table3[[Team]:[ID]],2,FALSE)</f>
        <v>20</v>
      </c>
    </row>
    <row r="629" spans="1:8" x14ac:dyDescent="0.3">
      <c r="A629" s="5" t="s">
        <v>73</v>
      </c>
      <c r="B629" t="s">
        <v>94</v>
      </c>
      <c r="C629" s="6">
        <v>-4</v>
      </c>
      <c r="D629" t="b">
        <v>0</v>
      </c>
      <c r="E629" s="13">
        <v>42875</v>
      </c>
      <c r="F629" s="4">
        <f>IF(Table2[[#This Row],[Win]],1,0)</f>
        <v>0</v>
      </c>
      <c r="G629" s="4">
        <f>VLOOKUP(Table2[[#This Row],[Team]],Table3[[Team]:[ID]],2,FALSE)</f>
        <v>19</v>
      </c>
      <c r="H629" s="4">
        <f>VLOOKUP(Table2[[#This Row],[Opponent]],Table3[[Team]:[ID]],2,FALSE)</f>
        <v>27</v>
      </c>
    </row>
    <row r="630" spans="1:8" x14ac:dyDescent="0.3">
      <c r="A630" s="3" t="s">
        <v>93</v>
      </c>
      <c r="B630" t="s">
        <v>82</v>
      </c>
      <c r="C630" s="4">
        <v>8</v>
      </c>
      <c r="D630" t="b">
        <v>1</v>
      </c>
      <c r="E630" s="13">
        <v>42875</v>
      </c>
      <c r="F630" s="4">
        <f>IF(Table2[[#This Row],[Win]],1,0)</f>
        <v>1</v>
      </c>
      <c r="G630" s="4">
        <f>VLOOKUP(Table2[[#This Row],[Team]],Table3[[Team]:[ID]],2,FALSE)</f>
        <v>1</v>
      </c>
      <c r="H630" s="4">
        <f>VLOOKUP(Table2[[#This Row],[Opponent]],Table3[[Team]:[ID]],2,FALSE)</f>
        <v>23</v>
      </c>
    </row>
    <row r="631" spans="1:8" x14ac:dyDescent="0.3">
      <c r="A631" s="5" t="s">
        <v>78</v>
      </c>
      <c r="B631" t="s">
        <v>86</v>
      </c>
      <c r="C631" s="6">
        <v>-4</v>
      </c>
      <c r="D631" t="b">
        <v>0</v>
      </c>
      <c r="E631" s="13">
        <v>42875</v>
      </c>
      <c r="F631" s="4">
        <f>IF(Table2[[#This Row],[Win]],1,0)</f>
        <v>0</v>
      </c>
      <c r="G631" s="4">
        <f>VLOOKUP(Table2[[#This Row],[Team]],Table3[[Team]:[ID]],2,FALSE)</f>
        <v>9</v>
      </c>
      <c r="H631" s="4">
        <f>VLOOKUP(Table2[[#This Row],[Opponent]],Table3[[Team]:[ID]],2,FALSE)</f>
        <v>7</v>
      </c>
    </row>
    <row r="632" spans="1:8" x14ac:dyDescent="0.3">
      <c r="A632" s="3" t="s">
        <v>75</v>
      </c>
      <c r="B632" t="s">
        <v>99</v>
      </c>
      <c r="C632" s="4">
        <v>-2</v>
      </c>
      <c r="D632" t="b">
        <v>0</v>
      </c>
      <c r="E632" s="13">
        <v>42875</v>
      </c>
      <c r="F632" s="4">
        <f>IF(Table2[[#This Row],[Win]],1,0)</f>
        <v>0</v>
      </c>
      <c r="G632" s="4">
        <f>VLOOKUP(Table2[[#This Row],[Team]],Table3[[Team]:[ID]],2,FALSE)</f>
        <v>29</v>
      </c>
      <c r="H632" s="4">
        <f>VLOOKUP(Table2[[#This Row],[Opponent]],Table3[[Team]:[ID]],2,FALSE)</f>
        <v>3</v>
      </c>
    </row>
    <row r="633" spans="1:8" x14ac:dyDescent="0.3">
      <c r="A633" s="5" t="s">
        <v>88</v>
      </c>
      <c r="B633" t="s">
        <v>79</v>
      </c>
      <c r="C633" s="6">
        <v>-3</v>
      </c>
      <c r="D633" t="b">
        <v>0</v>
      </c>
      <c r="E633" s="13">
        <v>42875</v>
      </c>
      <c r="F633" s="4">
        <f>IF(Table2[[#This Row],[Win]],1,0)</f>
        <v>0</v>
      </c>
      <c r="G633" s="4">
        <f>VLOOKUP(Table2[[#This Row],[Team]],Table3[[Team]:[ID]],2,FALSE)</f>
        <v>30</v>
      </c>
      <c r="H633" s="4">
        <f>VLOOKUP(Table2[[#This Row],[Opponent]],Table3[[Team]:[ID]],2,FALSE)</f>
        <v>2</v>
      </c>
    </row>
    <row r="634" spans="1:8" x14ac:dyDescent="0.3">
      <c r="A634" s="3" t="s">
        <v>76</v>
      </c>
      <c r="B634" t="s">
        <v>92</v>
      </c>
      <c r="C634" s="4">
        <v>-2</v>
      </c>
      <c r="D634" t="b">
        <v>0</v>
      </c>
      <c r="E634" s="13">
        <v>42875</v>
      </c>
      <c r="F634" s="4">
        <f>IF(Table2[[#This Row],[Win]],1,0)</f>
        <v>0</v>
      </c>
      <c r="G634" s="4">
        <f>VLOOKUP(Table2[[#This Row],[Team]],Table3[[Team]:[ID]],2,FALSE)</f>
        <v>13</v>
      </c>
      <c r="H634" s="4">
        <f>VLOOKUP(Table2[[#This Row],[Opponent]],Table3[[Team]:[ID]],2,FALSE)</f>
        <v>18</v>
      </c>
    </row>
    <row r="635" spans="1:8" x14ac:dyDescent="0.3">
      <c r="A635" s="5" t="s">
        <v>84</v>
      </c>
      <c r="B635" t="s">
        <v>91</v>
      </c>
      <c r="C635" s="6">
        <v>4</v>
      </c>
      <c r="D635" t="b">
        <v>1</v>
      </c>
      <c r="E635" s="13">
        <v>42875</v>
      </c>
      <c r="F635" s="4">
        <f>IF(Table2[[#This Row],[Win]],1,0)</f>
        <v>1</v>
      </c>
      <c r="G635" s="4">
        <f>VLOOKUP(Table2[[#This Row],[Team]],Table3[[Team]:[ID]],2,FALSE)</f>
        <v>15</v>
      </c>
      <c r="H635" s="4">
        <f>VLOOKUP(Table2[[#This Row],[Opponent]],Table3[[Team]:[ID]],2,FALSE)</f>
        <v>14</v>
      </c>
    </row>
    <row r="636" spans="1:8" x14ac:dyDescent="0.3">
      <c r="A636" s="3" t="s">
        <v>80</v>
      </c>
      <c r="B636" t="s">
        <v>81</v>
      </c>
      <c r="C636" s="4">
        <v>-1</v>
      </c>
      <c r="D636" t="b">
        <v>0</v>
      </c>
      <c r="E636" s="13">
        <v>42876</v>
      </c>
      <c r="F636" s="4">
        <f>IF(Table2[[#This Row],[Win]],1,0)</f>
        <v>0</v>
      </c>
      <c r="G636" s="4">
        <f>VLOOKUP(Table2[[#This Row],[Team]],Table3[[Team]:[ID]],2,FALSE)</f>
        <v>21</v>
      </c>
      <c r="H636" s="4">
        <f>VLOOKUP(Table2[[#This Row],[Opponent]],Table3[[Team]:[ID]],2,FALSE)</f>
        <v>22</v>
      </c>
    </row>
    <row r="637" spans="1:8" x14ac:dyDescent="0.3">
      <c r="A637" s="5" t="s">
        <v>100</v>
      </c>
      <c r="B637" t="s">
        <v>85</v>
      </c>
      <c r="C637" s="6">
        <v>3</v>
      </c>
      <c r="D637" t="b">
        <v>1</v>
      </c>
      <c r="E637" s="13">
        <v>42876</v>
      </c>
      <c r="F637" s="4">
        <f>IF(Table2[[#This Row],[Win]],1,0)</f>
        <v>1</v>
      </c>
      <c r="G637" s="4">
        <f>VLOOKUP(Table2[[#This Row],[Team]],Table3[[Team]:[ID]],2,FALSE)</f>
        <v>28</v>
      </c>
      <c r="H637" s="4">
        <f>VLOOKUP(Table2[[#This Row],[Opponent]],Table3[[Team]:[ID]],2,FALSE)</f>
        <v>10</v>
      </c>
    </row>
    <row r="638" spans="1:8" x14ac:dyDescent="0.3">
      <c r="A638" s="3" t="s">
        <v>83</v>
      </c>
      <c r="B638" t="s">
        <v>96</v>
      </c>
      <c r="C638" s="4">
        <v>2</v>
      </c>
      <c r="D638" t="b">
        <v>1</v>
      </c>
      <c r="E638" s="13">
        <v>42876</v>
      </c>
      <c r="F638" s="4">
        <f>IF(Table2[[#This Row],[Win]],1,0)</f>
        <v>1</v>
      </c>
      <c r="G638" s="4">
        <f>VLOOKUP(Table2[[#This Row],[Team]],Table3[[Team]:[ID]],2,FALSE)</f>
        <v>8</v>
      </c>
      <c r="H638" s="4">
        <f>VLOOKUP(Table2[[#This Row],[Opponent]],Table3[[Team]:[ID]],2,FALSE)</f>
        <v>11</v>
      </c>
    </row>
    <row r="639" spans="1:8" x14ac:dyDescent="0.3">
      <c r="A639" s="5" t="s">
        <v>71</v>
      </c>
      <c r="B639" t="s">
        <v>95</v>
      </c>
      <c r="C639" s="6">
        <v>-5</v>
      </c>
      <c r="D639" t="b">
        <v>0</v>
      </c>
      <c r="E639" s="13">
        <v>42876</v>
      </c>
      <c r="F639" s="4">
        <f>IF(Table2[[#This Row],[Win]],1,0)</f>
        <v>0</v>
      </c>
      <c r="G639" s="4">
        <f>VLOOKUP(Table2[[#This Row],[Team]],Table3[[Team]:[ID]],2,FALSE)</f>
        <v>24</v>
      </c>
      <c r="H639" s="4">
        <f>VLOOKUP(Table2[[#This Row],[Opponent]],Table3[[Team]:[ID]],2,FALSE)</f>
        <v>26</v>
      </c>
    </row>
    <row r="640" spans="1:8" x14ac:dyDescent="0.3">
      <c r="A640" s="3" t="s">
        <v>97</v>
      </c>
      <c r="B640" t="s">
        <v>77</v>
      </c>
      <c r="C640" s="4">
        <v>7</v>
      </c>
      <c r="D640" t="b">
        <v>1</v>
      </c>
      <c r="E640" s="13">
        <v>42876</v>
      </c>
      <c r="F640" s="4">
        <f>IF(Table2[[#This Row],[Win]],1,0)</f>
        <v>1</v>
      </c>
      <c r="G640" s="4">
        <f>VLOOKUP(Table2[[#This Row],[Team]],Table3[[Team]:[ID]],2,FALSE)</f>
        <v>6</v>
      </c>
      <c r="H640" s="4">
        <f>VLOOKUP(Table2[[#This Row],[Opponent]],Table3[[Team]:[ID]],2,FALSE)</f>
        <v>25</v>
      </c>
    </row>
    <row r="641" spans="1:8" x14ac:dyDescent="0.3">
      <c r="A641" s="5" t="s">
        <v>90</v>
      </c>
      <c r="B641" t="s">
        <v>89</v>
      </c>
      <c r="C641" s="6">
        <v>9</v>
      </c>
      <c r="D641" t="b">
        <v>1</v>
      </c>
      <c r="E641" s="13">
        <v>42876</v>
      </c>
      <c r="F641" s="4">
        <f>IF(Table2[[#This Row],[Win]],1,0)</f>
        <v>1</v>
      </c>
      <c r="G641" s="4">
        <f>VLOOKUP(Table2[[#This Row],[Team]],Table3[[Team]:[ID]],2,FALSE)</f>
        <v>4</v>
      </c>
      <c r="H641" s="4">
        <f>VLOOKUP(Table2[[#This Row],[Opponent]],Table3[[Team]:[ID]],2,FALSE)</f>
        <v>20</v>
      </c>
    </row>
    <row r="642" spans="1:8" x14ac:dyDescent="0.3">
      <c r="A642" s="3" t="s">
        <v>74</v>
      </c>
      <c r="B642" t="s">
        <v>87</v>
      </c>
      <c r="C642" s="4">
        <v>-4</v>
      </c>
      <c r="D642" t="b">
        <v>0</v>
      </c>
      <c r="E642" s="13">
        <v>42876</v>
      </c>
      <c r="F642" s="4">
        <f>IF(Table2[[#This Row],[Win]],1,0)</f>
        <v>0</v>
      </c>
      <c r="G642" s="4">
        <f>VLOOKUP(Table2[[#This Row],[Team]],Table3[[Team]:[ID]],2,FALSE)</f>
        <v>12</v>
      </c>
      <c r="H642" s="4">
        <f>VLOOKUP(Table2[[#This Row],[Opponent]],Table3[[Team]:[ID]],2,FALSE)</f>
        <v>17</v>
      </c>
    </row>
    <row r="643" spans="1:8" x14ac:dyDescent="0.3">
      <c r="A643" s="5" t="s">
        <v>74</v>
      </c>
      <c r="B643" t="s">
        <v>87</v>
      </c>
      <c r="C643" s="6">
        <v>2</v>
      </c>
      <c r="D643" t="b">
        <v>1</v>
      </c>
      <c r="E643" s="13">
        <v>42876</v>
      </c>
      <c r="F643" s="4">
        <f>IF(Table2[[#This Row],[Win]],1,0)</f>
        <v>1</v>
      </c>
      <c r="G643" s="4">
        <f>VLOOKUP(Table2[[#This Row],[Team]],Table3[[Team]:[ID]],2,FALSE)</f>
        <v>12</v>
      </c>
      <c r="H643" s="4">
        <f>VLOOKUP(Table2[[#This Row],[Opponent]],Table3[[Team]:[ID]],2,FALSE)</f>
        <v>17</v>
      </c>
    </row>
    <row r="644" spans="1:8" x14ac:dyDescent="0.3">
      <c r="A644" s="3" t="s">
        <v>98</v>
      </c>
      <c r="B644" t="s">
        <v>72</v>
      </c>
      <c r="C644" s="4">
        <v>-7</v>
      </c>
      <c r="D644" t="b">
        <v>0</v>
      </c>
      <c r="E644" s="13">
        <v>42876</v>
      </c>
      <c r="F644" s="4">
        <f>IF(Table2[[#This Row],[Win]],1,0)</f>
        <v>0</v>
      </c>
      <c r="G644" s="4">
        <f>VLOOKUP(Table2[[#This Row],[Team]],Table3[[Team]:[ID]],2,FALSE)</f>
        <v>16</v>
      </c>
      <c r="H644" s="4">
        <f>VLOOKUP(Table2[[#This Row],[Opponent]],Table3[[Team]:[ID]],2,FALSE)</f>
        <v>5</v>
      </c>
    </row>
    <row r="645" spans="1:8" x14ac:dyDescent="0.3">
      <c r="A645" s="5" t="s">
        <v>93</v>
      </c>
      <c r="B645" t="s">
        <v>82</v>
      </c>
      <c r="C645" s="6">
        <v>-4</v>
      </c>
      <c r="D645" t="b">
        <v>0</v>
      </c>
      <c r="E645" s="13">
        <v>42876</v>
      </c>
      <c r="F645" s="4">
        <f>IF(Table2[[#This Row],[Win]],1,0)</f>
        <v>0</v>
      </c>
      <c r="G645" s="4">
        <f>VLOOKUP(Table2[[#This Row],[Team]],Table3[[Team]:[ID]],2,FALSE)</f>
        <v>1</v>
      </c>
      <c r="H645" s="4">
        <f>VLOOKUP(Table2[[#This Row],[Opponent]],Table3[[Team]:[ID]],2,FALSE)</f>
        <v>23</v>
      </c>
    </row>
    <row r="646" spans="1:8" x14ac:dyDescent="0.3">
      <c r="A646" s="3" t="s">
        <v>73</v>
      </c>
      <c r="B646" t="s">
        <v>94</v>
      </c>
      <c r="C646" s="4">
        <v>1</v>
      </c>
      <c r="D646" t="b">
        <v>1</v>
      </c>
      <c r="E646" s="13">
        <v>42876</v>
      </c>
      <c r="F646" s="4">
        <f>IF(Table2[[#This Row],[Win]],1,0)</f>
        <v>1</v>
      </c>
      <c r="G646" s="4">
        <f>VLOOKUP(Table2[[#This Row],[Team]],Table3[[Team]:[ID]],2,FALSE)</f>
        <v>19</v>
      </c>
      <c r="H646" s="4">
        <f>VLOOKUP(Table2[[#This Row],[Opponent]],Table3[[Team]:[ID]],2,FALSE)</f>
        <v>27</v>
      </c>
    </row>
    <row r="647" spans="1:8" x14ac:dyDescent="0.3">
      <c r="A647" s="5" t="s">
        <v>78</v>
      </c>
      <c r="B647" t="s">
        <v>86</v>
      </c>
      <c r="C647" s="6">
        <v>2</v>
      </c>
      <c r="D647" t="b">
        <v>1</v>
      </c>
      <c r="E647" s="13">
        <v>42876</v>
      </c>
      <c r="F647" s="4">
        <f>IF(Table2[[#This Row],[Win]],1,0)</f>
        <v>1</v>
      </c>
      <c r="G647" s="4">
        <f>VLOOKUP(Table2[[#This Row],[Team]],Table3[[Team]:[ID]],2,FALSE)</f>
        <v>9</v>
      </c>
      <c r="H647" s="4">
        <f>VLOOKUP(Table2[[#This Row],[Opponent]],Table3[[Team]:[ID]],2,FALSE)</f>
        <v>7</v>
      </c>
    </row>
    <row r="648" spans="1:8" x14ac:dyDescent="0.3">
      <c r="A648" s="3" t="s">
        <v>84</v>
      </c>
      <c r="B648" t="s">
        <v>91</v>
      </c>
      <c r="C648" s="4">
        <v>-3</v>
      </c>
      <c r="D648" t="b">
        <v>0</v>
      </c>
      <c r="E648" s="13">
        <v>42876</v>
      </c>
      <c r="F648" s="4">
        <f>IF(Table2[[#This Row],[Win]],1,0)</f>
        <v>0</v>
      </c>
      <c r="G648" s="4">
        <f>VLOOKUP(Table2[[#This Row],[Team]],Table3[[Team]:[ID]],2,FALSE)</f>
        <v>15</v>
      </c>
      <c r="H648" s="4">
        <f>VLOOKUP(Table2[[#This Row],[Opponent]],Table3[[Team]:[ID]],2,FALSE)</f>
        <v>14</v>
      </c>
    </row>
    <row r="649" spans="1:8" x14ac:dyDescent="0.3">
      <c r="A649" s="5" t="s">
        <v>75</v>
      </c>
      <c r="B649" t="s">
        <v>99</v>
      </c>
      <c r="C649" s="6">
        <v>2</v>
      </c>
      <c r="D649" t="b">
        <v>1</v>
      </c>
      <c r="E649" s="13">
        <v>42876</v>
      </c>
      <c r="F649" s="4">
        <f>IF(Table2[[#This Row],[Win]],1,0)</f>
        <v>1</v>
      </c>
      <c r="G649" s="4">
        <f>VLOOKUP(Table2[[#This Row],[Team]],Table3[[Team]:[ID]],2,FALSE)</f>
        <v>29</v>
      </c>
      <c r="H649" s="4">
        <f>VLOOKUP(Table2[[#This Row],[Opponent]],Table3[[Team]:[ID]],2,FALSE)</f>
        <v>3</v>
      </c>
    </row>
    <row r="650" spans="1:8" x14ac:dyDescent="0.3">
      <c r="A650" s="3" t="s">
        <v>88</v>
      </c>
      <c r="B650" t="s">
        <v>79</v>
      </c>
      <c r="C650" s="4">
        <v>1</v>
      </c>
      <c r="D650" t="b">
        <v>1</v>
      </c>
      <c r="E650" s="13">
        <v>42876</v>
      </c>
      <c r="F650" s="4">
        <f>IF(Table2[[#This Row],[Win]],1,0)</f>
        <v>1</v>
      </c>
      <c r="G650" s="4">
        <f>VLOOKUP(Table2[[#This Row],[Team]],Table3[[Team]:[ID]],2,FALSE)</f>
        <v>30</v>
      </c>
      <c r="H650" s="4">
        <f>VLOOKUP(Table2[[#This Row],[Opponent]],Table3[[Team]:[ID]],2,FALSE)</f>
        <v>2</v>
      </c>
    </row>
    <row r="651" spans="1:8" x14ac:dyDescent="0.3">
      <c r="A651" s="5" t="s">
        <v>76</v>
      </c>
      <c r="B651" t="s">
        <v>92</v>
      </c>
      <c r="C651" s="6">
        <v>7</v>
      </c>
      <c r="D651" t="b">
        <v>1</v>
      </c>
      <c r="E651" s="13">
        <v>42876</v>
      </c>
      <c r="F651" s="4">
        <f>IF(Table2[[#This Row],[Win]],1,0)</f>
        <v>1</v>
      </c>
      <c r="G651" s="4">
        <f>VLOOKUP(Table2[[#This Row],[Team]],Table3[[Team]:[ID]],2,FALSE)</f>
        <v>13</v>
      </c>
      <c r="H651" s="4">
        <f>VLOOKUP(Table2[[#This Row],[Opponent]],Table3[[Team]:[ID]],2,FALSE)</f>
        <v>18</v>
      </c>
    </row>
    <row r="652" spans="1:8" x14ac:dyDescent="0.3">
      <c r="A652" s="3" t="s">
        <v>78</v>
      </c>
      <c r="B652" t="s">
        <v>80</v>
      </c>
      <c r="C652" s="4">
        <v>7</v>
      </c>
      <c r="D652" t="b">
        <v>1</v>
      </c>
      <c r="E652" s="13">
        <v>42877</v>
      </c>
      <c r="F652" s="4">
        <f>IF(Table2[[#This Row],[Win]],1,0)</f>
        <v>1</v>
      </c>
      <c r="G652" s="4">
        <f>VLOOKUP(Table2[[#This Row],[Team]],Table3[[Team]:[ID]],2,FALSE)</f>
        <v>9</v>
      </c>
      <c r="H652" s="4">
        <f>VLOOKUP(Table2[[#This Row],[Opponent]],Table3[[Team]:[ID]],2,FALSE)</f>
        <v>21</v>
      </c>
    </row>
    <row r="653" spans="1:8" x14ac:dyDescent="0.3">
      <c r="A653" s="5" t="s">
        <v>85</v>
      </c>
      <c r="B653" t="s">
        <v>96</v>
      </c>
      <c r="C653" s="6">
        <v>-1</v>
      </c>
      <c r="D653" t="b">
        <v>0</v>
      </c>
      <c r="E653" s="13">
        <v>42877</v>
      </c>
      <c r="F653" s="4">
        <f>IF(Table2[[#This Row],[Win]],1,0)</f>
        <v>0</v>
      </c>
      <c r="G653" s="4">
        <f>VLOOKUP(Table2[[#This Row],[Team]],Table3[[Team]:[ID]],2,FALSE)</f>
        <v>10</v>
      </c>
      <c r="H653" s="4">
        <f>VLOOKUP(Table2[[#This Row],[Opponent]],Table3[[Team]:[ID]],2,FALSE)</f>
        <v>11</v>
      </c>
    </row>
    <row r="654" spans="1:8" x14ac:dyDescent="0.3">
      <c r="A654" s="3" t="s">
        <v>97</v>
      </c>
      <c r="B654" t="s">
        <v>93</v>
      </c>
      <c r="C654" s="4">
        <v>-4</v>
      </c>
      <c r="D654" t="b">
        <v>0</v>
      </c>
      <c r="E654" s="13">
        <v>42877</v>
      </c>
      <c r="F654" s="4">
        <f>IF(Table2[[#This Row],[Win]],1,0)</f>
        <v>0</v>
      </c>
      <c r="G654" s="4">
        <f>VLOOKUP(Table2[[#This Row],[Team]],Table3[[Team]:[ID]],2,FALSE)</f>
        <v>6</v>
      </c>
      <c r="H654" s="4">
        <f>VLOOKUP(Table2[[#This Row],[Opponent]],Table3[[Team]:[ID]],2,FALSE)</f>
        <v>1</v>
      </c>
    </row>
    <row r="655" spans="1:8" x14ac:dyDescent="0.3">
      <c r="A655" s="5" t="s">
        <v>71</v>
      </c>
      <c r="B655" t="s">
        <v>72</v>
      </c>
      <c r="C655" s="6">
        <v>2</v>
      </c>
      <c r="D655" t="b">
        <v>1</v>
      </c>
      <c r="E655" s="13">
        <v>42877</v>
      </c>
      <c r="F655" s="4">
        <f>IF(Table2[[#This Row],[Win]],1,0)</f>
        <v>1</v>
      </c>
      <c r="G655" s="4">
        <f>VLOOKUP(Table2[[#This Row],[Team]],Table3[[Team]:[ID]],2,FALSE)</f>
        <v>24</v>
      </c>
      <c r="H655" s="4">
        <f>VLOOKUP(Table2[[#This Row],[Opponent]],Table3[[Team]:[ID]],2,FALSE)</f>
        <v>5</v>
      </c>
    </row>
    <row r="656" spans="1:8" x14ac:dyDescent="0.3">
      <c r="A656" s="3" t="s">
        <v>74</v>
      </c>
      <c r="B656" t="s">
        <v>73</v>
      </c>
      <c r="C656" s="4">
        <v>-2</v>
      </c>
      <c r="D656" t="b">
        <v>0</v>
      </c>
      <c r="E656" s="13">
        <v>42877</v>
      </c>
      <c r="F656" s="4">
        <f>IF(Table2[[#This Row],[Win]],1,0)</f>
        <v>0</v>
      </c>
      <c r="G656" s="4">
        <f>VLOOKUP(Table2[[#This Row],[Team]],Table3[[Team]:[ID]],2,FALSE)</f>
        <v>12</v>
      </c>
      <c r="H656" s="4">
        <f>VLOOKUP(Table2[[#This Row],[Opponent]],Table3[[Team]:[ID]],2,FALSE)</f>
        <v>19</v>
      </c>
    </row>
    <row r="657" spans="1:8" x14ac:dyDescent="0.3">
      <c r="A657" s="5" t="s">
        <v>76</v>
      </c>
      <c r="B657" t="s">
        <v>94</v>
      </c>
      <c r="C657" s="6">
        <v>1</v>
      </c>
      <c r="D657" t="b">
        <v>1</v>
      </c>
      <c r="E657" s="13">
        <v>42877</v>
      </c>
      <c r="F657" s="4">
        <f>IF(Table2[[#This Row],[Win]],1,0)</f>
        <v>1</v>
      </c>
      <c r="G657" s="4">
        <f>VLOOKUP(Table2[[#This Row],[Team]],Table3[[Team]:[ID]],2,FALSE)</f>
        <v>13</v>
      </c>
      <c r="H657" s="4">
        <f>VLOOKUP(Table2[[#This Row],[Opponent]],Table3[[Team]:[ID]],2,FALSE)</f>
        <v>27</v>
      </c>
    </row>
    <row r="658" spans="1:8" x14ac:dyDescent="0.3">
      <c r="A658" s="3" t="s">
        <v>83</v>
      </c>
      <c r="B658" t="s">
        <v>86</v>
      </c>
      <c r="C658" s="4">
        <v>-4</v>
      </c>
      <c r="D658" t="b">
        <v>0</v>
      </c>
      <c r="E658" s="13">
        <v>42877</v>
      </c>
      <c r="F658" s="4">
        <f>IF(Table2[[#This Row],[Win]],1,0)</f>
        <v>0</v>
      </c>
      <c r="G658" s="4">
        <f>VLOOKUP(Table2[[#This Row],[Team]],Table3[[Team]:[ID]],2,FALSE)</f>
        <v>8</v>
      </c>
      <c r="H658" s="4">
        <f>VLOOKUP(Table2[[#This Row],[Opponent]],Table3[[Team]:[ID]],2,FALSE)</f>
        <v>7</v>
      </c>
    </row>
    <row r="659" spans="1:8" x14ac:dyDescent="0.3">
      <c r="A659" s="5" t="s">
        <v>87</v>
      </c>
      <c r="B659" t="s">
        <v>99</v>
      </c>
      <c r="C659" s="6">
        <v>7</v>
      </c>
      <c r="D659" t="b">
        <v>1</v>
      </c>
      <c r="E659" s="13">
        <v>42877</v>
      </c>
      <c r="F659" s="4">
        <f>IF(Table2[[#This Row],[Win]],1,0)</f>
        <v>1</v>
      </c>
      <c r="G659" s="4">
        <f>VLOOKUP(Table2[[#This Row],[Team]],Table3[[Team]:[ID]],2,FALSE)</f>
        <v>17</v>
      </c>
      <c r="H659" s="4">
        <f>VLOOKUP(Table2[[#This Row],[Opponent]],Table3[[Team]:[ID]],2,FALSE)</f>
        <v>3</v>
      </c>
    </row>
    <row r="660" spans="1:8" x14ac:dyDescent="0.3">
      <c r="A660" s="3" t="s">
        <v>81</v>
      </c>
      <c r="B660" t="s">
        <v>79</v>
      </c>
      <c r="C660" s="4">
        <v>-3</v>
      </c>
      <c r="D660" t="b">
        <v>0</v>
      </c>
      <c r="E660" s="13">
        <v>42877</v>
      </c>
      <c r="F660" s="4">
        <f>IF(Table2[[#This Row],[Win]],1,0)</f>
        <v>0</v>
      </c>
      <c r="G660" s="4">
        <f>VLOOKUP(Table2[[#This Row],[Team]],Table3[[Team]:[ID]],2,FALSE)</f>
        <v>22</v>
      </c>
      <c r="H660" s="4">
        <f>VLOOKUP(Table2[[#This Row],[Opponent]],Table3[[Team]:[ID]],2,FALSE)</f>
        <v>2</v>
      </c>
    </row>
    <row r="661" spans="1:8" x14ac:dyDescent="0.3">
      <c r="A661" s="5" t="s">
        <v>97</v>
      </c>
      <c r="B661" t="s">
        <v>93</v>
      </c>
      <c r="C661" s="6">
        <v>-1</v>
      </c>
      <c r="D661" t="b">
        <v>0</v>
      </c>
      <c r="E661" s="13">
        <v>42878</v>
      </c>
      <c r="F661" s="4">
        <f>IF(Table2[[#This Row],[Win]],1,0)</f>
        <v>0</v>
      </c>
      <c r="G661" s="4">
        <f>VLOOKUP(Table2[[#This Row],[Team]],Table3[[Team]:[ID]],2,FALSE)</f>
        <v>6</v>
      </c>
      <c r="H661" s="4">
        <f>VLOOKUP(Table2[[#This Row],[Opponent]],Table3[[Team]:[ID]],2,FALSE)</f>
        <v>1</v>
      </c>
    </row>
    <row r="662" spans="1:8" x14ac:dyDescent="0.3">
      <c r="A662" s="3" t="s">
        <v>100</v>
      </c>
      <c r="B662" t="s">
        <v>90</v>
      </c>
      <c r="C662" s="4">
        <v>-5</v>
      </c>
      <c r="D662" t="b">
        <v>0</v>
      </c>
      <c r="E662" s="13">
        <v>42878</v>
      </c>
      <c r="F662" s="4">
        <f>IF(Table2[[#This Row],[Win]],1,0)</f>
        <v>0</v>
      </c>
      <c r="G662" s="4">
        <f>VLOOKUP(Table2[[#This Row],[Team]],Table3[[Team]:[ID]],2,FALSE)</f>
        <v>28</v>
      </c>
      <c r="H662" s="4">
        <f>VLOOKUP(Table2[[#This Row],[Opponent]],Table3[[Team]:[ID]],2,FALSE)</f>
        <v>4</v>
      </c>
    </row>
    <row r="663" spans="1:8" x14ac:dyDescent="0.3">
      <c r="A663" s="5" t="s">
        <v>84</v>
      </c>
      <c r="B663" t="s">
        <v>89</v>
      </c>
      <c r="C663" s="6">
        <v>2</v>
      </c>
      <c r="D663" t="b">
        <v>1</v>
      </c>
      <c r="E663" s="13">
        <v>42878</v>
      </c>
      <c r="F663" s="4">
        <f>IF(Table2[[#This Row],[Win]],1,0)</f>
        <v>1</v>
      </c>
      <c r="G663" s="4">
        <f>VLOOKUP(Table2[[#This Row],[Team]],Table3[[Team]:[ID]],2,FALSE)</f>
        <v>15</v>
      </c>
      <c r="H663" s="4">
        <f>VLOOKUP(Table2[[#This Row],[Opponent]],Table3[[Team]:[ID]],2,FALSE)</f>
        <v>20</v>
      </c>
    </row>
    <row r="664" spans="1:8" x14ac:dyDescent="0.3">
      <c r="A664" s="3" t="s">
        <v>71</v>
      </c>
      <c r="B664" t="s">
        <v>72</v>
      </c>
      <c r="C664" s="4">
        <v>-3</v>
      </c>
      <c r="D664" t="b">
        <v>0</v>
      </c>
      <c r="E664" s="13">
        <v>42878</v>
      </c>
      <c r="F664" s="4">
        <f>IF(Table2[[#This Row],[Win]],1,0)</f>
        <v>0</v>
      </c>
      <c r="G664" s="4">
        <f>VLOOKUP(Table2[[#This Row],[Team]],Table3[[Team]:[ID]],2,FALSE)</f>
        <v>24</v>
      </c>
      <c r="H664" s="4">
        <f>VLOOKUP(Table2[[#This Row],[Opponent]],Table3[[Team]:[ID]],2,FALSE)</f>
        <v>5</v>
      </c>
    </row>
    <row r="665" spans="1:8" x14ac:dyDescent="0.3">
      <c r="A665" s="5" t="s">
        <v>74</v>
      </c>
      <c r="B665" t="s">
        <v>73</v>
      </c>
      <c r="C665" s="6">
        <v>4</v>
      </c>
      <c r="D665" t="b">
        <v>1</v>
      </c>
      <c r="E665" s="13">
        <v>42878</v>
      </c>
      <c r="F665" s="4">
        <f>IF(Table2[[#This Row],[Win]],1,0)</f>
        <v>1</v>
      </c>
      <c r="G665" s="4">
        <f>VLOOKUP(Table2[[#This Row],[Team]],Table3[[Team]:[ID]],2,FALSE)</f>
        <v>12</v>
      </c>
      <c r="H665" s="4">
        <f>VLOOKUP(Table2[[#This Row],[Opponent]],Table3[[Team]:[ID]],2,FALSE)</f>
        <v>19</v>
      </c>
    </row>
    <row r="666" spans="1:8" x14ac:dyDescent="0.3">
      <c r="A666" s="3" t="s">
        <v>76</v>
      </c>
      <c r="B666" t="s">
        <v>94</v>
      </c>
      <c r="C666" s="4">
        <v>4</v>
      </c>
      <c r="D666" t="b">
        <v>1</v>
      </c>
      <c r="E666" s="13">
        <v>42878</v>
      </c>
      <c r="F666" s="4">
        <f>IF(Table2[[#This Row],[Win]],1,0)</f>
        <v>1</v>
      </c>
      <c r="G666" s="4">
        <f>VLOOKUP(Table2[[#This Row],[Team]],Table3[[Team]:[ID]],2,FALSE)</f>
        <v>13</v>
      </c>
      <c r="H666" s="4">
        <f>VLOOKUP(Table2[[#This Row],[Opponent]],Table3[[Team]:[ID]],2,FALSE)</f>
        <v>27</v>
      </c>
    </row>
    <row r="667" spans="1:8" x14ac:dyDescent="0.3">
      <c r="A667" s="5" t="s">
        <v>83</v>
      </c>
      <c r="B667" t="s">
        <v>86</v>
      </c>
      <c r="C667" s="6">
        <v>1</v>
      </c>
      <c r="D667" t="b">
        <v>1</v>
      </c>
      <c r="E667" s="13">
        <v>42878</v>
      </c>
      <c r="F667" s="4">
        <f>IF(Table2[[#This Row],[Win]],1,0)</f>
        <v>1</v>
      </c>
      <c r="G667" s="4">
        <f>VLOOKUP(Table2[[#This Row],[Team]],Table3[[Team]:[ID]],2,FALSE)</f>
        <v>8</v>
      </c>
      <c r="H667" s="4">
        <f>VLOOKUP(Table2[[#This Row],[Opponent]],Table3[[Team]:[ID]],2,FALSE)</f>
        <v>7</v>
      </c>
    </row>
    <row r="668" spans="1:8" x14ac:dyDescent="0.3">
      <c r="A668" s="3" t="s">
        <v>95</v>
      </c>
      <c r="B668" t="s">
        <v>91</v>
      </c>
      <c r="C668" s="4">
        <v>-1</v>
      </c>
      <c r="D668" t="b">
        <v>0</v>
      </c>
      <c r="E668" s="13">
        <v>42878</v>
      </c>
      <c r="F668" s="4">
        <f>IF(Table2[[#This Row],[Win]],1,0)</f>
        <v>0</v>
      </c>
      <c r="G668" s="4">
        <f>VLOOKUP(Table2[[#This Row],[Team]],Table3[[Team]:[ID]],2,FALSE)</f>
        <v>26</v>
      </c>
      <c r="H668" s="4">
        <f>VLOOKUP(Table2[[#This Row],[Opponent]],Table3[[Team]:[ID]],2,FALSE)</f>
        <v>14</v>
      </c>
    </row>
    <row r="669" spans="1:8" x14ac:dyDescent="0.3">
      <c r="A669" s="5" t="s">
        <v>81</v>
      </c>
      <c r="B669" t="s">
        <v>79</v>
      </c>
      <c r="C669" s="6">
        <v>-1</v>
      </c>
      <c r="D669" t="b">
        <v>0</v>
      </c>
      <c r="E669" s="13">
        <v>42878</v>
      </c>
      <c r="F669" s="4">
        <f>IF(Table2[[#This Row],[Win]],1,0)</f>
        <v>0</v>
      </c>
      <c r="G669" s="4">
        <f>VLOOKUP(Table2[[#This Row],[Team]],Table3[[Team]:[ID]],2,FALSE)</f>
        <v>22</v>
      </c>
      <c r="H669" s="4">
        <f>VLOOKUP(Table2[[#This Row],[Opponent]],Table3[[Team]:[ID]],2,FALSE)</f>
        <v>2</v>
      </c>
    </row>
    <row r="670" spans="1:8" x14ac:dyDescent="0.3">
      <c r="A670" s="3" t="s">
        <v>87</v>
      </c>
      <c r="B670" t="s">
        <v>99</v>
      </c>
      <c r="C670" s="4">
        <v>2</v>
      </c>
      <c r="D670" t="b">
        <v>1</v>
      </c>
      <c r="E670" s="13">
        <v>42878</v>
      </c>
      <c r="F670" s="4">
        <f>IF(Table2[[#This Row],[Win]],1,0)</f>
        <v>1</v>
      </c>
      <c r="G670" s="4">
        <f>VLOOKUP(Table2[[#This Row],[Team]],Table3[[Team]:[ID]],2,FALSE)</f>
        <v>17</v>
      </c>
      <c r="H670" s="4">
        <f>VLOOKUP(Table2[[#This Row],[Opponent]],Table3[[Team]:[ID]],2,FALSE)</f>
        <v>3</v>
      </c>
    </row>
    <row r="671" spans="1:8" x14ac:dyDescent="0.3">
      <c r="A671" s="5" t="s">
        <v>82</v>
      </c>
      <c r="B671" t="s">
        <v>92</v>
      </c>
      <c r="C671" s="6">
        <v>-6</v>
      </c>
      <c r="D671" t="b">
        <v>0</v>
      </c>
      <c r="E671" s="13">
        <v>42878</v>
      </c>
      <c r="F671" s="4">
        <f>IF(Table2[[#This Row],[Win]],1,0)</f>
        <v>0</v>
      </c>
      <c r="G671" s="4">
        <f>VLOOKUP(Table2[[#This Row],[Team]],Table3[[Team]:[ID]],2,FALSE)</f>
        <v>23</v>
      </c>
      <c r="H671" s="4">
        <f>VLOOKUP(Table2[[#This Row],[Opponent]],Table3[[Team]:[ID]],2,FALSE)</f>
        <v>18</v>
      </c>
    </row>
    <row r="672" spans="1:8" x14ac:dyDescent="0.3">
      <c r="A672" s="3" t="s">
        <v>85</v>
      </c>
      <c r="B672" t="s">
        <v>96</v>
      </c>
      <c r="C672" s="4">
        <v>-4</v>
      </c>
      <c r="D672" t="b">
        <v>0</v>
      </c>
      <c r="E672" s="13">
        <v>42878</v>
      </c>
      <c r="F672" s="4">
        <f>IF(Table2[[#This Row],[Win]],1,0)</f>
        <v>0</v>
      </c>
      <c r="G672" s="4">
        <f>VLOOKUP(Table2[[#This Row],[Team]],Table3[[Team]:[ID]],2,FALSE)</f>
        <v>10</v>
      </c>
      <c r="H672" s="4">
        <f>VLOOKUP(Table2[[#This Row],[Opponent]],Table3[[Team]:[ID]],2,FALSE)</f>
        <v>11</v>
      </c>
    </row>
    <row r="673" spans="1:8" x14ac:dyDescent="0.3">
      <c r="A673" s="5" t="s">
        <v>75</v>
      </c>
      <c r="B673" t="s">
        <v>98</v>
      </c>
      <c r="C673" s="6">
        <v>1</v>
      </c>
      <c r="D673" t="b">
        <v>1</v>
      </c>
      <c r="E673" s="13">
        <v>42878</v>
      </c>
      <c r="F673" s="4">
        <f>IF(Table2[[#This Row],[Win]],1,0)</f>
        <v>1</v>
      </c>
      <c r="G673" s="4">
        <f>VLOOKUP(Table2[[#This Row],[Team]],Table3[[Team]:[ID]],2,FALSE)</f>
        <v>29</v>
      </c>
      <c r="H673" s="4">
        <f>VLOOKUP(Table2[[#This Row],[Opponent]],Table3[[Team]:[ID]],2,FALSE)</f>
        <v>16</v>
      </c>
    </row>
    <row r="674" spans="1:8" x14ac:dyDescent="0.3">
      <c r="A674" s="3" t="s">
        <v>78</v>
      </c>
      <c r="B674" t="s">
        <v>80</v>
      </c>
      <c r="C674" s="4">
        <v>6</v>
      </c>
      <c r="D674" t="b">
        <v>1</v>
      </c>
      <c r="E674" s="13">
        <v>42878</v>
      </c>
      <c r="F674" s="4">
        <f>IF(Table2[[#This Row],[Win]],1,0)</f>
        <v>1</v>
      </c>
      <c r="G674" s="4">
        <f>VLOOKUP(Table2[[#This Row],[Team]],Table3[[Team]:[ID]],2,FALSE)</f>
        <v>9</v>
      </c>
      <c r="H674" s="4">
        <f>VLOOKUP(Table2[[#This Row],[Opponent]],Table3[[Team]:[ID]],2,FALSE)</f>
        <v>21</v>
      </c>
    </row>
    <row r="675" spans="1:8" x14ac:dyDescent="0.3">
      <c r="A675" s="5" t="s">
        <v>77</v>
      </c>
      <c r="B675" t="s">
        <v>88</v>
      </c>
      <c r="C675" s="6">
        <v>-9</v>
      </c>
      <c r="D675" t="b">
        <v>0</v>
      </c>
      <c r="E675" s="13">
        <v>42878</v>
      </c>
      <c r="F675" s="4">
        <f>IF(Table2[[#This Row],[Win]],1,0)</f>
        <v>0</v>
      </c>
      <c r="G675" s="4">
        <f>VLOOKUP(Table2[[#This Row],[Team]],Table3[[Team]:[ID]],2,FALSE)</f>
        <v>25</v>
      </c>
      <c r="H675" s="4">
        <f>VLOOKUP(Table2[[#This Row],[Opponent]],Table3[[Team]:[ID]],2,FALSE)</f>
        <v>30</v>
      </c>
    </row>
    <row r="676" spans="1:8" x14ac:dyDescent="0.3">
      <c r="A676" s="3" t="s">
        <v>97</v>
      </c>
      <c r="B676" t="s">
        <v>93</v>
      </c>
      <c r="C676" s="4">
        <v>-2</v>
      </c>
      <c r="D676" t="b">
        <v>0</v>
      </c>
      <c r="E676" s="13">
        <v>42879</v>
      </c>
      <c r="F676" s="4">
        <f>IF(Table2[[#This Row],[Win]],1,0)</f>
        <v>0</v>
      </c>
      <c r="G676" s="4">
        <f>VLOOKUP(Table2[[#This Row],[Team]],Table3[[Team]:[ID]],2,FALSE)</f>
        <v>6</v>
      </c>
      <c r="H676" s="4">
        <f>VLOOKUP(Table2[[#This Row],[Opponent]],Table3[[Team]:[ID]],2,FALSE)</f>
        <v>1</v>
      </c>
    </row>
    <row r="677" spans="1:8" x14ac:dyDescent="0.3">
      <c r="A677" s="5" t="s">
        <v>100</v>
      </c>
      <c r="B677" t="s">
        <v>90</v>
      </c>
      <c r="C677" s="6">
        <v>-5</v>
      </c>
      <c r="D677" t="b">
        <v>0</v>
      </c>
      <c r="E677" s="13">
        <v>42879</v>
      </c>
      <c r="F677" s="4">
        <f>IF(Table2[[#This Row],[Win]],1,0)</f>
        <v>0</v>
      </c>
      <c r="G677" s="4">
        <f>VLOOKUP(Table2[[#This Row],[Team]],Table3[[Team]:[ID]],2,FALSE)</f>
        <v>28</v>
      </c>
      <c r="H677" s="4">
        <f>VLOOKUP(Table2[[#This Row],[Opponent]],Table3[[Team]:[ID]],2,FALSE)</f>
        <v>4</v>
      </c>
    </row>
    <row r="678" spans="1:8" x14ac:dyDescent="0.3">
      <c r="A678" s="3" t="s">
        <v>84</v>
      </c>
      <c r="B678" t="s">
        <v>89</v>
      </c>
      <c r="C678" s="4">
        <v>-3</v>
      </c>
      <c r="D678" t="b">
        <v>0</v>
      </c>
      <c r="E678" s="13">
        <v>42879</v>
      </c>
      <c r="F678" s="4">
        <f>IF(Table2[[#This Row],[Win]],1,0)</f>
        <v>0</v>
      </c>
      <c r="G678" s="4">
        <f>VLOOKUP(Table2[[#This Row],[Team]],Table3[[Team]:[ID]],2,FALSE)</f>
        <v>15</v>
      </c>
      <c r="H678" s="4">
        <f>VLOOKUP(Table2[[#This Row],[Opponent]],Table3[[Team]:[ID]],2,FALSE)</f>
        <v>20</v>
      </c>
    </row>
    <row r="679" spans="1:8" x14ac:dyDescent="0.3">
      <c r="A679" s="5" t="s">
        <v>71</v>
      </c>
      <c r="B679" t="s">
        <v>72</v>
      </c>
      <c r="C679" s="6">
        <v>-1</v>
      </c>
      <c r="D679" t="b">
        <v>0</v>
      </c>
      <c r="E679" s="13">
        <v>42879</v>
      </c>
      <c r="F679" s="4">
        <f>IF(Table2[[#This Row],[Win]],1,0)</f>
        <v>0</v>
      </c>
      <c r="G679" s="4">
        <f>VLOOKUP(Table2[[#This Row],[Team]],Table3[[Team]:[ID]],2,FALSE)</f>
        <v>24</v>
      </c>
      <c r="H679" s="4">
        <f>VLOOKUP(Table2[[#This Row],[Opponent]],Table3[[Team]:[ID]],2,FALSE)</f>
        <v>5</v>
      </c>
    </row>
    <row r="680" spans="1:8" x14ac:dyDescent="0.3">
      <c r="A680" s="3" t="s">
        <v>76</v>
      </c>
      <c r="B680" t="s">
        <v>94</v>
      </c>
      <c r="C680" s="4">
        <v>-3</v>
      </c>
      <c r="D680" t="b">
        <v>0</v>
      </c>
      <c r="E680" s="13">
        <v>42879</v>
      </c>
      <c r="F680" s="4">
        <f>IF(Table2[[#This Row],[Win]],1,0)</f>
        <v>0</v>
      </c>
      <c r="G680" s="4">
        <f>VLOOKUP(Table2[[#This Row],[Team]],Table3[[Team]:[ID]],2,FALSE)</f>
        <v>13</v>
      </c>
      <c r="H680" s="4">
        <f>VLOOKUP(Table2[[#This Row],[Opponent]],Table3[[Team]:[ID]],2,FALSE)</f>
        <v>27</v>
      </c>
    </row>
    <row r="681" spans="1:8" x14ac:dyDescent="0.3">
      <c r="A681" s="5" t="s">
        <v>74</v>
      </c>
      <c r="B681" t="s">
        <v>73</v>
      </c>
      <c r="C681" s="6">
        <v>-3</v>
      </c>
      <c r="D681" t="b">
        <v>0</v>
      </c>
      <c r="E681" s="13">
        <v>42879</v>
      </c>
      <c r="F681" s="4">
        <f>IF(Table2[[#This Row],[Win]],1,0)</f>
        <v>0</v>
      </c>
      <c r="G681" s="4">
        <f>VLOOKUP(Table2[[#This Row],[Team]],Table3[[Team]:[ID]],2,FALSE)</f>
        <v>12</v>
      </c>
      <c r="H681" s="4">
        <f>VLOOKUP(Table2[[#This Row],[Opponent]],Table3[[Team]:[ID]],2,FALSE)</f>
        <v>19</v>
      </c>
    </row>
    <row r="682" spans="1:8" x14ac:dyDescent="0.3">
      <c r="A682" s="3" t="s">
        <v>95</v>
      </c>
      <c r="B682" t="s">
        <v>91</v>
      </c>
      <c r="C682" s="4">
        <v>5</v>
      </c>
      <c r="D682" t="b">
        <v>1</v>
      </c>
      <c r="E682" s="13">
        <v>42879</v>
      </c>
      <c r="F682" s="4">
        <f>IF(Table2[[#This Row],[Win]],1,0)</f>
        <v>1</v>
      </c>
      <c r="G682" s="4">
        <f>VLOOKUP(Table2[[#This Row],[Team]],Table3[[Team]:[ID]],2,FALSE)</f>
        <v>26</v>
      </c>
      <c r="H682" s="4">
        <f>VLOOKUP(Table2[[#This Row],[Opponent]],Table3[[Team]:[ID]],2,FALSE)</f>
        <v>14</v>
      </c>
    </row>
    <row r="683" spans="1:8" x14ac:dyDescent="0.3">
      <c r="A683" s="5" t="s">
        <v>82</v>
      </c>
      <c r="B683" t="s">
        <v>92</v>
      </c>
      <c r="C683" s="6">
        <v>1</v>
      </c>
      <c r="D683" t="b">
        <v>1</v>
      </c>
      <c r="E683" s="13">
        <v>42879</v>
      </c>
      <c r="F683" s="4">
        <f>IF(Table2[[#This Row],[Win]],1,0)</f>
        <v>1</v>
      </c>
      <c r="G683" s="4">
        <f>VLOOKUP(Table2[[#This Row],[Team]],Table3[[Team]:[ID]],2,FALSE)</f>
        <v>23</v>
      </c>
      <c r="H683" s="4">
        <f>VLOOKUP(Table2[[#This Row],[Opponent]],Table3[[Team]:[ID]],2,FALSE)</f>
        <v>18</v>
      </c>
    </row>
    <row r="684" spans="1:8" x14ac:dyDescent="0.3">
      <c r="A684" s="3" t="s">
        <v>81</v>
      </c>
      <c r="B684" t="s">
        <v>79</v>
      </c>
      <c r="C684" s="4">
        <v>7</v>
      </c>
      <c r="D684" t="b">
        <v>1</v>
      </c>
      <c r="E684" s="13">
        <v>42879</v>
      </c>
      <c r="F684" s="4">
        <f>IF(Table2[[#This Row],[Win]],1,0)</f>
        <v>1</v>
      </c>
      <c r="G684" s="4">
        <f>VLOOKUP(Table2[[#This Row],[Team]],Table3[[Team]:[ID]],2,FALSE)</f>
        <v>22</v>
      </c>
      <c r="H684" s="4">
        <f>VLOOKUP(Table2[[#This Row],[Opponent]],Table3[[Team]:[ID]],2,FALSE)</f>
        <v>2</v>
      </c>
    </row>
    <row r="685" spans="1:8" x14ac:dyDescent="0.3">
      <c r="A685" s="5" t="s">
        <v>87</v>
      </c>
      <c r="B685" t="s">
        <v>99</v>
      </c>
      <c r="C685" s="6">
        <v>1</v>
      </c>
      <c r="D685" t="b">
        <v>1</v>
      </c>
      <c r="E685" s="13">
        <v>42879</v>
      </c>
      <c r="F685" s="4">
        <f>IF(Table2[[#This Row],[Win]],1,0)</f>
        <v>1</v>
      </c>
      <c r="G685" s="4">
        <f>VLOOKUP(Table2[[#This Row],[Team]],Table3[[Team]:[ID]],2,FALSE)</f>
        <v>17</v>
      </c>
      <c r="H685" s="4">
        <f>VLOOKUP(Table2[[#This Row],[Opponent]],Table3[[Team]:[ID]],2,FALSE)</f>
        <v>3</v>
      </c>
    </row>
    <row r="686" spans="1:8" x14ac:dyDescent="0.3">
      <c r="A686" s="3" t="s">
        <v>85</v>
      </c>
      <c r="B686" t="s">
        <v>96</v>
      </c>
      <c r="C686" s="4">
        <v>3</v>
      </c>
      <c r="D686" t="b">
        <v>1</v>
      </c>
      <c r="E686" s="13">
        <v>42879</v>
      </c>
      <c r="F686" s="4">
        <f>IF(Table2[[#This Row],[Win]],1,0)</f>
        <v>1</v>
      </c>
      <c r="G686" s="4">
        <f>VLOOKUP(Table2[[#This Row],[Team]],Table3[[Team]:[ID]],2,FALSE)</f>
        <v>10</v>
      </c>
      <c r="H686" s="4">
        <f>VLOOKUP(Table2[[#This Row],[Opponent]],Table3[[Team]:[ID]],2,FALSE)</f>
        <v>11</v>
      </c>
    </row>
    <row r="687" spans="1:8" x14ac:dyDescent="0.3">
      <c r="A687" s="5" t="s">
        <v>86</v>
      </c>
      <c r="B687" t="s">
        <v>83</v>
      </c>
      <c r="C687" s="6">
        <v>1</v>
      </c>
      <c r="D687" t="b">
        <v>1</v>
      </c>
      <c r="E687" s="13">
        <v>42879</v>
      </c>
      <c r="F687" s="4">
        <f>IF(Table2[[#This Row],[Win]],1,0)</f>
        <v>1</v>
      </c>
      <c r="G687" s="4">
        <f>VLOOKUP(Table2[[#This Row],[Team]],Table3[[Team]:[ID]],2,FALSE)</f>
        <v>7</v>
      </c>
      <c r="H687" s="4">
        <f>VLOOKUP(Table2[[#This Row],[Opponent]],Table3[[Team]:[ID]],2,FALSE)</f>
        <v>8</v>
      </c>
    </row>
    <row r="688" spans="1:8" x14ac:dyDescent="0.3">
      <c r="A688" s="3" t="s">
        <v>75</v>
      </c>
      <c r="B688" t="s">
        <v>98</v>
      </c>
      <c r="C688" s="4">
        <v>4</v>
      </c>
      <c r="D688" t="b">
        <v>1</v>
      </c>
      <c r="E688" s="13">
        <v>42879</v>
      </c>
      <c r="F688" s="4">
        <f>IF(Table2[[#This Row],[Win]],1,0)</f>
        <v>1</v>
      </c>
      <c r="G688" s="4">
        <f>VLOOKUP(Table2[[#This Row],[Team]],Table3[[Team]:[ID]],2,FALSE)</f>
        <v>29</v>
      </c>
      <c r="H688" s="4">
        <f>VLOOKUP(Table2[[#This Row],[Opponent]],Table3[[Team]:[ID]],2,FALSE)</f>
        <v>16</v>
      </c>
    </row>
    <row r="689" spans="1:8" x14ac:dyDescent="0.3">
      <c r="A689" s="5" t="s">
        <v>78</v>
      </c>
      <c r="B689" t="s">
        <v>80</v>
      </c>
      <c r="C689" s="6">
        <v>5</v>
      </c>
      <c r="D689" t="b">
        <v>1</v>
      </c>
      <c r="E689" s="13">
        <v>42879</v>
      </c>
      <c r="F689" s="4">
        <f>IF(Table2[[#This Row],[Win]],1,0)</f>
        <v>1</v>
      </c>
      <c r="G689" s="4">
        <f>VLOOKUP(Table2[[#This Row],[Team]],Table3[[Team]:[ID]],2,FALSE)</f>
        <v>9</v>
      </c>
      <c r="H689" s="4">
        <f>VLOOKUP(Table2[[#This Row],[Opponent]],Table3[[Team]:[ID]],2,FALSE)</f>
        <v>21</v>
      </c>
    </row>
    <row r="690" spans="1:8" x14ac:dyDescent="0.3">
      <c r="A690" s="3" t="s">
        <v>77</v>
      </c>
      <c r="B690" t="s">
        <v>88</v>
      </c>
      <c r="C690" s="4">
        <v>-4</v>
      </c>
      <c r="D690" t="b">
        <v>0</v>
      </c>
      <c r="E690" s="13">
        <v>42879</v>
      </c>
      <c r="F690" s="4">
        <f>IF(Table2[[#This Row],[Win]],1,0)</f>
        <v>0</v>
      </c>
      <c r="G690" s="4">
        <f>VLOOKUP(Table2[[#This Row],[Team]],Table3[[Team]:[ID]],2,FALSE)</f>
        <v>25</v>
      </c>
      <c r="H690" s="4">
        <f>VLOOKUP(Table2[[#This Row],[Opponent]],Table3[[Team]:[ID]],2,FALSE)</f>
        <v>30</v>
      </c>
    </row>
    <row r="691" spans="1:8" x14ac:dyDescent="0.3">
      <c r="A691" s="5" t="s">
        <v>76</v>
      </c>
      <c r="B691" t="s">
        <v>94</v>
      </c>
      <c r="C691" s="6">
        <v>-4</v>
      </c>
      <c r="D691" t="b">
        <v>0</v>
      </c>
      <c r="E691" s="13">
        <v>42880</v>
      </c>
      <c r="F691" s="4">
        <f>IF(Table2[[#This Row],[Win]],1,0)</f>
        <v>0</v>
      </c>
      <c r="G691" s="4">
        <f>VLOOKUP(Table2[[#This Row],[Team]],Table3[[Team]:[ID]],2,FALSE)</f>
        <v>13</v>
      </c>
      <c r="H691" s="4">
        <f>VLOOKUP(Table2[[#This Row],[Opponent]],Table3[[Team]:[ID]],2,FALSE)</f>
        <v>27</v>
      </c>
    </row>
    <row r="692" spans="1:8" x14ac:dyDescent="0.3">
      <c r="A692" s="3" t="s">
        <v>71</v>
      </c>
      <c r="B692" t="s">
        <v>72</v>
      </c>
      <c r="C692" s="4">
        <v>-4</v>
      </c>
      <c r="D692" t="b">
        <v>0</v>
      </c>
      <c r="E692" s="13">
        <v>42880</v>
      </c>
      <c r="F692" s="4">
        <f>IF(Table2[[#This Row],[Win]],1,0)</f>
        <v>0</v>
      </c>
      <c r="G692" s="4">
        <f>VLOOKUP(Table2[[#This Row],[Team]],Table3[[Team]:[ID]],2,FALSE)</f>
        <v>24</v>
      </c>
      <c r="H692" s="4">
        <f>VLOOKUP(Table2[[#This Row],[Opponent]],Table3[[Team]:[ID]],2,FALSE)</f>
        <v>5</v>
      </c>
    </row>
    <row r="693" spans="1:8" x14ac:dyDescent="0.3">
      <c r="A693" s="5" t="s">
        <v>95</v>
      </c>
      <c r="B693" t="s">
        <v>91</v>
      </c>
      <c r="C693" s="6">
        <v>-4</v>
      </c>
      <c r="D693" t="b">
        <v>0</v>
      </c>
      <c r="E693" s="13">
        <v>42880</v>
      </c>
      <c r="F693" s="4">
        <f>IF(Table2[[#This Row],[Win]],1,0)</f>
        <v>0</v>
      </c>
      <c r="G693" s="4">
        <f>VLOOKUP(Table2[[#This Row],[Team]],Table3[[Team]:[ID]],2,FALSE)</f>
        <v>26</v>
      </c>
      <c r="H693" s="4">
        <f>VLOOKUP(Table2[[#This Row],[Opponent]],Table3[[Team]:[ID]],2,FALSE)</f>
        <v>14</v>
      </c>
    </row>
    <row r="694" spans="1:8" x14ac:dyDescent="0.3">
      <c r="A694" s="3" t="s">
        <v>81</v>
      </c>
      <c r="B694" t="s">
        <v>79</v>
      </c>
      <c r="C694" s="4">
        <v>5</v>
      </c>
      <c r="D694" t="b">
        <v>1</v>
      </c>
      <c r="E694" s="13">
        <v>42880</v>
      </c>
      <c r="F694" s="4">
        <f>IF(Table2[[#This Row],[Win]],1,0)</f>
        <v>1</v>
      </c>
      <c r="G694" s="4">
        <f>VLOOKUP(Table2[[#This Row],[Team]],Table3[[Team]:[ID]],2,FALSE)</f>
        <v>22</v>
      </c>
      <c r="H694" s="4">
        <f>VLOOKUP(Table2[[#This Row],[Opponent]],Table3[[Team]:[ID]],2,FALSE)</f>
        <v>2</v>
      </c>
    </row>
    <row r="695" spans="1:8" x14ac:dyDescent="0.3">
      <c r="A695" s="5" t="s">
        <v>82</v>
      </c>
      <c r="B695" t="s">
        <v>92</v>
      </c>
      <c r="C695" s="6">
        <v>1</v>
      </c>
      <c r="D695" t="b">
        <v>1</v>
      </c>
      <c r="E695" s="13">
        <v>42880</v>
      </c>
      <c r="F695" s="4">
        <f>IF(Table2[[#This Row],[Win]],1,0)</f>
        <v>1</v>
      </c>
      <c r="G695" s="4">
        <f>VLOOKUP(Table2[[#This Row],[Team]],Table3[[Team]:[ID]],2,FALSE)</f>
        <v>23</v>
      </c>
      <c r="H695" s="4">
        <f>VLOOKUP(Table2[[#This Row],[Opponent]],Table3[[Team]:[ID]],2,FALSE)</f>
        <v>18</v>
      </c>
    </row>
    <row r="696" spans="1:8" x14ac:dyDescent="0.3">
      <c r="A696" s="3" t="s">
        <v>85</v>
      </c>
      <c r="B696" t="s">
        <v>96</v>
      </c>
      <c r="C696" s="4">
        <v>-1</v>
      </c>
      <c r="D696" t="b">
        <v>0</v>
      </c>
      <c r="E696" s="13">
        <v>42880</v>
      </c>
      <c r="F696" s="4">
        <f>IF(Table2[[#This Row],[Win]],1,0)</f>
        <v>0</v>
      </c>
      <c r="G696" s="4">
        <f>VLOOKUP(Table2[[#This Row],[Team]],Table3[[Team]:[ID]],2,FALSE)</f>
        <v>10</v>
      </c>
      <c r="H696" s="4">
        <f>VLOOKUP(Table2[[#This Row],[Opponent]],Table3[[Team]:[ID]],2,FALSE)</f>
        <v>11</v>
      </c>
    </row>
    <row r="697" spans="1:8" x14ac:dyDescent="0.3">
      <c r="A697" s="5" t="s">
        <v>93</v>
      </c>
      <c r="B697" t="s">
        <v>98</v>
      </c>
      <c r="C697" s="6">
        <v>4</v>
      </c>
      <c r="D697" t="b">
        <v>1</v>
      </c>
      <c r="E697" s="13">
        <v>42880</v>
      </c>
      <c r="F697" s="4">
        <f>IF(Table2[[#This Row],[Win]],1,0)</f>
        <v>1</v>
      </c>
      <c r="G697" s="4">
        <f>VLOOKUP(Table2[[#This Row],[Team]],Table3[[Team]:[ID]],2,FALSE)</f>
        <v>1</v>
      </c>
      <c r="H697" s="4">
        <f>VLOOKUP(Table2[[#This Row],[Opponent]],Table3[[Team]:[ID]],2,FALSE)</f>
        <v>16</v>
      </c>
    </row>
    <row r="698" spans="1:8" x14ac:dyDescent="0.3">
      <c r="A698" s="3" t="s">
        <v>78</v>
      </c>
      <c r="B698" t="s">
        <v>80</v>
      </c>
      <c r="C698" s="4">
        <v>-1</v>
      </c>
      <c r="D698" t="b">
        <v>0</v>
      </c>
      <c r="E698" s="13">
        <v>42880</v>
      </c>
      <c r="F698" s="4">
        <f>IF(Table2[[#This Row],[Win]],1,0)</f>
        <v>0</v>
      </c>
      <c r="G698" s="4">
        <f>VLOOKUP(Table2[[#This Row],[Team]],Table3[[Team]:[ID]],2,FALSE)</f>
        <v>9</v>
      </c>
      <c r="H698" s="4">
        <f>VLOOKUP(Table2[[#This Row],[Opponent]],Table3[[Team]:[ID]],2,FALSE)</f>
        <v>21</v>
      </c>
    </row>
    <row r="699" spans="1:8" x14ac:dyDescent="0.3">
      <c r="A699" s="5" t="s">
        <v>100</v>
      </c>
      <c r="B699" t="s">
        <v>90</v>
      </c>
      <c r="C699" s="6">
        <v>-4</v>
      </c>
      <c r="D699" t="b">
        <v>0</v>
      </c>
      <c r="E699" s="13">
        <v>42880</v>
      </c>
      <c r="F699" s="4">
        <f>IF(Table2[[#This Row],[Win]],1,0)</f>
        <v>0</v>
      </c>
      <c r="G699" s="4">
        <f>VLOOKUP(Table2[[#This Row],[Team]],Table3[[Team]:[ID]],2,FALSE)</f>
        <v>28</v>
      </c>
      <c r="H699" s="4">
        <f>VLOOKUP(Table2[[#This Row],[Opponent]],Table3[[Team]:[ID]],2,FALSE)</f>
        <v>4</v>
      </c>
    </row>
    <row r="700" spans="1:8" x14ac:dyDescent="0.3">
      <c r="A700" s="3" t="s">
        <v>77</v>
      </c>
      <c r="B700" t="s">
        <v>88</v>
      </c>
      <c r="C700" s="4">
        <v>2</v>
      </c>
      <c r="D700" t="b">
        <v>1</v>
      </c>
      <c r="E700" s="13">
        <v>42880</v>
      </c>
      <c r="F700" s="4">
        <f>IF(Table2[[#This Row],[Win]],1,0)</f>
        <v>1</v>
      </c>
      <c r="G700" s="4">
        <f>VLOOKUP(Table2[[#This Row],[Team]],Table3[[Team]:[ID]],2,FALSE)</f>
        <v>25</v>
      </c>
      <c r="H700" s="4">
        <f>VLOOKUP(Table2[[#This Row],[Opponent]],Table3[[Team]:[ID]],2,FALSE)</f>
        <v>30</v>
      </c>
    </row>
    <row r="701" spans="1:8" x14ac:dyDescent="0.3">
      <c r="A701" s="5" t="s">
        <v>89</v>
      </c>
      <c r="B701" t="s">
        <v>73</v>
      </c>
      <c r="C701" s="6">
        <v>3</v>
      </c>
      <c r="D701" t="b">
        <v>1</v>
      </c>
      <c r="E701" s="13">
        <v>42881</v>
      </c>
      <c r="F701" s="4">
        <f>IF(Table2[[#This Row],[Win]],1,0)</f>
        <v>1</v>
      </c>
      <c r="G701" s="4">
        <f>VLOOKUP(Table2[[#This Row],[Team]],Table3[[Team]:[ID]],2,FALSE)</f>
        <v>20</v>
      </c>
      <c r="H701" s="4">
        <f>VLOOKUP(Table2[[#This Row],[Opponent]],Table3[[Team]:[ID]],2,FALSE)</f>
        <v>19</v>
      </c>
    </row>
    <row r="702" spans="1:8" x14ac:dyDescent="0.3">
      <c r="A702" s="3" t="s">
        <v>100</v>
      </c>
      <c r="B702" t="s">
        <v>75</v>
      </c>
      <c r="C702" s="4">
        <v>-1</v>
      </c>
      <c r="D702" t="b">
        <v>0</v>
      </c>
      <c r="E702" s="13">
        <v>42881</v>
      </c>
      <c r="F702" s="4">
        <f>IF(Table2[[#This Row],[Win]],1,0)</f>
        <v>0</v>
      </c>
      <c r="G702" s="4">
        <f>VLOOKUP(Table2[[#This Row],[Team]],Table3[[Team]:[ID]],2,FALSE)</f>
        <v>28</v>
      </c>
      <c r="H702" s="4">
        <f>VLOOKUP(Table2[[#This Row],[Opponent]],Table3[[Team]:[ID]],2,FALSE)</f>
        <v>29</v>
      </c>
    </row>
    <row r="703" spans="1:8" x14ac:dyDescent="0.3">
      <c r="A703" s="5" t="s">
        <v>95</v>
      </c>
      <c r="B703" t="s">
        <v>78</v>
      </c>
      <c r="C703" s="6">
        <v>-10</v>
      </c>
      <c r="D703" t="b">
        <v>0</v>
      </c>
      <c r="E703" s="13">
        <v>42881</v>
      </c>
      <c r="F703" s="4">
        <f>IF(Table2[[#This Row],[Win]],1,0)</f>
        <v>0</v>
      </c>
      <c r="G703" s="4">
        <f>VLOOKUP(Table2[[#This Row],[Team]],Table3[[Team]:[ID]],2,FALSE)</f>
        <v>26</v>
      </c>
      <c r="H703" s="4">
        <f>VLOOKUP(Table2[[#This Row],[Opponent]],Table3[[Team]:[ID]],2,FALSE)</f>
        <v>9</v>
      </c>
    </row>
    <row r="704" spans="1:8" x14ac:dyDescent="0.3">
      <c r="A704" s="3" t="s">
        <v>94</v>
      </c>
      <c r="B704" t="s">
        <v>87</v>
      </c>
      <c r="C704" s="4">
        <v>3</v>
      </c>
      <c r="D704" t="b">
        <v>1</v>
      </c>
      <c r="E704" s="13">
        <v>42881</v>
      </c>
      <c r="F704" s="4">
        <f>IF(Table2[[#This Row],[Win]],1,0)</f>
        <v>1</v>
      </c>
      <c r="G704" s="4">
        <f>VLOOKUP(Table2[[#This Row],[Team]],Table3[[Team]:[ID]],2,FALSE)</f>
        <v>27</v>
      </c>
      <c r="H704" s="4">
        <f>VLOOKUP(Table2[[#This Row],[Opponent]],Table3[[Team]:[ID]],2,FALSE)</f>
        <v>17</v>
      </c>
    </row>
    <row r="705" spans="1:8" x14ac:dyDescent="0.3">
      <c r="A705" s="5" t="s">
        <v>85</v>
      </c>
      <c r="B705" t="s">
        <v>97</v>
      </c>
      <c r="C705" s="6">
        <v>-6</v>
      </c>
      <c r="D705" t="b">
        <v>0</v>
      </c>
      <c r="E705" s="13">
        <v>42881</v>
      </c>
      <c r="F705" s="4">
        <f>IF(Table2[[#This Row],[Win]],1,0)</f>
        <v>0</v>
      </c>
      <c r="G705" s="4">
        <f>VLOOKUP(Table2[[#This Row],[Team]],Table3[[Team]:[ID]],2,FALSE)</f>
        <v>10</v>
      </c>
      <c r="H705" s="4">
        <f>VLOOKUP(Table2[[#This Row],[Opponent]],Table3[[Team]:[ID]],2,FALSE)</f>
        <v>6</v>
      </c>
    </row>
    <row r="706" spans="1:8" x14ac:dyDescent="0.3">
      <c r="A706" s="3" t="s">
        <v>76</v>
      </c>
      <c r="B706" t="s">
        <v>84</v>
      </c>
      <c r="C706" s="4">
        <v>-3</v>
      </c>
      <c r="D706" t="b">
        <v>0</v>
      </c>
      <c r="E706" s="13">
        <v>42881</v>
      </c>
      <c r="F706" s="4">
        <f>IF(Table2[[#This Row],[Win]],1,0)</f>
        <v>0</v>
      </c>
      <c r="G706" s="4">
        <f>VLOOKUP(Table2[[#This Row],[Team]],Table3[[Team]:[ID]],2,FALSE)</f>
        <v>13</v>
      </c>
      <c r="H706" s="4">
        <f>VLOOKUP(Table2[[#This Row],[Opponent]],Table3[[Team]:[ID]],2,FALSE)</f>
        <v>15</v>
      </c>
    </row>
    <row r="707" spans="1:8" x14ac:dyDescent="0.3">
      <c r="A707" s="5" t="s">
        <v>99</v>
      </c>
      <c r="B707" t="s">
        <v>96</v>
      </c>
      <c r="C707" s="6">
        <v>-2</v>
      </c>
      <c r="D707" t="b">
        <v>0</v>
      </c>
      <c r="E707" s="13">
        <v>42881</v>
      </c>
      <c r="F707" s="4">
        <f>IF(Table2[[#This Row],[Win]],1,0)</f>
        <v>0</v>
      </c>
      <c r="G707" s="4">
        <f>VLOOKUP(Table2[[#This Row],[Team]],Table3[[Team]:[ID]],2,FALSE)</f>
        <v>3</v>
      </c>
      <c r="H707" s="4">
        <f>VLOOKUP(Table2[[#This Row],[Opponent]],Table3[[Team]:[ID]],2,FALSE)</f>
        <v>11</v>
      </c>
    </row>
    <row r="708" spans="1:8" x14ac:dyDescent="0.3">
      <c r="A708" s="3" t="s">
        <v>72</v>
      </c>
      <c r="B708" t="s">
        <v>91</v>
      </c>
      <c r="C708" s="4">
        <v>-4</v>
      </c>
      <c r="D708" t="b">
        <v>0</v>
      </c>
      <c r="E708" s="13">
        <v>42881</v>
      </c>
      <c r="F708" s="4">
        <f>IF(Table2[[#This Row],[Win]],1,0)</f>
        <v>0</v>
      </c>
      <c r="G708" s="4">
        <f>VLOOKUP(Table2[[#This Row],[Team]],Table3[[Team]:[ID]],2,FALSE)</f>
        <v>5</v>
      </c>
      <c r="H708" s="4">
        <f>VLOOKUP(Table2[[#This Row],[Opponent]],Table3[[Team]:[ID]],2,FALSE)</f>
        <v>14</v>
      </c>
    </row>
    <row r="709" spans="1:8" x14ac:dyDescent="0.3">
      <c r="A709" s="5" t="s">
        <v>93</v>
      </c>
      <c r="B709" t="s">
        <v>98</v>
      </c>
      <c r="C709" s="6">
        <v>2</v>
      </c>
      <c r="D709" t="b">
        <v>1</v>
      </c>
      <c r="E709" s="13">
        <v>42881</v>
      </c>
      <c r="F709" s="4">
        <f>IF(Table2[[#This Row],[Win]],1,0)</f>
        <v>1</v>
      </c>
      <c r="G709" s="4">
        <f>VLOOKUP(Table2[[#This Row],[Team]],Table3[[Team]:[ID]],2,FALSE)</f>
        <v>1</v>
      </c>
      <c r="H709" s="4">
        <f>VLOOKUP(Table2[[#This Row],[Opponent]],Table3[[Team]:[ID]],2,FALSE)</f>
        <v>16</v>
      </c>
    </row>
    <row r="710" spans="1:8" x14ac:dyDescent="0.3">
      <c r="A710" s="3" t="s">
        <v>86</v>
      </c>
      <c r="B710" t="s">
        <v>80</v>
      </c>
      <c r="C710" s="4">
        <v>3</v>
      </c>
      <c r="D710" t="b">
        <v>1</v>
      </c>
      <c r="E710" s="13">
        <v>42881</v>
      </c>
      <c r="F710" s="4">
        <f>IF(Table2[[#This Row],[Win]],1,0)</f>
        <v>1</v>
      </c>
      <c r="G710" s="4">
        <f>VLOOKUP(Table2[[#This Row],[Team]],Table3[[Team]:[ID]],2,FALSE)</f>
        <v>7</v>
      </c>
      <c r="H710" s="4">
        <f>VLOOKUP(Table2[[#This Row],[Opponent]],Table3[[Team]:[ID]],2,FALSE)</f>
        <v>21</v>
      </c>
    </row>
    <row r="711" spans="1:8" x14ac:dyDescent="0.3">
      <c r="A711" s="5" t="s">
        <v>92</v>
      </c>
      <c r="B711" t="s">
        <v>81</v>
      </c>
      <c r="C711" s="6">
        <v>7</v>
      </c>
      <c r="D711" t="b">
        <v>1</v>
      </c>
      <c r="E711" s="13">
        <v>42881</v>
      </c>
      <c r="F711" s="4">
        <f>IF(Table2[[#This Row],[Win]],1,0)</f>
        <v>1</v>
      </c>
      <c r="G711" s="4">
        <f>VLOOKUP(Table2[[#This Row],[Team]],Table3[[Team]:[ID]],2,FALSE)</f>
        <v>18</v>
      </c>
      <c r="H711" s="4">
        <f>VLOOKUP(Table2[[#This Row],[Opponent]],Table3[[Team]:[ID]],2,FALSE)</f>
        <v>22</v>
      </c>
    </row>
    <row r="712" spans="1:8" x14ac:dyDescent="0.3">
      <c r="A712" s="3" t="s">
        <v>77</v>
      </c>
      <c r="B712" t="s">
        <v>90</v>
      </c>
      <c r="C712" s="4">
        <v>-3</v>
      </c>
      <c r="D712" t="b">
        <v>0</v>
      </c>
      <c r="E712" s="13">
        <v>42881</v>
      </c>
      <c r="F712" s="4">
        <f>IF(Table2[[#This Row],[Win]],1,0)</f>
        <v>0</v>
      </c>
      <c r="G712" s="4">
        <f>VLOOKUP(Table2[[#This Row],[Team]],Table3[[Team]:[ID]],2,FALSE)</f>
        <v>25</v>
      </c>
      <c r="H712" s="4">
        <f>VLOOKUP(Table2[[#This Row],[Opponent]],Table3[[Team]:[ID]],2,FALSE)</f>
        <v>4</v>
      </c>
    </row>
    <row r="713" spans="1:8" x14ac:dyDescent="0.3">
      <c r="A713" s="5" t="s">
        <v>74</v>
      </c>
      <c r="B713" t="s">
        <v>83</v>
      </c>
      <c r="C713" s="6">
        <v>2</v>
      </c>
      <c r="D713" t="b">
        <v>1</v>
      </c>
      <c r="E713" s="13">
        <v>42881</v>
      </c>
      <c r="F713" s="4">
        <f>IF(Table2[[#This Row],[Win]],1,0)</f>
        <v>1</v>
      </c>
      <c r="G713" s="4">
        <f>VLOOKUP(Table2[[#This Row],[Team]],Table3[[Team]:[ID]],2,FALSE)</f>
        <v>12</v>
      </c>
      <c r="H713" s="4">
        <f>VLOOKUP(Table2[[#This Row],[Opponent]],Table3[[Team]:[ID]],2,FALSE)</f>
        <v>8</v>
      </c>
    </row>
    <row r="714" spans="1:8" x14ac:dyDescent="0.3">
      <c r="A714" s="3" t="s">
        <v>79</v>
      </c>
      <c r="B714" t="s">
        <v>71</v>
      </c>
      <c r="C714" s="4">
        <v>2</v>
      </c>
      <c r="D714" t="b">
        <v>1</v>
      </c>
      <c r="E714" s="13">
        <v>42881</v>
      </c>
      <c r="F714" s="4">
        <f>IF(Table2[[#This Row],[Win]],1,0)</f>
        <v>1</v>
      </c>
      <c r="G714" s="4">
        <f>VLOOKUP(Table2[[#This Row],[Team]],Table3[[Team]:[ID]],2,FALSE)</f>
        <v>2</v>
      </c>
      <c r="H714" s="4">
        <f>VLOOKUP(Table2[[#This Row],[Opponent]],Table3[[Team]:[ID]],2,FALSE)</f>
        <v>24</v>
      </c>
    </row>
    <row r="715" spans="1:8" x14ac:dyDescent="0.3">
      <c r="A715" s="5" t="s">
        <v>82</v>
      </c>
      <c r="B715" t="s">
        <v>88</v>
      </c>
      <c r="C715" s="6">
        <v>-4</v>
      </c>
      <c r="D715" t="b">
        <v>0</v>
      </c>
      <c r="E715" s="13">
        <v>42881</v>
      </c>
      <c r="F715" s="4">
        <f>IF(Table2[[#This Row],[Win]],1,0)</f>
        <v>0</v>
      </c>
      <c r="G715" s="4">
        <f>VLOOKUP(Table2[[#This Row],[Team]],Table3[[Team]:[ID]],2,FALSE)</f>
        <v>23</v>
      </c>
      <c r="H715" s="4">
        <f>VLOOKUP(Table2[[#This Row],[Opponent]],Table3[[Team]:[ID]],2,FALSE)</f>
        <v>30</v>
      </c>
    </row>
    <row r="716" spans="1:8" x14ac:dyDescent="0.3">
      <c r="A716" s="3" t="s">
        <v>95</v>
      </c>
      <c r="B716" t="s">
        <v>78</v>
      </c>
      <c r="C716" s="4">
        <v>3</v>
      </c>
      <c r="D716" t="b">
        <v>1</v>
      </c>
      <c r="E716" s="13">
        <v>42882</v>
      </c>
      <c r="F716" s="4">
        <f>IF(Table2[[#This Row],[Win]],1,0)</f>
        <v>1</v>
      </c>
      <c r="G716" s="4">
        <f>VLOOKUP(Table2[[#This Row],[Team]],Table3[[Team]:[ID]],2,FALSE)</f>
        <v>26</v>
      </c>
      <c r="H716" s="4">
        <f>VLOOKUP(Table2[[#This Row],[Opponent]],Table3[[Team]:[ID]],2,FALSE)</f>
        <v>9</v>
      </c>
    </row>
    <row r="717" spans="1:8" x14ac:dyDescent="0.3">
      <c r="A717" s="5" t="s">
        <v>85</v>
      </c>
      <c r="B717" t="s">
        <v>97</v>
      </c>
      <c r="C717" s="6">
        <v>1</v>
      </c>
      <c r="D717" t="b">
        <v>1</v>
      </c>
      <c r="E717" s="13">
        <v>42882</v>
      </c>
      <c r="F717" s="4">
        <f>IF(Table2[[#This Row],[Win]],1,0)</f>
        <v>1</v>
      </c>
      <c r="G717" s="4">
        <f>VLOOKUP(Table2[[#This Row],[Team]],Table3[[Team]:[ID]],2,FALSE)</f>
        <v>10</v>
      </c>
      <c r="H717" s="4">
        <f>VLOOKUP(Table2[[#This Row],[Opponent]],Table3[[Team]:[ID]],2,FALSE)</f>
        <v>6</v>
      </c>
    </row>
    <row r="718" spans="1:8" x14ac:dyDescent="0.3">
      <c r="A718" s="3" t="s">
        <v>76</v>
      </c>
      <c r="B718" t="s">
        <v>84</v>
      </c>
      <c r="C718" s="4">
        <v>3</v>
      </c>
      <c r="D718" t="b">
        <v>1</v>
      </c>
      <c r="E718" s="13">
        <v>42882</v>
      </c>
      <c r="F718" s="4">
        <f>IF(Table2[[#This Row],[Win]],1,0)</f>
        <v>1</v>
      </c>
      <c r="G718" s="4">
        <f>VLOOKUP(Table2[[#This Row],[Team]],Table3[[Team]:[ID]],2,FALSE)</f>
        <v>13</v>
      </c>
      <c r="H718" s="4">
        <f>VLOOKUP(Table2[[#This Row],[Opponent]],Table3[[Team]:[ID]],2,FALSE)</f>
        <v>15</v>
      </c>
    </row>
    <row r="719" spans="1:8" x14ac:dyDescent="0.3">
      <c r="A719" s="5" t="s">
        <v>94</v>
      </c>
      <c r="B719" t="s">
        <v>87</v>
      </c>
      <c r="C719" s="6">
        <v>-2</v>
      </c>
      <c r="D719" t="b">
        <v>0</v>
      </c>
      <c r="E719" s="13">
        <v>42882</v>
      </c>
      <c r="F719" s="4">
        <f>IF(Table2[[#This Row],[Win]],1,0)</f>
        <v>0</v>
      </c>
      <c r="G719" s="4">
        <f>VLOOKUP(Table2[[#This Row],[Team]],Table3[[Team]:[ID]],2,FALSE)</f>
        <v>27</v>
      </c>
      <c r="H719" s="4">
        <f>VLOOKUP(Table2[[#This Row],[Opponent]],Table3[[Team]:[ID]],2,FALSE)</f>
        <v>17</v>
      </c>
    </row>
    <row r="720" spans="1:8" x14ac:dyDescent="0.3">
      <c r="A720" s="3" t="s">
        <v>85</v>
      </c>
      <c r="B720" t="s">
        <v>97</v>
      </c>
      <c r="C720" s="4">
        <v>-3</v>
      </c>
      <c r="D720" t="b">
        <v>0</v>
      </c>
      <c r="E720" s="13">
        <v>42882</v>
      </c>
      <c r="F720" s="4">
        <f>IF(Table2[[#This Row],[Win]],1,0)</f>
        <v>0</v>
      </c>
      <c r="G720" s="4">
        <f>VLOOKUP(Table2[[#This Row],[Team]],Table3[[Team]:[ID]],2,FALSE)</f>
        <v>10</v>
      </c>
      <c r="H720" s="4">
        <f>VLOOKUP(Table2[[#This Row],[Opponent]],Table3[[Team]:[ID]],2,FALSE)</f>
        <v>6</v>
      </c>
    </row>
    <row r="721" spans="1:8" x14ac:dyDescent="0.3">
      <c r="A721" s="5" t="s">
        <v>93</v>
      </c>
      <c r="B721" t="s">
        <v>98</v>
      </c>
      <c r="C721" s="6">
        <v>-5</v>
      </c>
      <c r="D721" t="b">
        <v>0</v>
      </c>
      <c r="E721" s="13">
        <v>42882</v>
      </c>
      <c r="F721" s="4">
        <f>IF(Table2[[#This Row],[Win]],1,0)</f>
        <v>0</v>
      </c>
      <c r="G721" s="4">
        <f>VLOOKUP(Table2[[#This Row],[Team]],Table3[[Team]:[ID]],2,FALSE)</f>
        <v>1</v>
      </c>
      <c r="H721" s="4">
        <f>VLOOKUP(Table2[[#This Row],[Opponent]],Table3[[Team]:[ID]],2,FALSE)</f>
        <v>16</v>
      </c>
    </row>
    <row r="722" spans="1:8" x14ac:dyDescent="0.3">
      <c r="A722" s="3" t="s">
        <v>99</v>
      </c>
      <c r="B722" t="s">
        <v>96</v>
      </c>
      <c r="C722" s="4">
        <v>-3</v>
      </c>
      <c r="D722" t="b">
        <v>0</v>
      </c>
      <c r="E722" s="13">
        <v>42882</v>
      </c>
      <c r="F722" s="4">
        <f>IF(Table2[[#This Row],[Win]],1,0)</f>
        <v>0</v>
      </c>
      <c r="G722" s="4">
        <f>VLOOKUP(Table2[[#This Row],[Team]],Table3[[Team]:[ID]],2,FALSE)</f>
        <v>3</v>
      </c>
      <c r="H722" s="4">
        <f>VLOOKUP(Table2[[#This Row],[Opponent]],Table3[[Team]:[ID]],2,FALSE)</f>
        <v>11</v>
      </c>
    </row>
    <row r="723" spans="1:8" x14ac:dyDescent="0.3">
      <c r="A723" s="5" t="s">
        <v>86</v>
      </c>
      <c r="B723" t="s">
        <v>80</v>
      </c>
      <c r="C723" s="6">
        <v>-1</v>
      </c>
      <c r="D723" t="b">
        <v>0</v>
      </c>
      <c r="E723" s="13">
        <v>42882</v>
      </c>
      <c r="F723" s="4">
        <f>IF(Table2[[#This Row],[Win]],1,0)</f>
        <v>0</v>
      </c>
      <c r="G723" s="4">
        <f>VLOOKUP(Table2[[#This Row],[Team]],Table3[[Team]:[ID]],2,FALSE)</f>
        <v>7</v>
      </c>
      <c r="H723" s="4">
        <f>VLOOKUP(Table2[[#This Row],[Opponent]],Table3[[Team]:[ID]],2,FALSE)</f>
        <v>21</v>
      </c>
    </row>
    <row r="724" spans="1:8" x14ac:dyDescent="0.3">
      <c r="A724" s="3" t="s">
        <v>72</v>
      </c>
      <c r="B724" t="s">
        <v>91</v>
      </c>
      <c r="C724" s="4">
        <v>-5</v>
      </c>
      <c r="D724" t="b">
        <v>0</v>
      </c>
      <c r="E724" s="13">
        <v>42882</v>
      </c>
      <c r="F724" s="4">
        <f>IF(Table2[[#This Row],[Win]],1,0)</f>
        <v>0</v>
      </c>
      <c r="G724" s="4">
        <f>VLOOKUP(Table2[[#This Row],[Team]],Table3[[Team]:[ID]],2,FALSE)</f>
        <v>5</v>
      </c>
      <c r="H724" s="4">
        <f>VLOOKUP(Table2[[#This Row],[Opponent]],Table3[[Team]:[ID]],2,FALSE)</f>
        <v>14</v>
      </c>
    </row>
    <row r="725" spans="1:8" x14ac:dyDescent="0.3">
      <c r="A725" s="5" t="s">
        <v>77</v>
      </c>
      <c r="B725" t="s">
        <v>90</v>
      </c>
      <c r="C725" s="6">
        <v>-6</v>
      </c>
      <c r="D725" t="b">
        <v>0</v>
      </c>
      <c r="E725" s="13">
        <v>42882</v>
      </c>
      <c r="F725" s="4">
        <f>IF(Table2[[#This Row],[Win]],1,0)</f>
        <v>0</v>
      </c>
      <c r="G725" s="4">
        <f>VLOOKUP(Table2[[#This Row],[Team]],Table3[[Team]:[ID]],2,FALSE)</f>
        <v>25</v>
      </c>
      <c r="H725" s="4">
        <f>VLOOKUP(Table2[[#This Row],[Opponent]],Table3[[Team]:[ID]],2,FALSE)</f>
        <v>4</v>
      </c>
    </row>
    <row r="726" spans="1:8" x14ac:dyDescent="0.3">
      <c r="A726" s="3" t="s">
        <v>92</v>
      </c>
      <c r="B726" t="s">
        <v>81</v>
      </c>
      <c r="C726" s="4">
        <v>-1</v>
      </c>
      <c r="D726" t="b">
        <v>0</v>
      </c>
      <c r="E726" s="13">
        <v>42882</v>
      </c>
      <c r="F726" s="4">
        <f>IF(Table2[[#This Row],[Win]],1,0)</f>
        <v>0</v>
      </c>
      <c r="G726" s="4">
        <f>VLOOKUP(Table2[[#This Row],[Team]],Table3[[Team]:[ID]],2,FALSE)</f>
        <v>18</v>
      </c>
      <c r="H726" s="4">
        <f>VLOOKUP(Table2[[#This Row],[Opponent]],Table3[[Team]:[ID]],2,FALSE)</f>
        <v>22</v>
      </c>
    </row>
    <row r="727" spans="1:8" x14ac:dyDescent="0.3">
      <c r="A727" s="5" t="s">
        <v>74</v>
      </c>
      <c r="B727" t="s">
        <v>83</v>
      </c>
      <c r="C727" s="6">
        <v>3</v>
      </c>
      <c r="D727" t="b">
        <v>1</v>
      </c>
      <c r="E727" s="13">
        <v>42882</v>
      </c>
      <c r="F727" s="4">
        <f>IF(Table2[[#This Row],[Win]],1,0)</f>
        <v>1</v>
      </c>
      <c r="G727" s="4">
        <f>VLOOKUP(Table2[[#This Row],[Team]],Table3[[Team]:[ID]],2,FALSE)</f>
        <v>12</v>
      </c>
      <c r="H727" s="4">
        <f>VLOOKUP(Table2[[#This Row],[Opponent]],Table3[[Team]:[ID]],2,FALSE)</f>
        <v>8</v>
      </c>
    </row>
    <row r="728" spans="1:8" x14ac:dyDescent="0.3">
      <c r="A728" s="3" t="s">
        <v>100</v>
      </c>
      <c r="B728" t="s">
        <v>75</v>
      </c>
      <c r="C728" s="4">
        <v>-2</v>
      </c>
      <c r="D728" t="b">
        <v>0</v>
      </c>
      <c r="E728" s="13">
        <v>42882</v>
      </c>
      <c r="F728" s="4">
        <f>IF(Table2[[#This Row],[Win]],1,0)</f>
        <v>0</v>
      </c>
      <c r="G728" s="4">
        <f>VLOOKUP(Table2[[#This Row],[Team]],Table3[[Team]:[ID]],2,FALSE)</f>
        <v>28</v>
      </c>
      <c r="H728" s="4">
        <f>VLOOKUP(Table2[[#This Row],[Opponent]],Table3[[Team]:[ID]],2,FALSE)</f>
        <v>29</v>
      </c>
    </row>
    <row r="729" spans="1:8" x14ac:dyDescent="0.3">
      <c r="A729" s="5" t="s">
        <v>79</v>
      </c>
      <c r="B729" t="s">
        <v>71</v>
      </c>
      <c r="C729" s="6">
        <v>-3</v>
      </c>
      <c r="D729" t="b">
        <v>0</v>
      </c>
      <c r="E729" s="13">
        <v>42882</v>
      </c>
      <c r="F729" s="4">
        <f>IF(Table2[[#This Row],[Win]],1,0)</f>
        <v>0</v>
      </c>
      <c r="G729" s="4">
        <f>VLOOKUP(Table2[[#This Row],[Team]],Table3[[Team]:[ID]],2,FALSE)</f>
        <v>2</v>
      </c>
      <c r="H729" s="4">
        <f>VLOOKUP(Table2[[#This Row],[Opponent]],Table3[[Team]:[ID]],2,FALSE)</f>
        <v>24</v>
      </c>
    </row>
    <row r="730" spans="1:8" x14ac:dyDescent="0.3">
      <c r="A730" s="3" t="s">
        <v>89</v>
      </c>
      <c r="B730" t="s">
        <v>73</v>
      </c>
      <c r="C730" s="4">
        <v>-1</v>
      </c>
      <c r="D730" t="b">
        <v>0</v>
      </c>
      <c r="E730" s="13">
        <v>42882</v>
      </c>
      <c r="F730" s="4">
        <f>IF(Table2[[#This Row],[Win]],1,0)</f>
        <v>0</v>
      </c>
      <c r="G730" s="4">
        <f>VLOOKUP(Table2[[#This Row],[Team]],Table3[[Team]:[ID]],2,FALSE)</f>
        <v>20</v>
      </c>
      <c r="H730" s="4">
        <f>VLOOKUP(Table2[[#This Row],[Opponent]],Table3[[Team]:[ID]],2,FALSE)</f>
        <v>19</v>
      </c>
    </row>
    <row r="731" spans="1:8" x14ac:dyDescent="0.3">
      <c r="A731" s="5" t="s">
        <v>82</v>
      </c>
      <c r="B731" t="s">
        <v>88</v>
      </c>
      <c r="C731" s="6">
        <v>-3</v>
      </c>
      <c r="D731" t="b">
        <v>0</v>
      </c>
      <c r="E731" s="13">
        <v>42882</v>
      </c>
      <c r="F731" s="4">
        <f>IF(Table2[[#This Row],[Win]],1,0)</f>
        <v>0</v>
      </c>
      <c r="G731" s="4">
        <f>VLOOKUP(Table2[[#This Row],[Team]],Table3[[Team]:[ID]],2,FALSE)</f>
        <v>23</v>
      </c>
      <c r="H731" s="4">
        <f>VLOOKUP(Table2[[#This Row],[Opponent]],Table3[[Team]:[ID]],2,FALSE)</f>
        <v>30</v>
      </c>
    </row>
    <row r="732" spans="1:8" x14ac:dyDescent="0.3">
      <c r="A732" s="3" t="s">
        <v>95</v>
      </c>
      <c r="B732" t="s">
        <v>78</v>
      </c>
      <c r="C732" s="4">
        <v>-4</v>
      </c>
      <c r="D732" t="b">
        <v>0</v>
      </c>
      <c r="E732" s="13">
        <v>42883</v>
      </c>
      <c r="F732" s="4">
        <f>IF(Table2[[#This Row],[Win]],1,0)</f>
        <v>0</v>
      </c>
      <c r="G732" s="4">
        <f>VLOOKUP(Table2[[#This Row],[Team]],Table3[[Team]:[ID]],2,FALSE)</f>
        <v>26</v>
      </c>
      <c r="H732" s="4">
        <f>VLOOKUP(Table2[[#This Row],[Opponent]],Table3[[Team]:[ID]],2,FALSE)</f>
        <v>9</v>
      </c>
    </row>
    <row r="733" spans="1:8" x14ac:dyDescent="0.3">
      <c r="A733" s="5" t="s">
        <v>76</v>
      </c>
      <c r="B733" t="s">
        <v>84</v>
      </c>
      <c r="C733" s="6">
        <v>-7</v>
      </c>
      <c r="D733" t="b">
        <v>0</v>
      </c>
      <c r="E733" s="13">
        <v>42883</v>
      </c>
      <c r="F733" s="4">
        <f>IF(Table2[[#This Row],[Win]],1,0)</f>
        <v>0</v>
      </c>
      <c r="G733" s="4">
        <f>VLOOKUP(Table2[[#This Row],[Team]],Table3[[Team]:[ID]],2,FALSE)</f>
        <v>13</v>
      </c>
      <c r="H733" s="4">
        <f>VLOOKUP(Table2[[#This Row],[Opponent]],Table3[[Team]:[ID]],2,FALSE)</f>
        <v>15</v>
      </c>
    </row>
    <row r="734" spans="1:8" x14ac:dyDescent="0.3">
      <c r="A734" s="3" t="s">
        <v>85</v>
      </c>
      <c r="B734" t="s">
        <v>97</v>
      </c>
      <c r="C734" s="4">
        <v>-4</v>
      </c>
      <c r="D734" t="b">
        <v>0</v>
      </c>
      <c r="E734" s="13">
        <v>42883</v>
      </c>
      <c r="F734" s="4">
        <f>IF(Table2[[#This Row],[Win]],1,0)</f>
        <v>0</v>
      </c>
      <c r="G734" s="4">
        <f>VLOOKUP(Table2[[#This Row],[Team]],Table3[[Team]:[ID]],2,FALSE)</f>
        <v>10</v>
      </c>
      <c r="H734" s="4">
        <f>VLOOKUP(Table2[[#This Row],[Opponent]],Table3[[Team]:[ID]],2,FALSE)</f>
        <v>6</v>
      </c>
    </row>
    <row r="735" spans="1:8" x14ac:dyDescent="0.3">
      <c r="A735" s="5" t="s">
        <v>94</v>
      </c>
      <c r="B735" t="s">
        <v>87</v>
      </c>
      <c r="C735" s="6">
        <v>2</v>
      </c>
      <c r="D735" t="b">
        <v>1</v>
      </c>
      <c r="E735" s="13">
        <v>42883</v>
      </c>
      <c r="F735" s="4">
        <f>IF(Table2[[#This Row],[Win]],1,0)</f>
        <v>1</v>
      </c>
      <c r="G735" s="4">
        <f>VLOOKUP(Table2[[#This Row],[Team]],Table3[[Team]:[ID]],2,FALSE)</f>
        <v>27</v>
      </c>
      <c r="H735" s="4">
        <f>VLOOKUP(Table2[[#This Row],[Opponent]],Table3[[Team]:[ID]],2,FALSE)</f>
        <v>17</v>
      </c>
    </row>
    <row r="736" spans="1:8" x14ac:dyDescent="0.3">
      <c r="A736" s="3" t="s">
        <v>99</v>
      </c>
      <c r="B736" t="s">
        <v>96</v>
      </c>
      <c r="C736" s="4">
        <v>-4</v>
      </c>
      <c r="D736" t="b">
        <v>0</v>
      </c>
      <c r="E736" s="13">
        <v>42883</v>
      </c>
      <c r="F736" s="4">
        <f>IF(Table2[[#This Row],[Win]],1,0)</f>
        <v>0</v>
      </c>
      <c r="G736" s="4">
        <f>VLOOKUP(Table2[[#This Row],[Team]],Table3[[Team]:[ID]],2,FALSE)</f>
        <v>3</v>
      </c>
      <c r="H736" s="4">
        <f>VLOOKUP(Table2[[#This Row],[Opponent]],Table3[[Team]:[ID]],2,FALSE)</f>
        <v>11</v>
      </c>
    </row>
    <row r="737" spans="1:8" x14ac:dyDescent="0.3">
      <c r="A737" s="5" t="s">
        <v>93</v>
      </c>
      <c r="B737" t="s">
        <v>98</v>
      </c>
      <c r="C737" s="6">
        <v>-4</v>
      </c>
      <c r="D737" t="b">
        <v>0</v>
      </c>
      <c r="E737" s="13">
        <v>42883</v>
      </c>
      <c r="F737" s="4">
        <f>IF(Table2[[#This Row],[Win]],1,0)</f>
        <v>0</v>
      </c>
      <c r="G737" s="4">
        <f>VLOOKUP(Table2[[#This Row],[Team]],Table3[[Team]:[ID]],2,FALSE)</f>
        <v>1</v>
      </c>
      <c r="H737" s="4">
        <f>VLOOKUP(Table2[[#This Row],[Opponent]],Table3[[Team]:[ID]],2,FALSE)</f>
        <v>16</v>
      </c>
    </row>
    <row r="738" spans="1:8" x14ac:dyDescent="0.3">
      <c r="A738" s="3" t="s">
        <v>72</v>
      </c>
      <c r="B738" t="s">
        <v>91</v>
      </c>
      <c r="C738" s="4">
        <v>-5</v>
      </c>
      <c r="D738" t="b">
        <v>0</v>
      </c>
      <c r="E738" s="13">
        <v>42883</v>
      </c>
      <c r="F738" s="4">
        <f>IF(Table2[[#This Row],[Win]],1,0)</f>
        <v>0</v>
      </c>
      <c r="G738" s="4">
        <f>VLOOKUP(Table2[[#This Row],[Team]],Table3[[Team]:[ID]],2,FALSE)</f>
        <v>5</v>
      </c>
      <c r="H738" s="4">
        <f>VLOOKUP(Table2[[#This Row],[Opponent]],Table3[[Team]:[ID]],2,FALSE)</f>
        <v>14</v>
      </c>
    </row>
    <row r="739" spans="1:8" x14ac:dyDescent="0.3">
      <c r="A739" s="5" t="s">
        <v>86</v>
      </c>
      <c r="B739" t="s">
        <v>80</v>
      </c>
      <c r="C739" s="6">
        <v>4</v>
      </c>
      <c r="D739" t="b">
        <v>1</v>
      </c>
      <c r="E739" s="13">
        <v>42883</v>
      </c>
      <c r="F739" s="4">
        <f>IF(Table2[[#This Row],[Win]],1,0)</f>
        <v>1</v>
      </c>
      <c r="G739" s="4">
        <f>VLOOKUP(Table2[[#This Row],[Team]],Table3[[Team]:[ID]],2,FALSE)</f>
        <v>7</v>
      </c>
      <c r="H739" s="4">
        <f>VLOOKUP(Table2[[#This Row],[Opponent]],Table3[[Team]:[ID]],2,FALSE)</f>
        <v>21</v>
      </c>
    </row>
    <row r="740" spans="1:8" x14ac:dyDescent="0.3">
      <c r="A740" s="3" t="s">
        <v>77</v>
      </c>
      <c r="B740" t="s">
        <v>90</v>
      </c>
      <c r="C740" s="4">
        <v>5</v>
      </c>
      <c r="D740" t="b">
        <v>1</v>
      </c>
      <c r="E740" s="13">
        <v>42883</v>
      </c>
      <c r="F740" s="4">
        <f>IF(Table2[[#This Row],[Win]],1,0)</f>
        <v>1</v>
      </c>
      <c r="G740" s="4">
        <f>VLOOKUP(Table2[[#This Row],[Team]],Table3[[Team]:[ID]],2,FALSE)</f>
        <v>25</v>
      </c>
      <c r="H740" s="4">
        <f>VLOOKUP(Table2[[#This Row],[Opponent]],Table3[[Team]:[ID]],2,FALSE)</f>
        <v>4</v>
      </c>
    </row>
    <row r="741" spans="1:8" x14ac:dyDescent="0.3">
      <c r="A741" s="5" t="s">
        <v>74</v>
      </c>
      <c r="B741" t="s">
        <v>83</v>
      </c>
      <c r="C741" s="6">
        <v>-9</v>
      </c>
      <c r="D741" t="b">
        <v>0</v>
      </c>
      <c r="E741" s="13">
        <v>42883</v>
      </c>
      <c r="F741" s="4">
        <f>IF(Table2[[#This Row],[Win]],1,0)</f>
        <v>0</v>
      </c>
      <c r="G741" s="4">
        <f>VLOOKUP(Table2[[#This Row],[Team]],Table3[[Team]:[ID]],2,FALSE)</f>
        <v>12</v>
      </c>
      <c r="H741" s="4">
        <f>VLOOKUP(Table2[[#This Row],[Opponent]],Table3[[Team]:[ID]],2,FALSE)</f>
        <v>8</v>
      </c>
    </row>
    <row r="742" spans="1:8" x14ac:dyDescent="0.3">
      <c r="A742" s="3" t="s">
        <v>92</v>
      </c>
      <c r="B742" t="s">
        <v>81</v>
      </c>
      <c r="C742" s="4">
        <v>5</v>
      </c>
      <c r="D742" t="b">
        <v>1</v>
      </c>
      <c r="E742" s="13">
        <v>42883</v>
      </c>
      <c r="F742" s="4">
        <f>IF(Table2[[#This Row],[Win]],1,0)</f>
        <v>1</v>
      </c>
      <c r="G742" s="4">
        <f>VLOOKUP(Table2[[#This Row],[Team]],Table3[[Team]:[ID]],2,FALSE)</f>
        <v>18</v>
      </c>
      <c r="H742" s="4">
        <f>VLOOKUP(Table2[[#This Row],[Opponent]],Table3[[Team]:[ID]],2,FALSE)</f>
        <v>22</v>
      </c>
    </row>
    <row r="743" spans="1:8" x14ac:dyDescent="0.3">
      <c r="A743" s="5" t="s">
        <v>100</v>
      </c>
      <c r="B743" t="s">
        <v>75</v>
      </c>
      <c r="C743" s="6">
        <v>2</v>
      </c>
      <c r="D743" t="b">
        <v>1</v>
      </c>
      <c r="E743" s="13">
        <v>42883</v>
      </c>
      <c r="F743" s="4">
        <f>IF(Table2[[#This Row],[Win]],1,0)</f>
        <v>1</v>
      </c>
      <c r="G743" s="4">
        <f>VLOOKUP(Table2[[#This Row],[Team]],Table3[[Team]:[ID]],2,FALSE)</f>
        <v>28</v>
      </c>
      <c r="H743" s="4">
        <f>VLOOKUP(Table2[[#This Row],[Opponent]],Table3[[Team]:[ID]],2,FALSE)</f>
        <v>29</v>
      </c>
    </row>
    <row r="744" spans="1:8" x14ac:dyDescent="0.3">
      <c r="A744" s="3" t="s">
        <v>79</v>
      </c>
      <c r="B744" t="s">
        <v>71</v>
      </c>
      <c r="C744" s="4">
        <v>-6</v>
      </c>
      <c r="D744" t="b">
        <v>0</v>
      </c>
      <c r="E744" s="13">
        <v>42883</v>
      </c>
      <c r="F744" s="4">
        <f>IF(Table2[[#This Row],[Win]],1,0)</f>
        <v>0</v>
      </c>
      <c r="G744" s="4">
        <f>VLOOKUP(Table2[[#This Row],[Team]],Table3[[Team]:[ID]],2,FALSE)</f>
        <v>2</v>
      </c>
      <c r="H744" s="4">
        <f>VLOOKUP(Table2[[#This Row],[Opponent]],Table3[[Team]:[ID]],2,FALSE)</f>
        <v>24</v>
      </c>
    </row>
    <row r="745" spans="1:8" x14ac:dyDescent="0.3">
      <c r="A745" s="5" t="s">
        <v>89</v>
      </c>
      <c r="B745" t="s">
        <v>73</v>
      </c>
      <c r="C745" s="6">
        <v>-4</v>
      </c>
      <c r="D745" t="b">
        <v>0</v>
      </c>
      <c r="E745" s="13">
        <v>42883</v>
      </c>
      <c r="F745" s="4">
        <f>IF(Table2[[#This Row],[Win]],1,0)</f>
        <v>0</v>
      </c>
      <c r="G745" s="4">
        <f>VLOOKUP(Table2[[#This Row],[Team]],Table3[[Team]:[ID]],2,FALSE)</f>
        <v>20</v>
      </c>
      <c r="H745" s="4">
        <f>VLOOKUP(Table2[[#This Row],[Opponent]],Table3[[Team]:[ID]],2,FALSE)</f>
        <v>19</v>
      </c>
    </row>
    <row r="746" spans="1:8" x14ac:dyDescent="0.3">
      <c r="A746" s="3" t="s">
        <v>82</v>
      </c>
      <c r="B746" t="s">
        <v>88</v>
      </c>
      <c r="C746" s="4">
        <v>2</v>
      </c>
      <c r="D746" t="b">
        <v>1</v>
      </c>
      <c r="E746" s="13">
        <v>42883</v>
      </c>
      <c r="F746" s="4">
        <f>IF(Table2[[#This Row],[Win]],1,0)</f>
        <v>1</v>
      </c>
      <c r="G746" s="4">
        <f>VLOOKUP(Table2[[#This Row],[Team]],Table3[[Team]:[ID]],2,FALSE)</f>
        <v>23</v>
      </c>
      <c r="H746" s="4">
        <f>VLOOKUP(Table2[[#This Row],[Opponent]],Table3[[Team]:[ID]],2,FALSE)</f>
        <v>30</v>
      </c>
    </row>
    <row r="747" spans="1:8" x14ac:dyDescent="0.3">
      <c r="A747" s="5" t="s">
        <v>80</v>
      </c>
      <c r="B747" t="s">
        <v>84</v>
      </c>
      <c r="C747" s="6">
        <v>-3</v>
      </c>
      <c r="D747" t="b">
        <v>0</v>
      </c>
      <c r="E747" s="13">
        <v>42884</v>
      </c>
      <c r="F747" s="4">
        <f>IF(Table2[[#This Row],[Win]],1,0)</f>
        <v>0</v>
      </c>
      <c r="G747" s="4">
        <f>VLOOKUP(Table2[[#This Row],[Team]],Table3[[Team]:[ID]],2,FALSE)</f>
        <v>21</v>
      </c>
      <c r="H747" s="4">
        <f>VLOOKUP(Table2[[#This Row],[Opponent]],Table3[[Team]:[ID]],2,FALSE)</f>
        <v>15</v>
      </c>
    </row>
    <row r="748" spans="1:8" x14ac:dyDescent="0.3">
      <c r="A748" s="3" t="s">
        <v>90</v>
      </c>
      <c r="B748" t="s">
        <v>97</v>
      </c>
      <c r="C748" s="4">
        <v>-1</v>
      </c>
      <c r="D748" t="b">
        <v>0</v>
      </c>
      <c r="E748" s="13">
        <v>42884</v>
      </c>
      <c r="F748" s="4">
        <f>IF(Table2[[#This Row],[Win]],1,0)</f>
        <v>0</v>
      </c>
      <c r="G748" s="4">
        <f>VLOOKUP(Table2[[#This Row],[Team]],Table3[[Team]:[ID]],2,FALSE)</f>
        <v>4</v>
      </c>
      <c r="H748" s="4">
        <f>VLOOKUP(Table2[[#This Row],[Opponent]],Table3[[Team]:[ID]],2,FALSE)</f>
        <v>6</v>
      </c>
    </row>
    <row r="749" spans="1:8" x14ac:dyDescent="0.3">
      <c r="A749" s="5" t="s">
        <v>91</v>
      </c>
      <c r="B749" t="s">
        <v>95</v>
      </c>
      <c r="C749" s="6">
        <v>4</v>
      </c>
      <c r="D749" t="b">
        <v>1</v>
      </c>
      <c r="E749" s="13">
        <v>42884</v>
      </c>
      <c r="F749" s="4">
        <f>IF(Table2[[#This Row],[Win]],1,0)</f>
        <v>1</v>
      </c>
      <c r="G749" s="4">
        <f>VLOOKUP(Table2[[#This Row],[Team]],Table3[[Team]:[ID]],2,FALSE)</f>
        <v>14</v>
      </c>
      <c r="H749" s="4">
        <f>VLOOKUP(Table2[[#This Row],[Opponent]],Table3[[Team]:[ID]],2,FALSE)</f>
        <v>26</v>
      </c>
    </row>
    <row r="750" spans="1:8" x14ac:dyDescent="0.3">
      <c r="A750" s="3" t="s">
        <v>85</v>
      </c>
      <c r="B750" t="s">
        <v>74</v>
      </c>
      <c r="C750" s="4">
        <v>3</v>
      </c>
      <c r="D750" t="b">
        <v>1</v>
      </c>
      <c r="E750" s="13">
        <v>42884</v>
      </c>
      <c r="F750" s="4">
        <f>IF(Table2[[#This Row],[Win]],1,0)</f>
        <v>1</v>
      </c>
      <c r="G750" s="4">
        <f>VLOOKUP(Table2[[#This Row],[Team]],Table3[[Team]:[ID]],2,FALSE)</f>
        <v>10</v>
      </c>
      <c r="H750" s="4">
        <f>VLOOKUP(Table2[[#This Row],[Opponent]],Table3[[Team]:[ID]],2,FALSE)</f>
        <v>12</v>
      </c>
    </row>
    <row r="751" spans="1:8" x14ac:dyDescent="0.3">
      <c r="A751" s="5" t="s">
        <v>94</v>
      </c>
      <c r="B751" t="s">
        <v>100</v>
      </c>
      <c r="C751" s="6">
        <v>2</v>
      </c>
      <c r="D751" t="b">
        <v>1</v>
      </c>
      <c r="E751" s="13">
        <v>42884</v>
      </c>
      <c r="F751" s="4">
        <f>IF(Table2[[#This Row],[Win]],1,0)</f>
        <v>1</v>
      </c>
      <c r="G751" s="4">
        <f>VLOOKUP(Table2[[#This Row],[Team]],Table3[[Team]:[ID]],2,FALSE)</f>
        <v>27</v>
      </c>
      <c r="H751" s="4">
        <f>VLOOKUP(Table2[[#This Row],[Opponent]],Table3[[Team]:[ID]],2,FALSE)</f>
        <v>28</v>
      </c>
    </row>
    <row r="752" spans="1:8" x14ac:dyDescent="0.3">
      <c r="A752" s="3" t="s">
        <v>89</v>
      </c>
      <c r="B752" t="s">
        <v>83</v>
      </c>
      <c r="C752" s="4">
        <v>-2</v>
      </c>
      <c r="D752" t="b">
        <v>0</v>
      </c>
      <c r="E752" s="13">
        <v>42884</v>
      </c>
      <c r="F752" s="4">
        <f>IF(Table2[[#This Row],[Win]],1,0)</f>
        <v>0</v>
      </c>
      <c r="G752" s="4">
        <f>VLOOKUP(Table2[[#This Row],[Team]],Table3[[Team]:[ID]],2,FALSE)</f>
        <v>20</v>
      </c>
      <c r="H752" s="4">
        <f>VLOOKUP(Table2[[#This Row],[Opponent]],Table3[[Team]:[ID]],2,FALSE)</f>
        <v>8</v>
      </c>
    </row>
    <row r="753" spans="1:8" x14ac:dyDescent="0.3">
      <c r="A753" s="5" t="s">
        <v>88</v>
      </c>
      <c r="B753" t="s">
        <v>71</v>
      </c>
      <c r="C753" s="6">
        <v>3</v>
      </c>
      <c r="D753" t="b">
        <v>1</v>
      </c>
      <c r="E753" s="13">
        <v>42884</v>
      </c>
      <c r="F753" s="4">
        <f>IF(Table2[[#This Row],[Win]],1,0)</f>
        <v>1</v>
      </c>
      <c r="G753" s="4">
        <f>VLOOKUP(Table2[[#This Row],[Team]],Table3[[Team]:[ID]],2,FALSE)</f>
        <v>30</v>
      </c>
      <c r="H753" s="4">
        <f>VLOOKUP(Table2[[#This Row],[Opponent]],Table3[[Team]:[ID]],2,FALSE)</f>
        <v>24</v>
      </c>
    </row>
    <row r="754" spans="1:8" x14ac:dyDescent="0.3">
      <c r="A754" s="3" t="s">
        <v>72</v>
      </c>
      <c r="B754" t="s">
        <v>82</v>
      </c>
      <c r="C754" s="4">
        <v>-3</v>
      </c>
      <c r="D754" t="b">
        <v>0</v>
      </c>
      <c r="E754" s="13">
        <v>42884</v>
      </c>
      <c r="F754" s="4">
        <f>IF(Table2[[#This Row],[Win]],1,0)</f>
        <v>0</v>
      </c>
      <c r="G754" s="4">
        <f>VLOOKUP(Table2[[#This Row],[Team]],Table3[[Team]:[ID]],2,FALSE)</f>
        <v>5</v>
      </c>
      <c r="H754" s="4">
        <f>VLOOKUP(Table2[[#This Row],[Opponent]],Table3[[Team]:[ID]],2,FALSE)</f>
        <v>23</v>
      </c>
    </row>
    <row r="755" spans="1:8" x14ac:dyDescent="0.3">
      <c r="A755" s="5" t="s">
        <v>79</v>
      </c>
      <c r="B755" t="s">
        <v>76</v>
      </c>
      <c r="C755" s="6">
        <v>3</v>
      </c>
      <c r="D755" t="b">
        <v>1</v>
      </c>
      <c r="E755" s="13">
        <v>42884</v>
      </c>
      <c r="F755" s="4">
        <f>IF(Table2[[#This Row],[Win]],1,0)</f>
        <v>1</v>
      </c>
      <c r="G755" s="4">
        <f>VLOOKUP(Table2[[#This Row],[Team]],Table3[[Team]:[ID]],2,FALSE)</f>
        <v>2</v>
      </c>
      <c r="H755" s="4">
        <f>VLOOKUP(Table2[[#This Row],[Opponent]],Table3[[Team]:[ID]],2,FALSE)</f>
        <v>13</v>
      </c>
    </row>
    <row r="756" spans="1:8" x14ac:dyDescent="0.3">
      <c r="A756" s="3" t="s">
        <v>93</v>
      </c>
      <c r="B756" t="s">
        <v>81</v>
      </c>
      <c r="C756" s="4">
        <v>-1</v>
      </c>
      <c r="D756" t="b">
        <v>0</v>
      </c>
      <c r="E756" s="13">
        <v>42884</v>
      </c>
      <c r="F756" s="4">
        <f>IF(Table2[[#This Row],[Win]],1,0)</f>
        <v>0</v>
      </c>
      <c r="G756" s="4">
        <f>VLOOKUP(Table2[[#This Row],[Team]],Table3[[Team]:[ID]],2,FALSE)</f>
        <v>1</v>
      </c>
      <c r="H756" s="4">
        <f>VLOOKUP(Table2[[#This Row],[Opponent]],Table3[[Team]:[ID]],2,FALSE)</f>
        <v>22</v>
      </c>
    </row>
    <row r="757" spans="1:8" x14ac:dyDescent="0.3">
      <c r="A757" s="5" t="s">
        <v>86</v>
      </c>
      <c r="B757" t="s">
        <v>75</v>
      </c>
      <c r="C757" s="6">
        <v>-15</v>
      </c>
      <c r="D757" t="b">
        <v>0</v>
      </c>
      <c r="E757" s="13">
        <v>42884</v>
      </c>
      <c r="F757" s="4">
        <f>IF(Table2[[#This Row],[Win]],1,0)</f>
        <v>0</v>
      </c>
      <c r="G757" s="4">
        <f>VLOOKUP(Table2[[#This Row],[Team]],Table3[[Team]:[ID]],2,FALSE)</f>
        <v>7</v>
      </c>
      <c r="H757" s="4">
        <f>VLOOKUP(Table2[[#This Row],[Opponent]],Table3[[Team]:[ID]],2,FALSE)</f>
        <v>29</v>
      </c>
    </row>
    <row r="758" spans="1:8" x14ac:dyDescent="0.3">
      <c r="A758" s="3" t="s">
        <v>98</v>
      </c>
      <c r="B758" t="s">
        <v>92</v>
      </c>
      <c r="C758" s="4">
        <v>-2</v>
      </c>
      <c r="D758" t="b">
        <v>0</v>
      </c>
      <c r="E758" s="13">
        <v>42884</v>
      </c>
      <c r="F758" s="4">
        <f>IF(Table2[[#This Row],[Win]],1,0)</f>
        <v>0</v>
      </c>
      <c r="G758" s="4">
        <f>VLOOKUP(Table2[[#This Row],[Team]],Table3[[Team]:[ID]],2,FALSE)</f>
        <v>16</v>
      </c>
      <c r="H758" s="4">
        <f>VLOOKUP(Table2[[#This Row],[Opponent]],Table3[[Team]:[ID]],2,FALSE)</f>
        <v>18</v>
      </c>
    </row>
    <row r="759" spans="1:8" x14ac:dyDescent="0.3">
      <c r="A759" s="5" t="s">
        <v>73</v>
      </c>
      <c r="B759" t="s">
        <v>99</v>
      </c>
      <c r="C759" s="6">
        <v>-1</v>
      </c>
      <c r="D759" t="b">
        <v>0</v>
      </c>
      <c r="E759" s="13">
        <v>42884</v>
      </c>
      <c r="F759" s="4">
        <f>IF(Table2[[#This Row],[Win]],1,0)</f>
        <v>0</v>
      </c>
      <c r="G759" s="4">
        <f>VLOOKUP(Table2[[#This Row],[Team]],Table3[[Team]:[ID]],2,FALSE)</f>
        <v>19</v>
      </c>
      <c r="H759" s="4">
        <f>VLOOKUP(Table2[[#This Row],[Opponent]],Table3[[Team]:[ID]],2,FALSE)</f>
        <v>3</v>
      </c>
    </row>
    <row r="760" spans="1:8" x14ac:dyDescent="0.3">
      <c r="A760" s="3" t="s">
        <v>77</v>
      </c>
      <c r="B760" t="s">
        <v>78</v>
      </c>
      <c r="C760" s="4">
        <v>1</v>
      </c>
      <c r="D760" t="b">
        <v>1</v>
      </c>
      <c r="E760" s="13">
        <v>42884</v>
      </c>
      <c r="F760" s="4">
        <f>IF(Table2[[#This Row],[Win]],1,0)</f>
        <v>1</v>
      </c>
      <c r="G760" s="4">
        <f>VLOOKUP(Table2[[#This Row],[Team]],Table3[[Team]:[ID]],2,FALSE)</f>
        <v>25</v>
      </c>
      <c r="H760" s="4">
        <f>VLOOKUP(Table2[[#This Row],[Opponent]],Table3[[Team]:[ID]],2,FALSE)</f>
        <v>9</v>
      </c>
    </row>
    <row r="761" spans="1:8" x14ac:dyDescent="0.3">
      <c r="A761" s="5" t="s">
        <v>96</v>
      </c>
      <c r="B761" t="s">
        <v>87</v>
      </c>
      <c r="C761" s="6">
        <v>8</v>
      </c>
      <c r="D761" t="b">
        <v>1</v>
      </c>
      <c r="E761" s="13">
        <v>42884</v>
      </c>
      <c r="F761" s="4">
        <f>IF(Table2[[#This Row],[Win]],1,0)</f>
        <v>1</v>
      </c>
      <c r="G761" s="4">
        <f>VLOOKUP(Table2[[#This Row],[Team]],Table3[[Team]:[ID]],2,FALSE)</f>
        <v>11</v>
      </c>
      <c r="H761" s="4">
        <f>VLOOKUP(Table2[[#This Row],[Opponent]],Table3[[Team]:[ID]],2,FALSE)</f>
        <v>17</v>
      </c>
    </row>
    <row r="762" spans="1:8" x14ac:dyDescent="0.3">
      <c r="A762" s="3" t="s">
        <v>90</v>
      </c>
      <c r="B762" t="s">
        <v>97</v>
      </c>
      <c r="C762" s="4">
        <v>6</v>
      </c>
      <c r="D762" t="b">
        <v>1</v>
      </c>
      <c r="E762" s="13">
        <v>42885</v>
      </c>
      <c r="F762" s="4">
        <f>IF(Table2[[#This Row],[Win]],1,0)</f>
        <v>1</v>
      </c>
      <c r="G762" s="4">
        <f>VLOOKUP(Table2[[#This Row],[Team]],Table3[[Team]:[ID]],2,FALSE)</f>
        <v>4</v>
      </c>
      <c r="H762" s="4">
        <f>VLOOKUP(Table2[[#This Row],[Opponent]],Table3[[Team]:[ID]],2,FALSE)</f>
        <v>6</v>
      </c>
    </row>
    <row r="763" spans="1:8" x14ac:dyDescent="0.3">
      <c r="A763" s="5" t="s">
        <v>91</v>
      </c>
      <c r="B763" t="s">
        <v>95</v>
      </c>
      <c r="C763" s="6">
        <v>5</v>
      </c>
      <c r="D763" t="b">
        <v>1</v>
      </c>
      <c r="E763" s="13">
        <v>42885</v>
      </c>
      <c r="F763" s="4">
        <f>IF(Table2[[#This Row],[Win]],1,0)</f>
        <v>1</v>
      </c>
      <c r="G763" s="4">
        <f>VLOOKUP(Table2[[#This Row],[Team]],Table3[[Team]:[ID]],2,FALSE)</f>
        <v>14</v>
      </c>
      <c r="H763" s="4">
        <f>VLOOKUP(Table2[[#This Row],[Opponent]],Table3[[Team]:[ID]],2,FALSE)</f>
        <v>26</v>
      </c>
    </row>
    <row r="764" spans="1:8" x14ac:dyDescent="0.3">
      <c r="A764" s="3" t="s">
        <v>94</v>
      </c>
      <c r="B764" t="s">
        <v>100</v>
      </c>
      <c r="C764" s="4">
        <v>-4</v>
      </c>
      <c r="D764" t="b">
        <v>0</v>
      </c>
      <c r="E764" s="13">
        <v>42885</v>
      </c>
      <c r="F764" s="4">
        <f>IF(Table2[[#This Row],[Win]],1,0)</f>
        <v>0</v>
      </c>
      <c r="G764" s="4">
        <f>VLOOKUP(Table2[[#This Row],[Team]],Table3[[Team]:[ID]],2,FALSE)</f>
        <v>27</v>
      </c>
      <c r="H764" s="4">
        <f>VLOOKUP(Table2[[#This Row],[Opponent]],Table3[[Team]:[ID]],2,FALSE)</f>
        <v>28</v>
      </c>
    </row>
    <row r="765" spans="1:8" x14ac:dyDescent="0.3">
      <c r="A765" s="5" t="s">
        <v>85</v>
      </c>
      <c r="B765" t="s">
        <v>74</v>
      </c>
      <c r="C765" s="6">
        <v>-1</v>
      </c>
      <c r="D765" t="b">
        <v>0</v>
      </c>
      <c r="E765" s="13">
        <v>42885</v>
      </c>
      <c r="F765" s="4">
        <f>IF(Table2[[#This Row],[Win]],1,0)</f>
        <v>0</v>
      </c>
      <c r="G765" s="4">
        <f>VLOOKUP(Table2[[#This Row],[Team]],Table3[[Team]:[ID]],2,FALSE)</f>
        <v>10</v>
      </c>
      <c r="H765" s="4">
        <f>VLOOKUP(Table2[[#This Row],[Opponent]],Table3[[Team]:[ID]],2,FALSE)</f>
        <v>12</v>
      </c>
    </row>
    <row r="766" spans="1:8" x14ac:dyDescent="0.3">
      <c r="A766" s="3" t="s">
        <v>88</v>
      </c>
      <c r="B766" t="s">
        <v>71</v>
      </c>
      <c r="C766" s="4">
        <v>3</v>
      </c>
      <c r="D766" t="b">
        <v>1</v>
      </c>
      <c r="E766" s="13">
        <v>42885</v>
      </c>
      <c r="F766" s="4">
        <f>IF(Table2[[#This Row],[Win]],1,0)</f>
        <v>1</v>
      </c>
      <c r="G766" s="4">
        <f>VLOOKUP(Table2[[#This Row],[Team]],Table3[[Team]:[ID]],2,FALSE)</f>
        <v>30</v>
      </c>
      <c r="H766" s="4">
        <f>VLOOKUP(Table2[[#This Row],[Opponent]],Table3[[Team]:[ID]],2,FALSE)</f>
        <v>24</v>
      </c>
    </row>
    <row r="767" spans="1:8" x14ac:dyDescent="0.3">
      <c r="A767" s="5" t="s">
        <v>89</v>
      </c>
      <c r="B767" t="s">
        <v>83</v>
      </c>
      <c r="C767" s="6">
        <v>-5</v>
      </c>
      <c r="D767" t="b">
        <v>0</v>
      </c>
      <c r="E767" s="13">
        <v>42885</v>
      </c>
      <c r="F767" s="4">
        <f>IF(Table2[[#This Row],[Win]],1,0)</f>
        <v>0</v>
      </c>
      <c r="G767" s="4">
        <f>VLOOKUP(Table2[[#This Row],[Team]],Table3[[Team]:[ID]],2,FALSE)</f>
        <v>20</v>
      </c>
      <c r="H767" s="4">
        <f>VLOOKUP(Table2[[#This Row],[Opponent]],Table3[[Team]:[ID]],2,FALSE)</f>
        <v>8</v>
      </c>
    </row>
    <row r="768" spans="1:8" x14ac:dyDescent="0.3">
      <c r="A768" s="3" t="s">
        <v>79</v>
      </c>
      <c r="B768" t="s">
        <v>76</v>
      </c>
      <c r="C768" s="4">
        <v>-6</v>
      </c>
      <c r="D768" t="b">
        <v>0</v>
      </c>
      <c r="E768" s="13">
        <v>42885</v>
      </c>
      <c r="F768" s="4">
        <f>IF(Table2[[#This Row],[Win]],1,0)</f>
        <v>0</v>
      </c>
      <c r="G768" s="4">
        <f>VLOOKUP(Table2[[#This Row],[Team]],Table3[[Team]:[ID]],2,FALSE)</f>
        <v>2</v>
      </c>
      <c r="H768" s="4">
        <f>VLOOKUP(Table2[[#This Row],[Opponent]],Table3[[Team]:[ID]],2,FALSE)</f>
        <v>13</v>
      </c>
    </row>
    <row r="769" spans="1:8" x14ac:dyDescent="0.3">
      <c r="A769" s="5" t="s">
        <v>72</v>
      </c>
      <c r="B769" t="s">
        <v>82</v>
      </c>
      <c r="C769" s="6">
        <v>-4</v>
      </c>
      <c r="D769" t="b">
        <v>0</v>
      </c>
      <c r="E769" s="13">
        <v>42885</v>
      </c>
      <c r="F769" s="4">
        <f>IF(Table2[[#This Row],[Win]],1,0)</f>
        <v>0</v>
      </c>
      <c r="G769" s="4">
        <f>VLOOKUP(Table2[[#This Row],[Team]],Table3[[Team]:[ID]],2,FALSE)</f>
        <v>5</v>
      </c>
      <c r="H769" s="4">
        <f>VLOOKUP(Table2[[#This Row],[Opponent]],Table3[[Team]:[ID]],2,FALSE)</f>
        <v>23</v>
      </c>
    </row>
    <row r="770" spans="1:8" x14ac:dyDescent="0.3">
      <c r="A770" s="3" t="s">
        <v>86</v>
      </c>
      <c r="B770" t="s">
        <v>75</v>
      </c>
      <c r="C770" s="4">
        <v>-2</v>
      </c>
      <c r="D770" t="b">
        <v>0</v>
      </c>
      <c r="E770" s="13">
        <v>42885</v>
      </c>
      <c r="F770" s="4">
        <f>IF(Table2[[#This Row],[Win]],1,0)</f>
        <v>0</v>
      </c>
      <c r="G770" s="4">
        <f>VLOOKUP(Table2[[#This Row],[Team]],Table3[[Team]:[ID]],2,FALSE)</f>
        <v>7</v>
      </c>
      <c r="H770" s="4">
        <f>VLOOKUP(Table2[[#This Row],[Opponent]],Table3[[Team]:[ID]],2,FALSE)</f>
        <v>29</v>
      </c>
    </row>
    <row r="771" spans="1:8" x14ac:dyDescent="0.3">
      <c r="A771" s="5" t="s">
        <v>93</v>
      </c>
      <c r="B771" t="s">
        <v>81</v>
      </c>
      <c r="C771" s="6">
        <v>3</v>
      </c>
      <c r="D771" t="b">
        <v>1</v>
      </c>
      <c r="E771" s="13">
        <v>42885</v>
      </c>
      <c r="F771" s="4">
        <f>IF(Table2[[#This Row],[Win]],1,0)</f>
        <v>1</v>
      </c>
      <c r="G771" s="4">
        <f>VLOOKUP(Table2[[#This Row],[Team]],Table3[[Team]:[ID]],2,FALSE)</f>
        <v>1</v>
      </c>
      <c r="H771" s="4">
        <f>VLOOKUP(Table2[[#This Row],[Opponent]],Table3[[Team]:[ID]],2,FALSE)</f>
        <v>22</v>
      </c>
    </row>
    <row r="772" spans="1:8" x14ac:dyDescent="0.3">
      <c r="A772" s="3" t="s">
        <v>98</v>
      </c>
      <c r="B772" t="s">
        <v>92</v>
      </c>
      <c r="C772" s="4">
        <v>-1</v>
      </c>
      <c r="D772" t="b">
        <v>0</v>
      </c>
      <c r="E772" s="13">
        <v>42885</v>
      </c>
      <c r="F772" s="4">
        <f>IF(Table2[[#This Row],[Win]],1,0)</f>
        <v>0</v>
      </c>
      <c r="G772" s="4">
        <f>VLOOKUP(Table2[[#This Row],[Team]],Table3[[Team]:[ID]],2,FALSE)</f>
        <v>16</v>
      </c>
      <c r="H772" s="4">
        <f>VLOOKUP(Table2[[#This Row],[Opponent]],Table3[[Team]:[ID]],2,FALSE)</f>
        <v>18</v>
      </c>
    </row>
    <row r="773" spans="1:8" x14ac:dyDescent="0.3">
      <c r="A773" s="5" t="s">
        <v>73</v>
      </c>
      <c r="B773" t="s">
        <v>99</v>
      </c>
      <c r="C773" s="6">
        <v>5</v>
      </c>
      <c r="D773" t="b">
        <v>1</v>
      </c>
      <c r="E773" s="13">
        <v>42885</v>
      </c>
      <c r="F773" s="4">
        <f>IF(Table2[[#This Row],[Win]],1,0)</f>
        <v>1</v>
      </c>
      <c r="G773" s="4">
        <f>VLOOKUP(Table2[[#This Row],[Team]],Table3[[Team]:[ID]],2,FALSE)</f>
        <v>19</v>
      </c>
      <c r="H773" s="4">
        <f>VLOOKUP(Table2[[#This Row],[Opponent]],Table3[[Team]:[ID]],2,FALSE)</f>
        <v>3</v>
      </c>
    </row>
    <row r="774" spans="1:8" x14ac:dyDescent="0.3">
      <c r="A774" s="3" t="s">
        <v>77</v>
      </c>
      <c r="B774" t="s">
        <v>78</v>
      </c>
      <c r="C774" s="4">
        <v>6</v>
      </c>
      <c r="D774" t="b">
        <v>1</v>
      </c>
      <c r="E774" s="13">
        <v>42885</v>
      </c>
      <c r="F774" s="4">
        <f>IF(Table2[[#This Row],[Win]],1,0)</f>
        <v>1</v>
      </c>
      <c r="G774" s="4">
        <f>VLOOKUP(Table2[[#This Row],[Team]],Table3[[Team]:[ID]],2,FALSE)</f>
        <v>25</v>
      </c>
      <c r="H774" s="4">
        <f>VLOOKUP(Table2[[#This Row],[Opponent]],Table3[[Team]:[ID]],2,FALSE)</f>
        <v>9</v>
      </c>
    </row>
    <row r="775" spans="1:8" x14ac:dyDescent="0.3">
      <c r="A775" s="5" t="s">
        <v>96</v>
      </c>
      <c r="B775" t="s">
        <v>87</v>
      </c>
      <c r="C775" s="6">
        <v>5</v>
      </c>
      <c r="D775" t="b">
        <v>1</v>
      </c>
      <c r="E775" s="13">
        <v>42885</v>
      </c>
      <c r="F775" s="4">
        <f>IF(Table2[[#This Row],[Win]],1,0)</f>
        <v>1</v>
      </c>
      <c r="G775" s="4">
        <f>VLOOKUP(Table2[[#This Row],[Team]],Table3[[Team]:[ID]],2,FALSE)</f>
        <v>11</v>
      </c>
      <c r="H775" s="4">
        <f>VLOOKUP(Table2[[#This Row],[Opponent]],Table3[[Team]:[ID]],2,FALSE)</f>
        <v>17</v>
      </c>
    </row>
    <row r="776" spans="1:8" x14ac:dyDescent="0.3">
      <c r="A776" s="3" t="s">
        <v>80</v>
      </c>
      <c r="B776" t="s">
        <v>84</v>
      </c>
      <c r="C776" s="4">
        <v>-5</v>
      </c>
      <c r="D776" t="b">
        <v>0</v>
      </c>
      <c r="E776" s="13">
        <v>42885</v>
      </c>
      <c r="F776" s="4">
        <f>IF(Table2[[#This Row],[Win]],1,0)</f>
        <v>0</v>
      </c>
      <c r="G776" s="4">
        <f>VLOOKUP(Table2[[#This Row],[Team]],Table3[[Team]:[ID]],2,FALSE)</f>
        <v>21</v>
      </c>
      <c r="H776" s="4">
        <f>VLOOKUP(Table2[[#This Row],[Opponent]],Table3[[Team]:[ID]],2,FALSE)</f>
        <v>15</v>
      </c>
    </row>
    <row r="777" spans="1:8" x14ac:dyDescent="0.3">
      <c r="A777" s="5" t="s">
        <v>90</v>
      </c>
      <c r="B777" t="s">
        <v>97</v>
      </c>
      <c r="C777" s="6">
        <v>3</v>
      </c>
      <c r="D777" t="b">
        <v>1</v>
      </c>
      <c r="E777" s="13">
        <v>42886</v>
      </c>
      <c r="F777" s="4">
        <f>IF(Table2[[#This Row],[Win]],1,0)</f>
        <v>1</v>
      </c>
      <c r="G777" s="4">
        <f>VLOOKUP(Table2[[#This Row],[Team]],Table3[[Team]:[ID]],2,FALSE)</f>
        <v>4</v>
      </c>
      <c r="H777" s="4">
        <f>VLOOKUP(Table2[[#This Row],[Opponent]],Table3[[Team]:[ID]],2,FALSE)</f>
        <v>6</v>
      </c>
    </row>
    <row r="778" spans="1:8" x14ac:dyDescent="0.3">
      <c r="A778" s="3" t="s">
        <v>78</v>
      </c>
      <c r="B778" t="s">
        <v>77</v>
      </c>
      <c r="C778" s="4">
        <v>-5</v>
      </c>
      <c r="D778" t="b">
        <v>0</v>
      </c>
      <c r="E778" s="13">
        <v>42886</v>
      </c>
      <c r="F778" s="4">
        <f>IF(Table2[[#This Row],[Win]],1,0)</f>
        <v>0</v>
      </c>
      <c r="G778" s="4">
        <f>VLOOKUP(Table2[[#This Row],[Team]],Table3[[Team]:[ID]],2,FALSE)</f>
        <v>9</v>
      </c>
      <c r="H778" s="4">
        <f>VLOOKUP(Table2[[#This Row],[Opponent]],Table3[[Team]:[ID]],2,FALSE)</f>
        <v>25</v>
      </c>
    </row>
    <row r="779" spans="1:8" x14ac:dyDescent="0.3">
      <c r="A779" s="5" t="s">
        <v>91</v>
      </c>
      <c r="B779" t="s">
        <v>95</v>
      </c>
      <c r="C779" s="6">
        <v>-1</v>
      </c>
      <c r="D779" t="b">
        <v>0</v>
      </c>
      <c r="E779" s="13">
        <v>42886</v>
      </c>
      <c r="F779" s="4">
        <f>IF(Table2[[#This Row],[Win]],1,0)</f>
        <v>0</v>
      </c>
      <c r="G779" s="4">
        <f>VLOOKUP(Table2[[#This Row],[Team]],Table3[[Team]:[ID]],2,FALSE)</f>
        <v>14</v>
      </c>
      <c r="H779" s="4">
        <f>VLOOKUP(Table2[[#This Row],[Opponent]],Table3[[Team]:[ID]],2,FALSE)</f>
        <v>26</v>
      </c>
    </row>
    <row r="780" spans="1:8" x14ac:dyDescent="0.3">
      <c r="A780" s="3" t="s">
        <v>85</v>
      </c>
      <c r="B780" t="s">
        <v>74</v>
      </c>
      <c r="C780" s="4">
        <v>1</v>
      </c>
      <c r="D780" t="b">
        <v>1</v>
      </c>
      <c r="E780" s="13">
        <v>42886</v>
      </c>
      <c r="F780" s="4">
        <f>IF(Table2[[#This Row],[Win]],1,0)</f>
        <v>1</v>
      </c>
      <c r="G780" s="4">
        <f>VLOOKUP(Table2[[#This Row],[Team]],Table3[[Team]:[ID]],2,FALSE)</f>
        <v>10</v>
      </c>
      <c r="H780" s="4">
        <f>VLOOKUP(Table2[[#This Row],[Opponent]],Table3[[Team]:[ID]],2,FALSE)</f>
        <v>12</v>
      </c>
    </row>
    <row r="781" spans="1:8" x14ac:dyDescent="0.3">
      <c r="A781" s="5" t="s">
        <v>89</v>
      </c>
      <c r="B781" t="s">
        <v>83</v>
      </c>
      <c r="C781" s="6">
        <v>2</v>
      </c>
      <c r="D781" t="b">
        <v>1</v>
      </c>
      <c r="E781" s="13">
        <v>42886</v>
      </c>
      <c r="F781" s="4">
        <f>IF(Table2[[#This Row],[Win]],1,0)</f>
        <v>1</v>
      </c>
      <c r="G781" s="4">
        <f>VLOOKUP(Table2[[#This Row],[Team]],Table3[[Team]:[ID]],2,FALSE)</f>
        <v>20</v>
      </c>
      <c r="H781" s="4">
        <f>VLOOKUP(Table2[[#This Row],[Opponent]],Table3[[Team]:[ID]],2,FALSE)</f>
        <v>8</v>
      </c>
    </row>
    <row r="782" spans="1:8" x14ac:dyDescent="0.3">
      <c r="A782" s="3" t="s">
        <v>94</v>
      </c>
      <c r="B782" t="s">
        <v>100</v>
      </c>
      <c r="C782" s="4">
        <v>2</v>
      </c>
      <c r="D782" t="b">
        <v>1</v>
      </c>
      <c r="E782" s="13">
        <v>42886</v>
      </c>
      <c r="F782" s="4">
        <f>IF(Table2[[#This Row],[Win]],1,0)</f>
        <v>1</v>
      </c>
      <c r="G782" s="4">
        <f>VLOOKUP(Table2[[#This Row],[Team]],Table3[[Team]:[ID]],2,FALSE)</f>
        <v>27</v>
      </c>
      <c r="H782" s="4">
        <f>VLOOKUP(Table2[[#This Row],[Opponent]],Table3[[Team]:[ID]],2,FALSE)</f>
        <v>28</v>
      </c>
    </row>
    <row r="783" spans="1:8" x14ac:dyDescent="0.3">
      <c r="A783" s="5" t="s">
        <v>88</v>
      </c>
      <c r="B783" t="s">
        <v>71</v>
      </c>
      <c r="C783" s="6">
        <v>2</v>
      </c>
      <c r="D783" t="b">
        <v>1</v>
      </c>
      <c r="E783" s="13">
        <v>42886</v>
      </c>
      <c r="F783" s="4">
        <f>IF(Table2[[#This Row],[Win]],1,0)</f>
        <v>1</v>
      </c>
      <c r="G783" s="4">
        <f>VLOOKUP(Table2[[#This Row],[Team]],Table3[[Team]:[ID]],2,FALSE)</f>
        <v>30</v>
      </c>
      <c r="H783" s="4">
        <f>VLOOKUP(Table2[[#This Row],[Opponent]],Table3[[Team]:[ID]],2,FALSE)</f>
        <v>24</v>
      </c>
    </row>
    <row r="784" spans="1:8" x14ac:dyDescent="0.3">
      <c r="A784" s="3" t="s">
        <v>79</v>
      </c>
      <c r="B784" t="s">
        <v>76</v>
      </c>
      <c r="C784" s="4">
        <v>-1</v>
      </c>
      <c r="D784" t="b">
        <v>0</v>
      </c>
      <c r="E784" s="13">
        <v>42886</v>
      </c>
      <c r="F784" s="4">
        <f>IF(Table2[[#This Row],[Win]],1,0)</f>
        <v>0</v>
      </c>
      <c r="G784" s="4">
        <f>VLOOKUP(Table2[[#This Row],[Team]],Table3[[Team]:[ID]],2,FALSE)</f>
        <v>2</v>
      </c>
      <c r="H784" s="4">
        <f>VLOOKUP(Table2[[#This Row],[Opponent]],Table3[[Team]:[ID]],2,FALSE)</f>
        <v>13</v>
      </c>
    </row>
    <row r="785" spans="1:8" x14ac:dyDescent="0.3">
      <c r="A785" s="5" t="s">
        <v>93</v>
      </c>
      <c r="B785" t="s">
        <v>81</v>
      </c>
      <c r="C785" s="6">
        <v>1</v>
      </c>
      <c r="D785" t="b">
        <v>1</v>
      </c>
      <c r="E785" s="13">
        <v>42886</v>
      </c>
      <c r="F785" s="4">
        <f>IF(Table2[[#This Row],[Win]],1,0)</f>
        <v>1</v>
      </c>
      <c r="G785" s="4">
        <f>VLOOKUP(Table2[[#This Row],[Team]],Table3[[Team]:[ID]],2,FALSE)</f>
        <v>1</v>
      </c>
      <c r="H785" s="4">
        <f>VLOOKUP(Table2[[#This Row],[Opponent]],Table3[[Team]:[ID]],2,FALSE)</f>
        <v>22</v>
      </c>
    </row>
    <row r="786" spans="1:8" x14ac:dyDescent="0.3">
      <c r="A786" s="3" t="s">
        <v>72</v>
      </c>
      <c r="B786" t="s">
        <v>82</v>
      </c>
      <c r="C786" s="4">
        <v>-1</v>
      </c>
      <c r="D786" t="b">
        <v>0</v>
      </c>
      <c r="E786" s="13">
        <v>42886</v>
      </c>
      <c r="F786" s="4">
        <f>IF(Table2[[#This Row],[Win]],1,0)</f>
        <v>0</v>
      </c>
      <c r="G786" s="4">
        <f>VLOOKUP(Table2[[#This Row],[Team]],Table3[[Team]:[ID]],2,FALSE)</f>
        <v>5</v>
      </c>
      <c r="H786" s="4">
        <f>VLOOKUP(Table2[[#This Row],[Opponent]],Table3[[Team]:[ID]],2,FALSE)</f>
        <v>23</v>
      </c>
    </row>
    <row r="787" spans="1:8" x14ac:dyDescent="0.3">
      <c r="A787" s="5" t="s">
        <v>86</v>
      </c>
      <c r="B787" t="s">
        <v>75</v>
      </c>
      <c r="C787" s="6">
        <v>-1</v>
      </c>
      <c r="D787" t="b">
        <v>0</v>
      </c>
      <c r="E787" s="13">
        <v>42886</v>
      </c>
      <c r="F787" s="4">
        <f>IF(Table2[[#This Row],[Win]],1,0)</f>
        <v>0</v>
      </c>
      <c r="G787" s="4">
        <f>VLOOKUP(Table2[[#This Row],[Team]],Table3[[Team]:[ID]],2,FALSE)</f>
        <v>7</v>
      </c>
      <c r="H787" s="4">
        <f>VLOOKUP(Table2[[#This Row],[Opponent]],Table3[[Team]:[ID]],2,FALSE)</f>
        <v>29</v>
      </c>
    </row>
    <row r="788" spans="1:8" x14ac:dyDescent="0.3">
      <c r="A788" s="3" t="s">
        <v>73</v>
      </c>
      <c r="B788" t="s">
        <v>99</v>
      </c>
      <c r="C788" s="4">
        <v>-6</v>
      </c>
      <c r="D788" t="b">
        <v>0</v>
      </c>
      <c r="E788" s="13">
        <v>42886</v>
      </c>
      <c r="F788" s="4">
        <f>IF(Table2[[#This Row],[Win]],1,0)</f>
        <v>0</v>
      </c>
      <c r="G788" s="4">
        <f>VLOOKUP(Table2[[#This Row],[Team]],Table3[[Team]:[ID]],2,FALSE)</f>
        <v>19</v>
      </c>
      <c r="H788" s="4">
        <f>VLOOKUP(Table2[[#This Row],[Opponent]],Table3[[Team]:[ID]],2,FALSE)</f>
        <v>3</v>
      </c>
    </row>
    <row r="789" spans="1:8" x14ac:dyDescent="0.3">
      <c r="A789" s="5" t="s">
        <v>98</v>
      </c>
      <c r="B789" t="s">
        <v>92</v>
      </c>
      <c r="C789" s="6">
        <v>6</v>
      </c>
      <c r="D789" t="b">
        <v>1</v>
      </c>
      <c r="E789" s="13">
        <v>42886</v>
      </c>
      <c r="F789" s="4">
        <f>IF(Table2[[#This Row],[Win]],1,0)</f>
        <v>1</v>
      </c>
      <c r="G789" s="4">
        <f>VLOOKUP(Table2[[#This Row],[Team]],Table3[[Team]:[ID]],2,FALSE)</f>
        <v>16</v>
      </c>
      <c r="H789" s="4">
        <f>VLOOKUP(Table2[[#This Row],[Opponent]],Table3[[Team]:[ID]],2,FALSE)</f>
        <v>18</v>
      </c>
    </row>
    <row r="790" spans="1:8" x14ac:dyDescent="0.3">
      <c r="A790" s="3" t="s">
        <v>96</v>
      </c>
      <c r="B790" t="s">
        <v>87</v>
      </c>
      <c r="C790" s="4">
        <v>11</v>
      </c>
      <c r="D790" t="b">
        <v>1</v>
      </c>
      <c r="E790" s="13">
        <v>42886</v>
      </c>
      <c r="F790" s="4">
        <f>IF(Table2[[#This Row],[Win]],1,0)</f>
        <v>1</v>
      </c>
      <c r="G790" s="4">
        <f>VLOOKUP(Table2[[#This Row],[Team]],Table3[[Team]:[ID]],2,FALSE)</f>
        <v>11</v>
      </c>
      <c r="H790" s="4">
        <f>VLOOKUP(Table2[[#This Row],[Opponent]],Table3[[Team]:[ID]],2,FALSE)</f>
        <v>17</v>
      </c>
    </row>
    <row r="791" spans="1:8" x14ac:dyDescent="0.3">
      <c r="A791" s="5" t="s">
        <v>80</v>
      </c>
      <c r="B791" t="s">
        <v>84</v>
      </c>
      <c r="C791" s="6">
        <v>-8</v>
      </c>
      <c r="D791" t="b">
        <v>0</v>
      </c>
      <c r="E791" s="13">
        <v>42886</v>
      </c>
      <c r="F791" s="4">
        <f>IF(Table2[[#This Row],[Win]],1,0)</f>
        <v>0</v>
      </c>
      <c r="G791" s="4">
        <f>VLOOKUP(Table2[[#This Row],[Team]],Table3[[Team]:[ID]],2,FALSE)</f>
        <v>21</v>
      </c>
      <c r="H791" s="4">
        <f>VLOOKUP(Table2[[#This Row],[Opponent]],Table3[[Team]:[ID]],2,FALSE)</f>
        <v>15</v>
      </c>
    </row>
    <row r="792" spans="1:8" x14ac:dyDescent="0.3">
      <c r="A792" t="s">
        <v>93</v>
      </c>
      <c r="B792" s="3" t="s">
        <v>71</v>
      </c>
      <c r="C792" s="4">
        <v>1</v>
      </c>
      <c r="D792" s="4" t="b">
        <v>1</v>
      </c>
      <c r="E792" s="13">
        <v>42827</v>
      </c>
      <c r="F792" s="4">
        <f>IF(Table2[[#This Row],[Win]],1,0)</f>
        <v>1</v>
      </c>
      <c r="G792" s="4">
        <f>VLOOKUP(Table2[[#This Row],[Team]],Table3[[Team]:[ID]],2,FALSE)</f>
        <v>1</v>
      </c>
      <c r="H792" s="4">
        <f>VLOOKUP(Table2[[#This Row],[Opponent]],Table3[[Team]:[ID]],2,FALSE)</f>
        <v>24</v>
      </c>
    </row>
    <row r="793" spans="1:8" x14ac:dyDescent="0.3">
      <c r="A793" t="s">
        <v>95</v>
      </c>
      <c r="B793" s="5" t="s">
        <v>72</v>
      </c>
      <c r="C793" s="6">
        <v>1</v>
      </c>
      <c r="D793" s="6" t="b">
        <v>1</v>
      </c>
      <c r="E793" s="13">
        <v>42827</v>
      </c>
      <c r="F793" s="4">
        <f>IF(Table2[[#This Row],[Win]],1,0)</f>
        <v>1</v>
      </c>
      <c r="G793" s="4">
        <f>VLOOKUP(Table2[[#This Row],[Team]],Table3[[Team]:[ID]],2,FALSE)</f>
        <v>26</v>
      </c>
      <c r="H793" s="4">
        <f>VLOOKUP(Table2[[#This Row],[Opponent]],Table3[[Team]:[ID]],2,FALSE)</f>
        <v>5</v>
      </c>
    </row>
    <row r="794" spans="1:8" x14ac:dyDescent="0.3">
      <c r="A794" t="s">
        <v>94</v>
      </c>
      <c r="B794" s="3" t="s">
        <v>73</v>
      </c>
      <c r="C794" s="4">
        <v>4</v>
      </c>
      <c r="D794" s="4" t="b">
        <v>1</v>
      </c>
      <c r="E794" s="13">
        <v>42827</v>
      </c>
      <c r="F794" s="4">
        <f>IF(Table2[[#This Row],[Win]],1,0)</f>
        <v>1</v>
      </c>
      <c r="G794" s="4">
        <f>VLOOKUP(Table2[[#This Row],[Team]],Table3[[Team]:[ID]],2,FALSE)</f>
        <v>27</v>
      </c>
      <c r="H794" s="4">
        <f>VLOOKUP(Table2[[#This Row],[Opponent]],Table3[[Team]:[ID]],2,FALSE)</f>
        <v>19</v>
      </c>
    </row>
    <row r="795" spans="1:8" x14ac:dyDescent="0.3">
      <c r="A795" t="s">
        <v>87</v>
      </c>
      <c r="B795" s="5" t="s">
        <v>74</v>
      </c>
      <c r="C795" s="6">
        <v>6</v>
      </c>
      <c r="D795" s="6" t="b">
        <v>1</v>
      </c>
      <c r="E795" s="13">
        <v>42828</v>
      </c>
      <c r="F795" s="4">
        <f>IF(Table2[[#This Row],[Win]],1,0)</f>
        <v>1</v>
      </c>
      <c r="G795" s="4">
        <f>VLOOKUP(Table2[[#This Row],[Team]],Table3[[Team]:[ID]],2,FALSE)</f>
        <v>17</v>
      </c>
      <c r="H795" s="4">
        <f>VLOOKUP(Table2[[#This Row],[Opponent]],Table3[[Team]:[ID]],2,FALSE)</f>
        <v>12</v>
      </c>
    </row>
    <row r="796" spans="1:8" x14ac:dyDescent="0.3">
      <c r="A796" t="s">
        <v>99</v>
      </c>
      <c r="B796" s="3" t="s">
        <v>75</v>
      </c>
      <c r="C796" s="4">
        <v>1</v>
      </c>
      <c r="D796" s="4" t="b">
        <v>1</v>
      </c>
      <c r="E796" s="13">
        <v>42828</v>
      </c>
      <c r="F796" s="4">
        <f>IF(Table2[[#This Row],[Win]],1,0)</f>
        <v>1</v>
      </c>
      <c r="G796" s="4">
        <f>VLOOKUP(Table2[[#This Row],[Team]],Table3[[Team]:[ID]],2,FALSE)</f>
        <v>3</v>
      </c>
      <c r="H796" s="4">
        <f>VLOOKUP(Table2[[#This Row],[Opponent]],Table3[[Team]:[ID]],2,FALSE)</f>
        <v>29</v>
      </c>
    </row>
    <row r="797" spans="1:8" x14ac:dyDescent="0.3">
      <c r="A797" t="s">
        <v>89</v>
      </c>
      <c r="B797" s="5" t="s">
        <v>76</v>
      </c>
      <c r="C797" s="6">
        <v>2</v>
      </c>
      <c r="D797" s="6" t="b">
        <v>1</v>
      </c>
      <c r="E797" s="13">
        <v>42828</v>
      </c>
      <c r="F797" s="4">
        <f>IF(Table2[[#This Row],[Win]],1,0)</f>
        <v>1</v>
      </c>
      <c r="G797" s="4">
        <f>VLOOKUP(Table2[[#This Row],[Team]],Table3[[Team]:[ID]],2,FALSE)</f>
        <v>20</v>
      </c>
      <c r="H797" s="4">
        <f>VLOOKUP(Table2[[#This Row],[Opponent]],Table3[[Team]:[ID]],2,FALSE)</f>
        <v>13</v>
      </c>
    </row>
    <row r="798" spans="1:8" x14ac:dyDescent="0.3">
      <c r="A798" t="s">
        <v>96</v>
      </c>
      <c r="B798" s="3" t="s">
        <v>77</v>
      </c>
      <c r="C798" s="4">
        <v>3</v>
      </c>
      <c r="D798" s="4" t="b">
        <v>1</v>
      </c>
      <c r="E798" s="13">
        <v>42828</v>
      </c>
      <c r="F798" s="4">
        <f>IF(Table2[[#This Row],[Win]],1,0)</f>
        <v>1</v>
      </c>
      <c r="G798" s="4">
        <f>VLOOKUP(Table2[[#This Row],[Team]],Table3[[Team]:[ID]],2,FALSE)</f>
        <v>11</v>
      </c>
      <c r="H798" s="4">
        <f>VLOOKUP(Table2[[#This Row],[Opponent]],Table3[[Team]:[ID]],2,FALSE)</f>
        <v>25</v>
      </c>
    </row>
    <row r="799" spans="1:8" x14ac:dyDescent="0.3">
      <c r="A799" t="s">
        <v>98</v>
      </c>
      <c r="B799" s="5" t="s">
        <v>78</v>
      </c>
      <c r="C799" s="6">
        <v>-2</v>
      </c>
      <c r="D799" s="6" t="b">
        <v>0</v>
      </c>
      <c r="E799" s="13">
        <v>42828</v>
      </c>
      <c r="F799" s="4">
        <f>IF(Table2[[#This Row],[Win]],1,0)</f>
        <v>0</v>
      </c>
      <c r="G799" s="4">
        <f>VLOOKUP(Table2[[#This Row],[Team]],Table3[[Team]:[ID]],2,FALSE)</f>
        <v>16</v>
      </c>
      <c r="H799" s="4">
        <f>VLOOKUP(Table2[[#This Row],[Opponent]],Table3[[Team]:[ID]],2,FALSE)</f>
        <v>9</v>
      </c>
    </row>
    <row r="800" spans="1:8" x14ac:dyDescent="0.3">
      <c r="A800" t="s">
        <v>92</v>
      </c>
      <c r="B800" s="3" t="s">
        <v>79</v>
      </c>
      <c r="C800" s="4">
        <v>6</v>
      </c>
      <c r="D800" s="4" t="b">
        <v>1</v>
      </c>
      <c r="E800" s="13">
        <v>42828</v>
      </c>
      <c r="F800" s="4">
        <f>IF(Table2[[#This Row],[Win]],1,0)</f>
        <v>1</v>
      </c>
      <c r="G800" s="4">
        <f>VLOOKUP(Table2[[#This Row],[Team]],Table3[[Team]:[ID]],2,FALSE)</f>
        <v>18</v>
      </c>
      <c r="H800" s="4">
        <f>VLOOKUP(Table2[[#This Row],[Opponent]],Table3[[Team]:[ID]],2,FALSE)</f>
        <v>2</v>
      </c>
    </row>
    <row r="801" spans="1:8" x14ac:dyDescent="0.3">
      <c r="A801" t="s">
        <v>86</v>
      </c>
      <c r="B801" s="5" t="s">
        <v>80</v>
      </c>
      <c r="C801" s="6">
        <v>-1</v>
      </c>
      <c r="D801" s="6" t="b">
        <v>0</v>
      </c>
      <c r="E801" s="13">
        <v>42828</v>
      </c>
      <c r="F801" s="4">
        <f>IF(Table2[[#This Row],[Win]],1,0)</f>
        <v>0</v>
      </c>
      <c r="G801" s="4">
        <f>VLOOKUP(Table2[[#This Row],[Team]],Table3[[Team]:[ID]],2,FALSE)</f>
        <v>7</v>
      </c>
      <c r="H801" s="4">
        <f>VLOOKUP(Table2[[#This Row],[Opponent]],Table3[[Team]:[ID]],2,FALSE)</f>
        <v>21</v>
      </c>
    </row>
    <row r="802" spans="1:8" x14ac:dyDescent="0.3">
      <c r="A802" t="s">
        <v>90</v>
      </c>
      <c r="B802" s="3" t="s">
        <v>81</v>
      </c>
      <c r="C802" s="4">
        <v>2</v>
      </c>
      <c r="D802" s="4" t="b">
        <v>1</v>
      </c>
      <c r="E802" s="13">
        <v>42828</v>
      </c>
      <c r="F802" s="4">
        <f>IF(Table2[[#This Row],[Win]],1,0)</f>
        <v>1</v>
      </c>
      <c r="G802" s="4">
        <f>VLOOKUP(Table2[[#This Row],[Team]],Table3[[Team]:[ID]],2,FALSE)</f>
        <v>4</v>
      </c>
      <c r="H802" s="4">
        <f>VLOOKUP(Table2[[#This Row],[Opponent]],Table3[[Team]:[ID]],2,FALSE)</f>
        <v>22</v>
      </c>
    </row>
    <row r="803" spans="1:8" x14ac:dyDescent="0.3">
      <c r="A803" t="s">
        <v>91</v>
      </c>
      <c r="B803" s="5" t="s">
        <v>82</v>
      </c>
      <c r="C803" s="6">
        <v>11</v>
      </c>
      <c r="D803" s="6" t="b">
        <v>1</v>
      </c>
      <c r="E803" s="13">
        <v>42828</v>
      </c>
      <c r="F803" s="4">
        <f>IF(Table2[[#This Row],[Win]],1,0)</f>
        <v>1</v>
      </c>
      <c r="G803" s="4">
        <f>VLOOKUP(Table2[[#This Row],[Team]],Table3[[Team]:[ID]],2,FALSE)</f>
        <v>14</v>
      </c>
      <c r="H803" s="4">
        <f>VLOOKUP(Table2[[#This Row],[Opponent]],Table3[[Team]:[ID]],2,FALSE)</f>
        <v>23</v>
      </c>
    </row>
    <row r="804" spans="1:8" x14ac:dyDescent="0.3">
      <c r="A804" t="s">
        <v>100</v>
      </c>
      <c r="B804" s="3" t="s">
        <v>83</v>
      </c>
      <c r="C804" s="4">
        <v>-3</v>
      </c>
      <c r="D804" s="4" t="b">
        <v>0</v>
      </c>
      <c r="E804" s="13">
        <v>42828</v>
      </c>
      <c r="F804" s="4">
        <f>IF(Table2[[#This Row],[Win]],1,0)</f>
        <v>0</v>
      </c>
      <c r="G804" s="4">
        <f>VLOOKUP(Table2[[#This Row],[Team]],Table3[[Team]:[ID]],2,FALSE)</f>
        <v>28</v>
      </c>
      <c r="H804" s="4">
        <f>VLOOKUP(Table2[[#This Row],[Opponent]],Table3[[Team]:[ID]],2,FALSE)</f>
        <v>8</v>
      </c>
    </row>
    <row r="805" spans="1:8" x14ac:dyDescent="0.3">
      <c r="A805" t="s">
        <v>88</v>
      </c>
      <c r="B805" s="5" t="s">
        <v>84</v>
      </c>
      <c r="C805" s="6">
        <v>2</v>
      </c>
      <c r="D805" s="6" t="b">
        <v>1</v>
      </c>
      <c r="E805" s="13">
        <v>42828</v>
      </c>
      <c r="F805" s="4">
        <f>IF(Table2[[#This Row],[Win]],1,0)</f>
        <v>1</v>
      </c>
      <c r="G805" s="4">
        <f>VLOOKUP(Table2[[#This Row],[Team]],Table3[[Team]:[ID]],2,FALSE)</f>
        <v>30</v>
      </c>
      <c r="H805" s="4">
        <f>VLOOKUP(Table2[[#This Row],[Opponent]],Table3[[Team]:[ID]],2,FALSE)</f>
        <v>15</v>
      </c>
    </row>
    <row r="806" spans="1:8" x14ac:dyDescent="0.3">
      <c r="A806" t="s">
        <v>93</v>
      </c>
      <c r="B806" s="3" t="s">
        <v>71</v>
      </c>
      <c r="C806" s="4">
        <v>-4</v>
      </c>
      <c r="D806" s="4" t="b">
        <v>0</v>
      </c>
      <c r="E806" s="13">
        <v>42829</v>
      </c>
      <c r="F806" s="4">
        <f>IF(Table2[[#This Row],[Win]],1,0)</f>
        <v>0</v>
      </c>
      <c r="G806" s="4">
        <f>VLOOKUP(Table2[[#This Row],[Team]],Table3[[Team]:[ID]],2,FALSE)</f>
        <v>1</v>
      </c>
      <c r="H806" s="4">
        <f>VLOOKUP(Table2[[#This Row],[Opponent]],Table3[[Team]:[ID]],2,FALSE)</f>
        <v>24</v>
      </c>
    </row>
    <row r="807" spans="1:8" x14ac:dyDescent="0.3">
      <c r="A807" t="s">
        <v>89</v>
      </c>
      <c r="B807" s="5" t="s">
        <v>76</v>
      </c>
      <c r="C807" s="6">
        <v>-1</v>
      </c>
      <c r="D807" s="6" t="b">
        <v>0</v>
      </c>
      <c r="E807" s="13">
        <v>42829</v>
      </c>
      <c r="F807" s="4">
        <f>IF(Table2[[#This Row],[Win]],1,0)</f>
        <v>0</v>
      </c>
      <c r="G807" s="4">
        <f>VLOOKUP(Table2[[#This Row],[Team]],Table3[[Team]:[ID]],2,FALSE)</f>
        <v>20</v>
      </c>
      <c r="H807" s="4">
        <f>VLOOKUP(Table2[[#This Row],[Opponent]],Table3[[Team]:[ID]],2,FALSE)</f>
        <v>13</v>
      </c>
    </row>
    <row r="808" spans="1:8" x14ac:dyDescent="0.3">
      <c r="A808" t="s">
        <v>95</v>
      </c>
      <c r="B808" s="3" t="s">
        <v>72</v>
      </c>
      <c r="C808" s="4">
        <v>-1</v>
      </c>
      <c r="D808" s="4" t="b">
        <v>0</v>
      </c>
      <c r="E808" s="13">
        <v>42829</v>
      </c>
      <c r="F808" s="4">
        <f>IF(Table2[[#This Row],[Win]],1,0)</f>
        <v>0</v>
      </c>
      <c r="G808" s="4">
        <f>VLOOKUP(Table2[[#This Row],[Team]],Table3[[Team]:[ID]],2,FALSE)</f>
        <v>26</v>
      </c>
      <c r="H808" s="4">
        <f>VLOOKUP(Table2[[#This Row],[Opponent]],Table3[[Team]:[ID]],2,FALSE)</f>
        <v>5</v>
      </c>
    </row>
    <row r="809" spans="1:8" x14ac:dyDescent="0.3">
      <c r="A809" t="s">
        <v>97</v>
      </c>
      <c r="B809" s="5" t="s">
        <v>85</v>
      </c>
      <c r="C809" s="6">
        <v>-3</v>
      </c>
      <c r="D809" s="6" t="b">
        <v>0</v>
      </c>
      <c r="E809" s="13">
        <v>42829</v>
      </c>
      <c r="F809" s="4">
        <f>IF(Table2[[#This Row],[Win]],1,0)</f>
        <v>0</v>
      </c>
      <c r="G809" s="4">
        <f>VLOOKUP(Table2[[#This Row],[Team]],Table3[[Team]:[ID]],2,FALSE)</f>
        <v>6</v>
      </c>
      <c r="H809" s="4">
        <f>VLOOKUP(Table2[[#This Row],[Opponent]],Table3[[Team]:[ID]],2,FALSE)</f>
        <v>10</v>
      </c>
    </row>
    <row r="810" spans="1:8" x14ac:dyDescent="0.3">
      <c r="A810" t="s">
        <v>98</v>
      </c>
      <c r="B810" s="3" t="s">
        <v>78</v>
      </c>
      <c r="C810" s="4">
        <v>-1</v>
      </c>
      <c r="D810" s="4" t="b">
        <v>0</v>
      </c>
      <c r="E810" s="13">
        <v>42829</v>
      </c>
      <c r="F810" s="4">
        <f>IF(Table2[[#This Row],[Win]],1,0)</f>
        <v>0</v>
      </c>
      <c r="G810" s="4">
        <f>VLOOKUP(Table2[[#This Row],[Team]],Table3[[Team]:[ID]],2,FALSE)</f>
        <v>16</v>
      </c>
      <c r="H810" s="4">
        <f>VLOOKUP(Table2[[#This Row],[Opponent]],Table3[[Team]:[ID]],2,FALSE)</f>
        <v>9</v>
      </c>
    </row>
    <row r="811" spans="1:8" x14ac:dyDescent="0.3">
      <c r="A811" t="s">
        <v>96</v>
      </c>
      <c r="B811" s="5" t="s">
        <v>77</v>
      </c>
      <c r="C811" s="6">
        <v>1</v>
      </c>
      <c r="D811" s="6" t="b">
        <v>1</v>
      </c>
      <c r="E811" s="13">
        <v>42829</v>
      </c>
      <c r="F811" s="4">
        <f>IF(Table2[[#This Row],[Win]],1,0)</f>
        <v>1</v>
      </c>
      <c r="G811" s="4">
        <f>VLOOKUP(Table2[[#This Row],[Team]],Table3[[Team]:[ID]],2,FALSE)</f>
        <v>11</v>
      </c>
      <c r="H811" s="4">
        <f>VLOOKUP(Table2[[#This Row],[Opponent]],Table3[[Team]:[ID]],2,FALSE)</f>
        <v>25</v>
      </c>
    </row>
    <row r="812" spans="1:8" x14ac:dyDescent="0.3">
      <c r="A812" t="s">
        <v>94</v>
      </c>
      <c r="B812" s="3" t="s">
        <v>73</v>
      </c>
      <c r="C812" s="4">
        <v>-5</v>
      </c>
      <c r="D812" s="4" t="b">
        <v>0</v>
      </c>
      <c r="E812" s="13">
        <v>42829</v>
      </c>
      <c r="F812" s="4">
        <f>IF(Table2[[#This Row],[Win]],1,0)</f>
        <v>0</v>
      </c>
      <c r="G812" s="4">
        <f>VLOOKUP(Table2[[#This Row],[Team]],Table3[[Team]:[ID]],2,FALSE)</f>
        <v>27</v>
      </c>
      <c r="H812" s="4">
        <f>VLOOKUP(Table2[[#This Row],[Opponent]],Table3[[Team]:[ID]],2,FALSE)</f>
        <v>19</v>
      </c>
    </row>
    <row r="813" spans="1:8" x14ac:dyDescent="0.3">
      <c r="A813" t="s">
        <v>100</v>
      </c>
      <c r="B813" s="5" t="s">
        <v>83</v>
      </c>
      <c r="C813" s="6">
        <v>-1</v>
      </c>
      <c r="D813" s="6" t="b">
        <v>0</v>
      </c>
      <c r="E813" s="13">
        <v>42829</v>
      </c>
      <c r="F813" s="4">
        <f>IF(Table2[[#This Row],[Win]],1,0)</f>
        <v>0</v>
      </c>
      <c r="G813" s="4">
        <f>VLOOKUP(Table2[[#This Row],[Team]],Table3[[Team]:[ID]],2,FALSE)</f>
        <v>28</v>
      </c>
      <c r="H813" s="4">
        <f>VLOOKUP(Table2[[#This Row],[Opponent]],Table3[[Team]:[ID]],2,FALSE)</f>
        <v>8</v>
      </c>
    </row>
    <row r="814" spans="1:8" x14ac:dyDescent="0.3">
      <c r="A814" t="s">
        <v>91</v>
      </c>
      <c r="B814" s="3" t="s">
        <v>82</v>
      </c>
      <c r="C814" s="4">
        <v>-4</v>
      </c>
      <c r="D814" s="4" t="b">
        <v>0</v>
      </c>
      <c r="E814" s="13">
        <v>42829</v>
      </c>
      <c r="F814" s="4">
        <f>IF(Table2[[#This Row],[Win]],1,0)</f>
        <v>0</v>
      </c>
      <c r="G814" s="4">
        <f>VLOOKUP(Table2[[#This Row],[Team]],Table3[[Team]:[ID]],2,FALSE)</f>
        <v>14</v>
      </c>
      <c r="H814" s="4">
        <f>VLOOKUP(Table2[[#This Row],[Opponent]],Table3[[Team]:[ID]],2,FALSE)</f>
        <v>23</v>
      </c>
    </row>
    <row r="815" spans="1:8" x14ac:dyDescent="0.3">
      <c r="A815" t="s">
        <v>87</v>
      </c>
      <c r="B815" s="5" t="s">
        <v>74</v>
      </c>
      <c r="C815" s="6">
        <v>8</v>
      </c>
      <c r="D815" s="6" t="b">
        <v>1</v>
      </c>
      <c r="E815" s="13">
        <v>42830</v>
      </c>
      <c r="F815" s="4">
        <f>IF(Table2[[#This Row],[Win]],1,0)</f>
        <v>1</v>
      </c>
      <c r="G815" s="4">
        <f>VLOOKUP(Table2[[#This Row],[Team]],Table3[[Team]:[ID]],2,FALSE)</f>
        <v>17</v>
      </c>
      <c r="H815" s="4">
        <f>VLOOKUP(Table2[[#This Row],[Opponent]],Table3[[Team]:[ID]],2,FALSE)</f>
        <v>12</v>
      </c>
    </row>
    <row r="816" spans="1:8" x14ac:dyDescent="0.3">
      <c r="A816" t="s">
        <v>98</v>
      </c>
      <c r="B816" s="3" t="s">
        <v>78</v>
      </c>
      <c r="C816" s="4">
        <v>5</v>
      </c>
      <c r="D816" s="4" t="b">
        <v>1</v>
      </c>
      <c r="E816" s="13">
        <v>42830</v>
      </c>
      <c r="F816" s="4">
        <f>IF(Table2[[#This Row],[Win]],1,0)</f>
        <v>1</v>
      </c>
      <c r="G816" s="4">
        <f>VLOOKUP(Table2[[#This Row],[Team]],Table3[[Team]:[ID]],2,FALSE)</f>
        <v>16</v>
      </c>
      <c r="H816" s="4">
        <f>VLOOKUP(Table2[[#This Row],[Opponent]],Table3[[Team]:[ID]],2,FALSE)</f>
        <v>9</v>
      </c>
    </row>
    <row r="817" spans="1:8" x14ac:dyDescent="0.3">
      <c r="A817" t="s">
        <v>96</v>
      </c>
      <c r="B817" s="5" t="s">
        <v>77</v>
      </c>
      <c r="C817" s="6">
        <v>2</v>
      </c>
      <c r="D817" s="6" t="b">
        <v>1</v>
      </c>
      <c r="E817" s="13">
        <v>42830</v>
      </c>
      <c r="F817" s="4">
        <f>IF(Table2[[#This Row],[Win]],1,0)</f>
        <v>1</v>
      </c>
      <c r="G817" s="4">
        <f>VLOOKUP(Table2[[#This Row],[Team]],Table3[[Team]:[ID]],2,FALSE)</f>
        <v>11</v>
      </c>
      <c r="H817" s="4">
        <f>VLOOKUP(Table2[[#This Row],[Opponent]],Table3[[Team]:[ID]],2,FALSE)</f>
        <v>25</v>
      </c>
    </row>
    <row r="818" spans="1:8" x14ac:dyDescent="0.3">
      <c r="A818" t="s">
        <v>94</v>
      </c>
      <c r="B818" s="3" t="s">
        <v>73</v>
      </c>
      <c r="C818" s="4">
        <v>3</v>
      </c>
      <c r="D818" s="4" t="b">
        <v>1</v>
      </c>
      <c r="E818" s="13">
        <v>42830</v>
      </c>
      <c r="F818" s="4">
        <f>IF(Table2[[#This Row],[Win]],1,0)</f>
        <v>1</v>
      </c>
      <c r="G818" s="4">
        <f>VLOOKUP(Table2[[#This Row],[Team]],Table3[[Team]:[ID]],2,FALSE)</f>
        <v>27</v>
      </c>
      <c r="H818" s="4">
        <f>VLOOKUP(Table2[[#This Row],[Opponent]],Table3[[Team]:[ID]],2,FALSE)</f>
        <v>19</v>
      </c>
    </row>
    <row r="819" spans="1:8" x14ac:dyDescent="0.3">
      <c r="A819" t="s">
        <v>91</v>
      </c>
      <c r="B819" s="5" t="s">
        <v>82</v>
      </c>
      <c r="C819" s="6">
        <v>2</v>
      </c>
      <c r="D819" s="6" t="b">
        <v>1</v>
      </c>
      <c r="E819" s="13">
        <v>42830</v>
      </c>
      <c r="F819" s="4">
        <f>IF(Table2[[#This Row],[Win]],1,0)</f>
        <v>1</v>
      </c>
      <c r="G819" s="4">
        <f>VLOOKUP(Table2[[#This Row],[Team]],Table3[[Team]:[ID]],2,FALSE)</f>
        <v>14</v>
      </c>
      <c r="H819" s="4">
        <f>VLOOKUP(Table2[[#This Row],[Opponent]],Table3[[Team]:[ID]],2,FALSE)</f>
        <v>23</v>
      </c>
    </row>
    <row r="820" spans="1:8" x14ac:dyDescent="0.3">
      <c r="A820" t="s">
        <v>86</v>
      </c>
      <c r="B820" s="3" t="s">
        <v>80</v>
      </c>
      <c r="C820" s="4">
        <v>2</v>
      </c>
      <c r="D820" s="4" t="b">
        <v>1</v>
      </c>
      <c r="E820" s="13">
        <v>42830</v>
      </c>
      <c r="F820" s="4">
        <f>IF(Table2[[#This Row],[Win]],1,0)</f>
        <v>1</v>
      </c>
      <c r="G820" s="4">
        <f>VLOOKUP(Table2[[#This Row],[Team]],Table3[[Team]:[ID]],2,FALSE)</f>
        <v>7</v>
      </c>
      <c r="H820" s="4">
        <f>VLOOKUP(Table2[[#This Row],[Opponent]],Table3[[Team]:[ID]],2,FALSE)</f>
        <v>21</v>
      </c>
    </row>
    <row r="821" spans="1:8" x14ac:dyDescent="0.3">
      <c r="A821" t="s">
        <v>92</v>
      </c>
      <c r="B821" s="5" t="s">
        <v>79</v>
      </c>
      <c r="C821" s="6">
        <v>-2</v>
      </c>
      <c r="D821" s="6" t="b">
        <v>0</v>
      </c>
      <c r="E821" s="13">
        <v>42830</v>
      </c>
      <c r="F821" s="4">
        <f>IF(Table2[[#This Row],[Win]],1,0)</f>
        <v>0</v>
      </c>
      <c r="G821" s="4">
        <f>VLOOKUP(Table2[[#This Row],[Team]],Table3[[Team]:[ID]],2,FALSE)</f>
        <v>18</v>
      </c>
      <c r="H821" s="4">
        <f>VLOOKUP(Table2[[#This Row],[Opponent]],Table3[[Team]:[ID]],2,FALSE)</f>
        <v>2</v>
      </c>
    </row>
    <row r="822" spans="1:8" x14ac:dyDescent="0.3">
      <c r="A822" t="s">
        <v>100</v>
      </c>
      <c r="B822" s="3" t="s">
        <v>83</v>
      </c>
      <c r="C822" s="4">
        <v>-3</v>
      </c>
      <c r="D822" s="4" t="b">
        <v>0</v>
      </c>
      <c r="E822" s="13">
        <v>42830</v>
      </c>
      <c r="F822" s="4">
        <f>IF(Table2[[#This Row],[Win]],1,0)</f>
        <v>0</v>
      </c>
      <c r="G822" s="4">
        <f>VLOOKUP(Table2[[#This Row],[Team]],Table3[[Team]:[ID]],2,FALSE)</f>
        <v>28</v>
      </c>
      <c r="H822" s="4">
        <f>VLOOKUP(Table2[[#This Row],[Opponent]],Table3[[Team]:[ID]],2,FALSE)</f>
        <v>8</v>
      </c>
    </row>
    <row r="823" spans="1:8" x14ac:dyDescent="0.3">
      <c r="A823" t="s">
        <v>90</v>
      </c>
      <c r="B823" s="5" t="s">
        <v>81</v>
      </c>
      <c r="C823" s="6">
        <v>3</v>
      </c>
      <c r="D823" s="6" t="b">
        <v>1</v>
      </c>
      <c r="E823" s="13">
        <v>42830</v>
      </c>
      <c r="F823" s="4">
        <f>IF(Table2[[#This Row],[Win]],1,0)</f>
        <v>1</v>
      </c>
      <c r="G823" s="4">
        <f>VLOOKUP(Table2[[#This Row],[Team]],Table3[[Team]:[ID]],2,FALSE)</f>
        <v>4</v>
      </c>
      <c r="H823" s="4">
        <f>VLOOKUP(Table2[[#This Row],[Opponent]],Table3[[Team]:[ID]],2,FALSE)</f>
        <v>22</v>
      </c>
    </row>
    <row r="824" spans="1:8" x14ac:dyDescent="0.3">
      <c r="A824" t="s">
        <v>88</v>
      </c>
      <c r="B824" s="3" t="s">
        <v>84</v>
      </c>
      <c r="C824" s="4">
        <v>2</v>
      </c>
      <c r="D824" s="4" t="b">
        <v>1</v>
      </c>
      <c r="E824" s="13">
        <v>42830</v>
      </c>
      <c r="F824" s="4">
        <f>IF(Table2[[#This Row],[Win]],1,0)</f>
        <v>1</v>
      </c>
      <c r="G824" s="4">
        <f>VLOOKUP(Table2[[#This Row],[Team]],Table3[[Team]:[ID]],2,FALSE)</f>
        <v>30</v>
      </c>
      <c r="H824" s="4">
        <f>VLOOKUP(Table2[[#This Row],[Opponent]],Table3[[Team]:[ID]],2,FALSE)</f>
        <v>15</v>
      </c>
    </row>
    <row r="825" spans="1:8" x14ac:dyDescent="0.3">
      <c r="A825" t="s">
        <v>89</v>
      </c>
      <c r="B825" s="5" t="s">
        <v>76</v>
      </c>
      <c r="C825" s="6">
        <v>-5</v>
      </c>
      <c r="D825" s="6" t="b">
        <v>0</v>
      </c>
      <c r="E825" s="13">
        <v>42830</v>
      </c>
      <c r="F825" s="4">
        <f>IF(Table2[[#This Row],[Win]],1,0)</f>
        <v>0</v>
      </c>
      <c r="G825" s="4">
        <f>VLOOKUP(Table2[[#This Row],[Team]],Table3[[Team]:[ID]],2,FALSE)</f>
        <v>20</v>
      </c>
      <c r="H825" s="4">
        <f>VLOOKUP(Table2[[#This Row],[Opponent]],Table3[[Team]:[ID]],2,FALSE)</f>
        <v>13</v>
      </c>
    </row>
    <row r="826" spans="1:8" x14ac:dyDescent="0.3">
      <c r="A826" t="s">
        <v>99</v>
      </c>
      <c r="B826" s="3" t="s">
        <v>75</v>
      </c>
      <c r="C826" s="4">
        <v>2</v>
      </c>
      <c r="D826" s="4" t="b">
        <v>1</v>
      </c>
      <c r="E826" s="13">
        <v>42830</v>
      </c>
      <c r="F826" s="4">
        <f>IF(Table2[[#This Row],[Win]],1,0)</f>
        <v>1</v>
      </c>
      <c r="G826" s="4">
        <f>VLOOKUP(Table2[[#This Row],[Team]],Table3[[Team]:[ID]],2,FALSE)</f>
        <v>3</v>
      </c>
      <c r="H826" s="4">
        <f>VLOOKUP(Table2[[#This Row],[Opponent]],Table3[[Team]:[ID]],2,FALSE)</f>
        <v>29</v>
      </c>
    </row>
    <row r="827" spans="1:8" x14ac:dyDescent="0.3">
      <c r="A827" t="s">
        <v>93</v>
      </c>
      <c r="B827" s="5" t="s">
        <v>71</v>
      </c>
      <c r="C827" s="6">
        <v>2</v>
      </c>
      <c r="D827" s="6" t="b">
        <v>1</v>
      </c>
      <c r="E827" s="13">
        <v>42830</v>
      </c>
      <c r="F827" s="4">
        <f>IF(Table2[[#This Row],[Win]],1,0)</f>
        <v>1</v>
      </c>
      <c r="G827" s="4">
        <f>VLOOKUP(Table2[[#This Row],[Team]],Table3[[Team]:[ID]],2,FALSE)</f>
        <v>1</v>
      </c>
      <c r="H827" s="4">
        <f>VLOOKUP(Table2[[#This Row],[Opponent]],Table3[[Team]:[ID]],2,FALSE)</f>
        <v>24</v>
      </c>
    </row>
    <row r="828" spans="1:8" x14ac:dyDescent="0.3">
      <c r="A828" t="s">
        <v>95</v>
      </c>
      <c r="B828" s="3" t="s">
        <v>72</v>
      </c>
      <c r="C828" s="4">
        <v>-2</v>
      </c>
      <c r="D828" s="4" t="b">
        <v>0</v>
      </c>
      <c r="E828" s="13">
        <v>42831</v>
      </c>
      <c r="F828" s="4">
        <f>IF(Table2[[#This Row],[Win]],1,0)</f>
        <v>0</v>
      </c>
      <c r="G828" s="4">
        <f>VLOOKUP(Table2[[#This Row],[Team]],Table3[[Team]:[ID]],2,FALSE)</f>
        <v>26</v>
      </c>
      <c r="H828" s="4">
        <f>VLOOKUP(Table2[[#This Row],[Opponent]],Table3[[Team]:[ID]],2,FALSE)</f>
        <v>5</v>
      </c>
    </row>
    <row r="829" spans="1:8" x14ac:dyDescent="0.3">
      <c r="A829" t="s">
        <v>98</v>
      </c>
      <c r="B829" s="5" t="s">
        <v>78</v>
      </c>
      <c r="C829" s="6">
        <v>-1</v>
      </c>
      <c r="D829" s="6" t="b">
        <v>0</v>
      </c>
      <c r="E829" s="13">
        <v>42831</v>
      </c>
      <c r="F829" s="4">
        <f>IF(Table2[[#This Row],[Win]],1,0)</f>
        <v>0</v>
      </c>
      <c r="G829" s="4">
        <f>VLOOKUP(Table2[[#This Row],[Team]],Table3[[Team]:[ID]],2,FALSE)</f>
        <v>16</v>
      </c>
      <c r="H829" s="4">
        <f>VLOOKUP(Table2[[#This Row],[Opponent]],Table3[[Team]:[ID]],2,FALSE)</f>
        <v>9</v>
      </c>
    </row>
    <row r="830" spans="1:8" x14ac:dyDescent="0.3">
      <c r="A830" t="s">
        <v>97</v>
      </c>
      <c r="B830" s="3" t="s">
        <v>85</v>
      </c>
      <c r="C830" s="4">
        <v>9</v>
      </c>
      <c r="D830" s="4" t="b">
        <v>1</v>
      </c>
      <c r="E830" s="13">
        <v>42831</v>
      </c>
      <c r="F830" s="4">
        <f>IF(Table2[[#This Row],[Win]],1,0)</f>
        <v>1</v>
      </c>
      <c r="G830" s="4">
        <f>VLOOKUP(Table2[[#This Row],[Team]],Table3[[Team]:[ID]],2,FALSE)</f>
        <v>6</v>
      </c>
      <c r="H830" s="4">
        <f>VLOOKUP(Table2[[#This Row],[Opponent]],Table3[[Team]:[ID]],2,FALSE)</f>
        <v>10</v>
      </c>
    </row>
    <row r="831" spans="1:8" x14ac:dyDescent="0.3">
      <c r="A831" t="s">
        <v>96</v>
      </c>
      <c r="B831" s="5" t="s">
        <v>77</v>
      </c>
      <c r="C831" s="6">
        <v>-2</v>
      </c>
      <c r="D831" s="6" t="b">
        <v>0</v>
      </c>
      <c r="E831" s="13">
        <v>42831</v>
      </c>
      <c r="F831" s="4">
        <f>IF(Table2[[#This Row],[Win]],1,0)</f>
        <v>0</v>
      </c>
      <c r="G831" s="4">
        <f>VLOOKUP(Table2[[#This Row],[Team]],Table3[[Team]:[ID]],2,FALSE)</f>
        <v>11</v>
      </c>
      <c r="H831" s="4">
        <f>VLOOKUP(Table2[[#This Row],[Opponent]],Table3[[Team]:[ID]],2,FALSE)</f>
        <v>25</v>
      </c>
    </row>
    <row r="832" spans="1:8" x14ac:dyDescent="0.3">
      <c r="A832" t="s">
        <v>94</v>
      </c>
      <c r="B832" s="3" t="s">
        <v>75</v>
      </c>
      <c r="C832" s="4">
        <v>-3</v>
      </c>
      <c r="D832" s="4" t="b">
        <v>0</v>
      </c>
      <c r="E832" s="13">
        <v>42831</v>
      </c>
      <c r="F832" s="4">
        <f>IF(Table2[[#This Row],[Win]],1,0)</f>
        <v>0</v>
      </c>
      <c r="G832" s="4">
        <f>VLOOKUP(Table2[[#This Row],[Team]],Table3[[Team]:[ID]],2,FALSE)</f>
        <v>27</v>
      </c>
      <c r="H832" s="4">
        <f>VLOOKUP(Table2[[#This Row],[Opponent]],Table3[[Team]:[ID]],2,FALSE)</f>
        <v>29</v>
      </c>
    </row>
    <row r="833" spans="1:8" x14ac:dyDescent="0.3">
      <c r="A833" t="s">
        <v>91</v>
      </c>
      <c r="B833" s="5" t="s">
        <v>82</v>
      </c>
      <c r="C833" s="6">
        <v>8</v>
      </c>
      <c r="D833" s="6" t="b">
        <v>1</v>
      </c>
      <c r="E833" s="13">
        <v>42831</v>
      </c>
      <c r="F833" s="4">
        <f>IF(Table2[[#This Row],[Win]],1,0)</f>
        <v>1</v>
      </c>
      <c r="G833" s="4">
        <f>VLOOKUP(Table2[[#This Row],[Team]],Table3[[Team]:[ID]],2,FALSE)</f>
        <v>14</v>
      </c>
      <c r="H833" s="4">
        <f>VLOOKUP(Table2[[#This Row],[Opponent]],Table3[[Team]:[ID]],2,FALSE)</f>
        <v>23</v>
      </c>
    </row>
    <row r="834" spans="1:8" x14ac:dyDescent="0.3">
      <c r="A834" t="s">
        <v>86</v>
      </c>
      <c r="B834" s="3" t="s">
        <v>80</v>
      </c>
      <c r="C834" s="4">
        <v>3</v>
      </c>
      <c r="D834" s="4" t="b">
        <v>1</v>
      </c>
      <c r="E834" s="13">
        <v>42831</v>
      </c>
      <c r="F834" s="4">
        <f>IF(Table2[[#This Row],[Win]],1,0)</f>
        <v>1</v>
      </c>
      <c r="G834" s="4">
        <f>VLOOKUP(Table2[[#This Row],[Team]],Table3[[Team]:[ID]],2,FALSE)</f>
        <v>7</v>
      </c>
      <c r="H834" s="4">
        <f>VLOOKUP(Table2[[#This Row],[Opponent]],Table3[[Team]:[ID]],2,FALSE)</f>
        <v>21</v>
      </c>
    </row>
    <row r="835" spans="1:8" x14ac:dyDescent="0.3">
      <c r="A835" t="s">
        <v>92</v>
      </c>
      <c r="B835" s="5" t="s">
        <v>79</v>
      </c>
      <c r="C835" s="6">
        <v>4</v>
      </c>
      <c r="D835" s="6" t="b">
        <v>1</v>
      </c>
      <c r="E835" s="13">
        <v>42831</v>
      </c>
      <c r="F835" s="4">
        <f>IF(Table2[[#This Row],[Win]],1,0)</f>
        <v>1</v>
      </c>
      <c r="G835" s="4">
        <f>VLOOKUP(Table2[[#This Row],[Team]],Table3[[Team]:[ID]],2,FALSE)</f>
        <v>18</v>
      </c>
      <c r="H835" s="4">
        <f>VLOOKUP(Table2[[#This Row],[Opponent]],Table3[[Team]:[ID]],2,FALSE)</f>
        <v>2</v>
      </c>
    </row>
    <row r="836" spans="1:8" x14ac:dyDescent="0.3">
      <c r="A836" t="s">
        <v>88</v>
      </c>
      <c r="B836" s="3" t="s">
        <v>84</v>
      </c>
      <c r="C836" s="4">
        <v>-1</v>
      </c>
      <c r="D836" s="4" t="b">
        <v>0</v>
      </c>
      <c r="E836" s="13">
        <v>42831</v>
      </c>
      <c r="F836" s="4">
        <f>IF(Table2[[#This Row],[Win]],1,0)</f>
        <v>0</v>
      </c>
      <c r="G836" s="4">
        <f>VLOOKUP(Table2[[#This Row],[Team]],Table3[[Team]:[ID]],2,FALSE)</f>
        <v>30</v>
      </c>
      <c r="H836" s="4">
        <f>VLOOKUP(Table2[[#This Row],[Opponent]],Table3[[Team]:[ID]],2,FALSE)</f>
        <v>15</v>
      </c>
    </row>
    <row r="837" spans="1:8" x14ac:dyDescent="0.3">
      <c r="A837" t="s">
        <v>89</v>
      </c>
      <c r="B837" s="5" t="s">
        <v>76</v>
      </c>
      <c r="C837" s="6">
        <v>4</v>
      </c>
      <c r="D837" s="6" t="b">
        <v>1</v>
      </c>
      <c r="E837" s="13">
        <v>42831</v>
      </c>
      <c r="F837" s="4">
        <f>IF(Table2[[#This Row],[Win]],1,0)</f>
        <v>1</v>
      </c>
      <c r="G837" s="4">
        <f>VLOOKUP(Table2[[#This Row],[Team]],Table3[[Team]:[ID]],2,FALSE)</f>
        <v>20</v>
      </c>
      <c r="H837" s="4">
        <f>VLOOKUP(Table2[[#This Row],[Opponent]],Table3[[Team]:[ID]],2,FALSE)</f>
        <v>13</v>
      </c>
    </row>
    <row r="838" spans="1:8" x14ac:dyDescent="0.3">
      <c r="A838" t="s">
        <v>93</v>
      </c>
      <c r="B838" s="3" t="s">
        <v>71</v>
      </c>
      <c r="C838" s="4">
        <v>6</v>
      </c>
      <c r="D838" s="4" t="b">
        <v>1</v>
      </c>
      <c r="E838" s="13">
        <v>42831</v>
      </c>
      <c r="F838" s="4">
        <f>IF(Table2[[#This Row],[Win]],1,0)</f>
        <v>1</v>
      </c>
      <c r="G838" s="4">
        <f>VLOOKUP(Table2[[#This Row],[Team]],Table3[[Team]:[ID]],2,FALSE)</f>
        <v>1</v>
      </c>
      <c r="H838" s="4">
        <f>VLOOKUP(Table2[[#This Row],[Opponent]],Table3[[Team]:[ID]],2,FALSE)</f>
        <v>24</v>
      </c>
    </row>
    <row r="839" spans="1:8" x14ac:dyDescent="0.3">
      <c r="A839" t="s">
        <v>87</v>
      </c>
      <c r="B839" s="5" t="s">
        <v>74</v>
      </c>
      <c r="C839" s="6">
        <v>2</v>
      </c>
      <c r="D839" s="6" t="b">
        <v>1</v>
      </c>
      <c r="E839" s="13">
        <v>42831</v>
      </c>
      <c r="F839" s="4">
        <f>IF(Table2[[#This Row],[Win]],1,0)</f>
        <v>1</v>
      </c>
      <c r="G839" s="4">
        <f>VLOOKUP(Table2[[#This Row],[Team]],Table3[[Team]:[ID]],2,FALSE)</f>
        <v>17</v>
      </c>
      <c r="H839" s="4">
        <f>VLOOKUP(Table2[[#This Row],[Opponent]],Table3[[Team]:[ID]],2,FALSE)</f>
        <v>12</v>
      </c>
    </row>
    <row r="840" spans="1:8" x14ac:dyDescent="0.3">
      <c r="A840" t="s">
        <v>95</v>
      </c>
      <c r="B840" s="3" t="s">
        <v>86</v>
      </c>
      <c r="C840" s="4">
        <v>-2</v>
      </c>
      <c r="D840" s="4" t="b">
        <v>0</v>
      </c>
      <c r="E840" s="13">
        <v>42832</v>
      </c>
      <c r="F840" s="4">
        <f>IF(Table2[[#This Row],[Win]],1,0)</f>
        <v>0</v>
      </c>
      <c r="G840" s="4">
        <f>VLOOKUP(Table2[[#This Row],[Team]],Table3[[Team]:[ID]],2,FALSE)</f>
        <v>26</v>
      </c>
      <c r="H840" s="4">
        <f>VLOOKUP(Table2[[#This Row],[Opponent]],Table3[[Team]:[ID]],2,FALSE)</f>
        <v>7</v>
      </c>
    </row>
    <row r="841" spans="1:8" x14ac:dyDescent="0.3">
      <c r="A841" t="s">
        <v>97</v>
      </c>
      <c r="B841" s="5" t="s">
        <v>87</v>
      </c>
      <c r="C841" s="6">
        <v>-2</v>
      </c>
      <c r="D841" s="6" t="b">
        <v>0</v>
      </c>
      <c r="E841" s="13">
        <v>42832</v>
      </c>
      <c r="F841" s="4">
        <f>IF(Table2[[#This Row],[Win]],1,0)</f>
        <v>0</v>
      </c>
      <c r="G841" s="4">
        <f>VLOOKUP(Table2[[#This Row],[Team]],Table3[[Team]:[ID]],2,FALSE)</f>
        <v>6</v>
      </c>
      <c r="H841" s="4">
        <f>VLOOKUP(Table2[[#This Row],[Opponent]],Table3[[Team]:[ID]],2,FALSE)</f>
        <v>17</v>
      </c>
    </row>
    <row r="842" spans="1:8" x14ac:dyDescent="0.3">
      <c r="A842" t="s">
        <v>98</v>
      </c>
      <c r="B842" s="3" t="s">
        <v>72</v>
      </c>
      <c r="C842" s="4">
        <v>1</v>
      </c>
      <c r="D842" s="4" t="b">
        <v>1</v>
      </c>
      <c r="E842" s="13">
        <v>42832</v>
      </c>
      <c r="F842" s="4">
        <f>IF(Table2[[#This Row],[Win]],1,0)</f>
        <v>1</v>
      </c>
      <c r="G842" s="4">
        <f>VLOOKUP(Table2[[#This Row],[Team]],Table3[[Team]:[ID]],2,FALSE)</f>
        <v>16</v>
      </c>
      <c r="H842" s="4">
        <f>VLOOKUP(Table2[[#This Row],[Opponent]],Table3[[Team]:[ID]],2,FALSE)</f>
        <v>5</v>
      </c>
    </row>
    <row r="843" spans="1:8" x14ac:dyDescent="0.3">
      <c r="A843" t="s">
        <v>82</v>
      </c>
      <c r="B843" s="5" t="s">
        <v>71</v>
      </c>
      <c r="C843" s="6">
        <v>1</v>
      </c>
      <c r="D843" s="6" t="b">
        <v>1</v>
      </c>
      <c r="E843" s="13">
        <v>42832</v>
      </c>
      <c r="F843" s="4">
        <f>IF(Table2[[#This Row],[Win]],1,0)</f>
        <v>1</v>
      </c>
      <c r="G843" s="4">
        <f>VLOOKUP(Table2[[#This Row],[Team]],Table3[[Team]:[ID]],2,FALSE)</f>
        <v>23</v>
      </c>
      <c r="H843" s="4">
        <f>VLOOKUP(Table2[[#This Row],[Opponent]],Table3[[Team]:[ID]],2,FALSE)</f>
        <v>24</v>
      </c>
    </row>
    <row r="844" spans="1:8" x14ac:dyDescent="0.3">
      <c r="A844" t="s">
        <v>81</v>
      </c>
      <c r="B844" s="3" t="s">
        <v>79</v>
      </c>
      <c r="C844" s="4">
        <v>1</v>
      </c>
      <c r="D844" s="4" t="b">
        <v>1</v>
      </c>
      <c r="E844" s="13">
        <v>42832</v>
      </c>
      <c r="F844" s="4">
        <f>IF(Table2[[#This Row],[Win]],1,0)</f>
        <v>1</v>
      </c>
      <c r="G844" s="4">
        <f>VLOOKUP(Table2[[#This Row],[Team]],Table3[[Team]:[ID]],2,FALSE)</f>
        <v>22</v>
      </c>
      <c r="H844" s="4">
        <f>VLOOKUP(Table2[[#This Row],[Opponent]],Table3[[Team]:[ID]],2,FALSE)</f>
        <v>2</v>
      </c>
    </row>
    <row r="845" spans="1:8" x14ac:dyDescent="0.3">
      <c r="A845" t="s">
        <v>96</v>
      </c>
      <c r="B845" s="5" t="s">
        <v>74</v>
      </c>
      <c r="C845" s="6">
        <v>-4</v>
      </c>
      <c r="D845" s="6" t="b">
        <v>0</v>
      </c>
      <c r="E845" s="13">
        <v>42832</v>
      </c>
      <c r="F845" s="4">
        <f>IF(Table2[[#This Row],[Win]],1,0)</f>
        <v>0</v>
      </c>
      <c r="G845" s="4">
        <f>VLOOKUP(Table2[[#This Row],[Team]],Table3[[Team]:[ID]],2,FALSE)</f>
        <v>11</v>
      </c>
      <c r="H845" s="4">
        <f>VLOOKUP(Table2[[#This Row],[Opponent]],Table3[[Team]:[ID]],2,FALSE)</f>
        <v>12</v>
      </c>
    </row>
    <row r="846" spans="1:8" x14ac:dyDescent="0.3">
      <c r="A846" t="s">
        <v>94</v>
      </c>
      <c r="B846" s="3" t="s">
        <v>75</v>
      </c>
      <c r="C846" s="4">
        <v>2</v>
      </c>
      <c r="D846" s="4" t="b">
        <v>1</v>
      </c>
      <c r="E846" s="13">
        <v>42832</v>
      </c>
      <c r="F846" s="4">
        <f>IF(Table2[[#This Row],[Win]],1,0)</f>
        <v>1</v>
      </c>
      <c r="G846" s="4">
        <f>VLOOKUP(Table2[[#This Row],[Team]],Table3[[Team]:[ID]],2,FALSE)</f>
        <v>27</v>
      </c>
      <c r="H846" s="4">
        <f>VLOOKUP(Table2[[#This Row],[Opponent]],Table3[[Team]:[ID]],2,FALSE)</f>
        <v>29</v>
      </c>
    </row>
    <row r="847" spans="1:8" x14ac:dyDescent="0.3">
      <c r="A847" t="s">
        <v>80</v>
      </c>
      <c r="B847" s="5" t="s">
        <v>88</v>
      </c>
      <c r="C847" s="6">
        <v>-1</v>
      </c>
      <c r="D847" s="6" t="b">
        <v>0</v>
      </c>
      <c r="E847" s="13">
        <v>42832</v>
      </c>
      <c r="F847" s="4">
        <f>IF(Table2[[#This Row],[Win]],1,0)</f>
        <v>0</v>
      </c>
      <c r="G847" s="4">
        <f>VLOOKUP(Table2[[#This Row],[Team]],Table3[[Team]:[ID]],2,FALSE)</f>
        <v>21</v>
      </c>
      <c r="H847" s="4">
        <f>VLOOKUP(Table2[[#This Row],[Opponent]],Table3[[Team]:[ID]],2,FALSE)</f>
        <v>30</v>
      </c>
    </row>
    <row r="848" spans="1:8" x14ac:dyDescent="0.3">
      <c r="A848" t="s">
        <v>92</v>
      </c>
      <c r="B848" s="3" t="s">
        <v>84</v>
      </c>
      <c r="C848" s="4">
        <v>-5</v>
      </c>
      <c r="D848" s="4" t="b">
        <v>0</v>
      </c>
      <c r="E848" s="13">
        <v>42832</v>
      </c>
      <c r="F848" s="4">
        <f>IF(Table2[[#This Row],[Win]],1,0)</f>
        <v>0</v>
      </c>
      <c r="G848" s="4">
        <f>VLOOKUP(Table2[[#This Row],[Team]],Table3[[Team]:[ID]],2,FALSE)</f>
        <v>18</v>
      </c>
      <c r="H848" s="4">
        <f>VLOOKUP(Table2[[#This Row],[Opponent]],Table3[[Team]:[ID]],2,FALSE)</f>
        <v>15</v>
      </c>
    </row>
    <row r="849" spans="1:8" x14ac:dyDescent="0.3">
      <c r="A849" t="s">
        <v>100</v>
      </c>
      <c r="B849" s="5" t="s">
        <v>89</v>
      </c>
      <c r="C849" s="6">
        <v>5</v>
      </c>
      <c r="D849" s="6" t="b">
        <v>1</v>
      </c>
      <c r="E849" s="13">
        <v>42832</v>
      </c>
      <c r="F849" s="4">
        <f>IF(Table2[[#This Row],[Win]],1,0)</f>
        <v>1</v>
      </c>
      <c r="G849" s="4">
        <f>VLOOKUP(Table2[[#This Row],[Team]],Table3[[Team]:[ID]],2,FALSE)</f>
        <v>28</v>
      </c>
      <c r="H849" s="4">
        <f>VLOOKUP(Table2[[#This Row],[Opponent]],Table3[[Team]:[ID]],2,FALSE)</f>
        <v>20</v>
      </c>
    </row>
    <row r="850" spans="1:8" x14ac:dyDescent="0.3">
      <c r="A850" t="s">
        <v>85</v>
      </c>
      <c r="B850" s="3" t="s">
        <v>90</v>
      </c>
      <c r="C850" s="4">
        <v>1</v>
      </c>
      <c r="D850" s="4" t="b">
        <v>1</v>
      </c>
      <c r="E850" s="13">
        <v>42832</v>
      </c>
      <c r="F850" s="4">
        <f>IF(Table2[[#This Row],[Win]],1,0)</f>
        <v>1</v>
      </c>
      <c r="G850" s="4">
        <f>VLOOKUP(Table2[[#This Row],[Team]],Table3[[Team]:[ID]],2,FALSE)</f>
        <v>10</v>
      </c>
      <c r="H850" s="4">
        <f>VLOOKUP(Table2[[#This Row],[Opponent]],Table3[[Team]:[ID]],2,FALSE)</f>
        <v>4</v>
      </c>
    </row>
    <row r="851" spans="1:8" x14ac:dyDescent="0.3">
      <c r="A851" t="s">
        <v>78</v>
      </c>
      <c r="B851" s="5" t="s">
        <v>91</v>
      </c>
      <c r="C851" s="6">
        <v>1</v>
      </c>
      <c r="D851" s="6" t="b">
        <v>1</v>
      </c>
      <c r="E851" s="13">
        <v>42832</v>
      </c>
      <c r="F851" s="4">
        <f>IF(Table2[[#This Row],[Win]],1,0)</f>
        <v>1</v>
      </c>
      <c r="G851" s="4">
        <f>VLOOKUP(Table2[[#This Row],[Team]],Table3[[Team]:[ID]],2,FALSE)</f>
        <v>9</v>
      </c>
      <c r="H851" s="4">
        <f>VLOOKUP(Table2[[#This Row],[Opponent]],Table3[[Team]:[ID]],2,FALSE)</f>
        <v>14</v>
      </c>
    </row>
    <row r="852" spans="1:8" x14ac:dyDescent="0.3">
      <c r="A852" t="s">
        <v>99</v>
      </c>
      <c r="B852" s="3" t="s">
        <v>73</v>
      </c>
      <c r="C852" s="4">
        <v>1</v>
      </c>
      <c r="D852" s="4" t="b">
        <v>1</v>
      </c>
      <c r="E852" s="13">
        <v>42832</v>
      </c>
      <c r="F852" s="4">
        <f>IF(Table2[[#This Row],[Win]],1,0)</f>
        <v>1</v>
      </c>
      <c r="G852" s="4">
        <f>VLOOKUP(Table2[[#This Row],[Team]],Table3[[Team]:[ID]],2,FALSE)</f>
        <v>3</v>
      </c>
      <c r="H852" s="4">
        <f>VLOOKUP(Table2[[#This Row],[Opponent]],Table3[[Team]:[ID]],2,FALSE)</f>
        <v>19</v>
      </c>
    </row>
    <row r="853" spans="1:8" x14ac:dyDescent="0.3">
      <c r="A853" t="s">
        <v>93</v>
      </c>
      <c r="B853" s="5" t="s">
        <v>83</v>
      </c>
      <c r="C853" s="6">
        <v>4</v>
      </c>
      <c r="D853" s="6" t="b">
        <v>1</v>
      </c>
      <c r="E853" s="13">
        <v>42832</v>
      </c>
      <c r="F853" s="4">
        <f>IF(Table2[[#This Row],[Win]],1,0)</f>
        <v>1</v>
      </c>
      <c r="G853" s="4">
        <f>VLOOKUP(Table2[[#This Row],[Team]],Table3[[Team]:[ID]],2,FALSE)</f>
        <v>1</v>
      </c>
      <c r="H853" s="4">
        <f>VLOOKUP(Table2[[#This Row],[Opponent]],Table3[[Team]:[ID]],2,FALSE)</f>
        <v>8</v>
      </c>
    </row>
    <row r="854" spans="1:8" x14ac:dyDescent="0.3">
      <c r="A854" t="s">
        <v>76</v>
      </c>
      <c r="B854" s="3" t="s">
        <v>77</v>
      </c>
      <c r="C854" s="4">
        <v>4</v>
      </c>
      <c r="D854" s="4" t="b">
        <v>1</v>
      </c>
      <c r="E854" s="13">
        <v>42832</v>
      </c>
      <c r="F854" s="4">
        <f>IF(Table2[[#This Row],[Win]],1,0)</f>
        <v>1</v>
      </c>
      <c r="G854" s="4">
        <f>VLOOKUP(Table2[[#This Row],[Team]],Table3[[Team]:[ID]],2,FALSE)</f>
        <v>13</v>
      </c>
      <c r="H854" s="4">
        <f>VLOOKUP(Table2[[#This Row],[Opponent]],Table3[[Team]:[ID]],2,FALSE)</f>
        <v>25</v>
      </c>
    </row>
    <row r="855" spans="1:8" x14ac:dyDescent="0.3">
      <c r="A855" t="s">
        <v>97</v>
      </c>
      <c r="B855" s="5" t="s">
        <v>87</v>
      </c>
      <c r="C855" s="6">
        <v>4</v>
      </c>
      <c r="D855" s="6" t="b">
        <v>1</v>
      </c>
      <c r="E855" s="13">
        <v>42833</v>
      </c>
      <c r="F855" s="4">
        <f>IF(Table2[[#This Row],[Win]],1,0)</f>
        <v>1</v>
      </c>
      <c r="G855" s="4">
        <f>VLOOKUP(Table2[[#This Row],[Team]],Table3[[Team]:[ID]],2,FALSE)</f>
        <v>6</v>
      </c>
      <c r="H855" s="4">
        <f>VLOOKUP(Table2[[#This Row],[Opponent]],Table3[[Team]:[ID]],2,FALSE)</f>
        <v>17</v>
      </c>
    </row>
    <row r="856" spans="1:8" x14ac:dyDescent="0.3">
      <c r="A856" t="s">
        <v>98</v>
      </c>
      <c r="B856" s="3" t="s">
        <v>72</v>
      </c>
      <c r="C856" s="4">
        <v>-5</v>
      </c>
      <c r="D856" s="4" t="b">
        <v>0</v>
      </c>
      <c r="E856" s="13">
        <v>42833</v>
      </c>
      <c r="F856" s="4">
        <f>IF(Table2[[#This Row],[Win]],1,0)</f>
        <v>0</v>
      </c>
      <c r="G856" s="4">
        <f>VLOOKUP(Table2[[#This Row],[Team]],Table3[[Team]:[ID]],2,FALSE)</f>
        <v>16</v>
      </c>
      <c r="H856" s="4">
        <f>VLOOKUP(Table2[[#This Row],[Opponent]],Table3[[Team]:[ID]],2,FALSE)</f>
        <v>5</v>
      </c>
    </row>
    <row r="857" spans="1:8" x14ac:dyDescent="0.3">
      <c r="A857" t="s">
        <v>82</v>
      </c>
      <c r="B857" s="5" t="s">
        <v>71</v>
      </c>
      <c r="C857" s="6">
        <v>1</v>
      </c>
      <c r="D857" s="6" t="b">
        <v>1</v>
      </c>
      <c r="E857" s="13">
        <v>42833</v>
      </c>
      <c r="F857" s="4">
        <f>IF(Table2[[#This Row],[Win]],1,0)</f>
        <v>1</v>
      </c>
      <c r="G857" s="4">
        <f>VLOOKUP(Table2[[#This Row],[Team]],Table3[[Team]:[ID]],2,FALSE)</f>
        <v>23</v>
      </c>
      <c r="H857" s="4">
        <f>VLOOKUP(Table2[[#This Row],[Opponent]],Table3[[Team]:[ID]],2,FALSE)</f>
        <v>24</v>
      </c>
    </row>
    <row r="858" spans="1:8" x14ac:dyDescent="0.3">
      <c r="A858" t="s">
        <v>96</v>
      </c>
      <c r="B858" s="3" t="s">
        <v>74</v>
      </c>
      <c r="C858" s="4">
        <v>-4</v>
      </c>
      <c r="D858" s="4" t="b">
        <v>0</v>
      </c>
      <c r="E858" s="13">
        <v>42833</v>
      </c>
      <c r="F858" s="4">
        <f>IF(Table2[[#This Row],[Win]],1,0)</f>
        <v>0</v>
      </c>
      <c r="G858" s="4">
        <f>VLOOKUP(Table2[[#This Row],[Team]],Table3[[Team]:[ID]],2,FALSE)</f>
        <v>11</v>
      </c>
      <c r="H858" s="4">
        <f>VLOOKUP(Table2[[#This Row],[Opponent]],Table3[[Team]:[ID]],2,FALSE)</f>
        <v>12</v>
      </c>
    </row>
    <row r="859" spans="1:8" x14ac:dyDescent="0.3">
      <c r="A859" t="s">
        <v>80</v>
      </c>
      <c r="B859" s="5" t="s">
        <v>88</v>
      </c>
      <c r="C859" s="6">
        <v>14</v>
      </c>
      <c r="D859" s="6" t="b">
        <v>1</v>
      </c>
      <c r="E859" s="13">
        <v>42833</v>
      </c>
      <c r="F859" s="4">
        <f>IF(Table2[[#This Row],[Win]],1,0)</f>
        <v>1</v>
      </c>
      <c r="G859" s="4">
        <f>VLOOKUP(Table2[[#This Row],[Team]],Table3[[Team]:[ID]],2,FALSE)</f>
        <v>21</v>
      </c>
      <c r="H859" s="4">
        <f>VLOOKUP(Table2[[#This Row],[Opponent]],Table3[[Team]:[ID]],2,FALSE)</f>
        <v>30</v>
      </c>
    </row>
    <row r="860" spans="1:8" x14ac:dyDescent="0.3">
      <c r="A860" t="s">
        <v>81</v>
      </c>
      <c r="B860" s="3" t="s">
        <v>79</v>
      </c>
      <c r="C860" s="4">
        <v>2</v>
      </c>
      <c r="D860" s="4" t="b">
        <v>1</v>
      </c>
      <c r="E860" s="13">
        <v>42833</v>
      </c>
      <c r="F860" s="4">
        <f>IF(Table2[[#This Row],[Win]],1,0)</f>
        <v>1</v>
      </c>
      <c r="G860" s="4">
        <f>VLOOKUP(Table2[[#This Row],[Team]],Table3[[Team]:[ID]],2,FALSE)</f>
        <v>22</v>
      </c>
      <c r="H860" s="4">
        <f>VLOOKUP(Table2[[#This Row],[Opponent]],Table3[[Team]:[ID]],2,FALSE)</f>
        <v>2</v>
      </c>
    </row>
    <row r="861" spans="1:8" x14ac:dyDescent="0.3">
      <c r="A861" t="s">
        <v>94</v>
      </c>
      <c r="B861" s="5" t="s">
        <v>75</v>
      </c>
      <c r="C861" s="6">
        <v>1</v>
      </c>
      <c r="D861" s="6" t="b">
        <v>1</v>
      </c>
      <c r="E861" s="13">
        <v>42833</v>
      </c>
      <c r="F861" s="4">
        <f>IF(Table2[[#This Row],[Win]],1,0)</f>
        <v>1</v>
      </c>
      <c r="G861" s="4">
        <f>VLOOKUP(Table2[[#This Row],[Team]],Table3[[Team]:[ID]],2,FALSE)</f>
        <v>27</v>
      </c>
      <c r="H861" s="4">
        <f>VLOOKUP(Table2[[#This Row],[Opponent]],Table3[[Team]:[ID]],2,FALSE)</f>
        <v>29</v>
      </c>
    </row>
    <row r="862" spans="1:8" x14ac:dyDescent="0.3">
      <c r="A862" t="s">
        <v>92</v>
      </c>
      <c r="B862" s="3" t="s">
        <v>84</v>
      </c>
      <c r="C862" s="4">
        <v>-7</v>
      </c>
      <c r="D862" s="4" t="b">
        <v>0</v>
      </c>
      <c r="E862" s="13">
        <v>42833</v>
      </c>
      <c r="F862" s="4">
        <f>IF(Table2[[#This Row],[Win]],1,0)</f>
        <v>0</v>
      </c>
      <c r="G862" s="4">
        <f>VLOOKUP(Table2[[#This Row],[Team]],Table3[[Team]:[ID]],2,FALSE)</f>
        <v>18</v>
      </c>
      <c r="H862" s="4">
        <f>VLOOKUP(Table2[[#This Row],[Opponent]],Table3[[Team]:[ID]],2,FALSE)</f>
        <v>15</v>
      </c>
    </row>
    <row r="863" spans="1:8" x14ac:dyDescent="0.3">
      <c r="A863" t="s">
        <v>100</v>
      </c>
      <c r="B863" s="5" t="s">
        <v>89</v>
      </c>
      <c r="C863" s="6">
        <v>-5</v>
      </c>
      <c r="D863" s="6" t="b">
        <v>0</v>
      </c>
      <c r="E863" s="13">
        <v>42833</v>
      </c>
      <c r="F863" s="4">
        <f>IF(Table2[[#This Row],[Win]],1,0)</f>
        <v>0</v>
      </c>
      <c r="G863" s="4">
        <f>VLOOKUP(Table2[[#This Row],[Team]],Table3[[Team]:[ID]],2,FALSE)</f>
        <v>28</v>
      </c>
      <c r="H863" s="4">
        <f>VLOOKUP(Table2[[#This Row],[Opponent]],Table3[[Team]:[ID]],2,FALSE)</f>
        <v>20</v>
      </c>
    </row>
    <row r="864" spans="1:8" x14ac:dyDescent="0.3">
      <c r="A864" t="s">
        <v>85</v>
      </c>
      <c r="B864" s="3" t="s">
        <v>90</v>
      </c>
      <c r="C864" s="4">
        <v>3</v>
      </c>
      <c r="D864" s="4" t="b">
        <v>1</v>
      </c>
      <c r="E864" s="13">
        <v>42833</v>
      </c>
      <c r="F864" s="4">
        <f>IF(Table2[[#This Row],[Win]],1,0)</f>
        <v>1</v>
      </c>
      <c r="G864" s="4">
        <f>VLOOKUP(Table2[[#This Row],[Team]],Table3[[Team]:[ID]],2,FALSE)</f>
        <v>10</v>
      </c>
      <c r="H864" s="4">
        <f>VLOOKUP(Table2[[#This Row],[Opponent]],Table3[[Team]:[ID]],2,FALSE)</f>
        <v>4</v>
      </c>
    </row>
    <row r="865" spans="1:8" x14ac:dyDescent="0.3">
      <c r="A865" t="s">
        <v>93</v>
      </c>
      <c r="B865" s="5" t="s">
        <v>83</v>
      </c>
      <c r="C865" s="6">
        <v>9</v>
      </c>
      <c r="D865" s="6" t="b">
        <v>1</v>
      </c>
      <c r="E865" s="13">
        <v>42833</v>
      </c>
      <c r="F865" s="4">
        <f>IF(Table2[[#This Row],[Win]],1,0)</f>
        <v>1</v>
      </c>
      <c r="G865" s="4">
        <f>VLOOKUP(Table2[[#This Row],[Team]],Table3[[Team]:[ID]],2,FALSE)</f>
        <v>1</v>
      </c>
      <c r="H865" s="4">
        <f>VLOOKUP(Table2[[#This Row],[Opponent]],Table3[[Team]:[ID]],2,FALSE)</f>
        <v>8</v>
      </c>
    </row>
    <row r="866" spans="1:8" x14ac:dyDescent="0.3">
      <c r="A866" t="s">
        <v>78</v>
      </c>
      <c r="B866" s="3" t="s">
        <v>91</v>
      </c>
      <c r="C866" s="4">
        <v>2</v>
      </c>
      <c r="D866" s="4" t="b">
        <v>1</v>
      </c>
      <c r="E866" s="13">
        <v>42833</v>
      </c>
      <c r="F866" s="4">
        <f>IF(Table2[[#This Row],[Win]],1,0)</f>
        <v>1</v>
      </c>
      <c r="G866" s="4">
        <f>VLOOKUP(Table2[[#This Row],[Team]],Table3[[Team]:[ID]],2,FALSE)</f>
        <v>9</v>
      </c>
      <c r="H866" s="4">
        <f>VLOOKUP(Table2[[#This Row],[Opponent]],Table3[[Team]:[ID]],2,FALSE)</f>
        <v>14</v>
      </c>
    </row>
    <row r="867" spans="1:8" x14ac:dyDescent="0.3">
      <c r="A867" t="s">
        <v>99</v>
      </c>
      <c r="B867" s="5" t="s">
        <v>73</v>
      </c>
      <c r="C867" s="6">
        <v>1</v>
      </c>
      <c r="D867" s="6" t="b">
        <v>1</v>
      </c>
      <c r="E867" s="13">
        <v>42833</v>
      </c>
      <c r="F867" s="4">
        <f>IF(Table2[[#This Row],[Win]],1,0)</f>
        <v>1</v>
      </c>
      <c r="G867" s="4">
        <f>VLOOKUP(Table2[[#This Row],[Team]],Table3[[Team]:[ID]],2,FALSE)</f>
        <v>3</v>
      </c>
      <c r="H867" s="4">
        <f>VLOOKUP(Table2[[#This Row],[Opponent]],Table3[[Team]:[ID]],2,FALSE)</f>
        <v>19</v>
      </c>
    </row>
    <row r="868" spans="1:8" x14ac:dyDescent="0.3">
      <c r="A868" t="s">
        <v>76</v>
      </c>
      <c r="B868" s="3" t="s">
        <v>77</v>
      </c>
      <c r="C868" s="4">
        <v>1</v>
      </c>
      <c r="D868" s="4" t="b">
        <v>1</v>
      </c>
      <c r="E868" s="13">
        <v>42833</v>
      </c>
      <c r="F868" s="4">
        <f>IF(Table2[[#This Row],[Win]],1,0)</f>
        <v>1</v>
      </c>
      <c r="G868" s="4">
        <f>VLOOKUP(Table2[[#This Row],[Team]],Table3[[Team]:[ID]],2,FALSE)</f>
        <v>13</v>
      </c>
      <c r="H868" s="4">
        <f>VLOOKUP(Table2[[#This Row],[Opponent]],Table3[[Team]:[ID]],2,FALSE)</f>
        <v>25</v>
      </c>
    </row>
    <row r="869" spans="1:8" x14ac:dyDescent="0.3">
      <c r="A869" t="s">
        <v>95</v>
      </c>
      <c r="B869" s="5" t="s">
        <v>86</v>
      </c>
      <c r="C869" s="6">
        <v>6</v>
      </c>
      <c r="D869" s="6" t="b">
        <v>1</v>
      </c>
      <c r="E869" s="13">
        <v>42833</v>
      </c>
      <c r="F869" s="4">
        <f>IF(Table2[[#This Row],[Win]],1,0)</f>
        <v>1</v>
      </c>
      <c r="G869" s="4">
        <f>VLOOKUP(Table2[[#This Row],[Team]],Table3[[Team]:[ID]],2,FALSE)</f>
        <v>26</v>
      </c>
      <c r="H869" s="4">
        <f>VLOOKUP(Table2[[#This Row],[Opponent]],Table3[[Team]:[ID]],2,FALSE)</f>
        <v>7</v>
      </c>
    </row>
    <row r="870" spans="1:8" x14ac:dyDescent="0.3">
      <c r="A870" t="s">
        <v>97</v>
      </c>
      <c r="B870" s="3" t="s">
        <v>87</v>
      </c>
      <c r="C870" s="4">
        <v>-3</v>
      </c>
      <c r="D870" s="4" t="b">
        <v>0</v>
      </c>
      <c r="E870" s="13">
        <v>42834</v>
      </c>
      <c r="F870" s="4">
        <f>IF(Table2[[#This Row],[Win]],1,0)</f>
        <v>0</v>
      </c>
      <c r="G870" s="4">
        <f>VLOOKUP(Table2[[#This Row],[Team]],Table3[[Team]:[ID]],2,FALSE)</f>
        <v>6</v>
      </c>
      <c r="H870" s="4">
        <f>VLOOKUP(Table2[[#This Row],[Opponent]],Table3[[Team]:[ID]],2,FALSE)</f>
        <v>17</v>
      </c>
    </row>
    <row r="871" spans="1:8" x14ac:dyDescent="0.3">
      <c r="A871" t="s">
        <v>98</v>
      </c>
      <c r="B871" s="5" t="s">
        <v>72</v>
      </c>
      <c r="C871" s="6">
        <v>-3</v>
      </c>
      <c r="D871" s="6" t="b">
        <v>0</v>
      </c>
      <c r="E871" s="13">
        <v>42834</v>
      </c>
      <c r="F871" s="4">
        <f>IF(Table2[[#This Row],[Win]],1,0)</f>
        <v>0</v>
      </c>
      <c r="G871" s="4">
        <f>VLOOKUP(Table2[[#This Row],[Team]],Table3[[Team]:[ID]],2,FALSE)</f>
        <v>16</v>
      </c>
      <c r="H871" s="4">
        <f>VLOOKUP(Table2[[#This Row],[Opponent]],Table3[[Team]:[ID]],2,FALSE)</f>
        <v>5</v>
      </c>
    </row>
    <row r="872" spans="1:8" x14ac:dyDescent="0.3">
      <c r="A872" t="s">
        <v>96</v>
      </c>
      <c r="B872" s="3" t="s">
        <v>74</v>
      </c>
      <c r="C872" s="4">
        <v>1</v>
      </c>
      <c r="D872" s="4" t="b">
        <v>1</v>
      </c>
      <c r="E872" s="13">
        <v>42834</v>
      </c>
      <c r="F872" s="4">
        <f>IF(Table2[[#This Row],[Win]],1,0)</f>
        <v>1</v>
      </c>
      <c r="G872" s="4">
        <f>VLOOKUP(Table2[[#This Row],[Team]],Table3[[Team]:[ID]],2,FALSE)</f>
        <v>11</v>
      </c>
      <c r="H872" s="4">
        <f>VLOOKUP(Table2[[#This Row],[Opponent]],Table3[[Team]:[ID]],2,FALSE)</f>
        <v>12</v>
      </c>
    </row>
    <row r="873" spans="1:8" x14ac:dyDescent="0.3">
      <c r="A873" t="s">
        <v>82</v>
      </c>
      <c r="B873" s="5" t="s">
        <v>71</v>
      </c>
      <c r="C873" s="6">
        <v>-2</v>
      </c>
      <c r="D873" s="6" t="b">
        <v>0</v>
      </c>
      <c r="E873" s="13">
        <v>42834</v>
      </c>
      <c r="F873" s="4">
        <f>IF(Table2[[#This Row],[Win]],1,0)</f>
        <v>0</v>
      </c>
      <c r="G873" s="4">
        <f>VLOOKUP(Table2[[#This Row],[Team]],Table3[[Team]:[ID]],2,FALSE)</f>
        <v>23</v>
      </c>
      <c r="H873" s="4">
        <f>VLOOKUP(Table2[[#This Row],[Opponent]],Table3[[Team]:[ID]],2,FALSE)</f>
        <v>24</v>
      </c>
    </row>
    <row r="874" spans="1:8" x14ac:dyDescent="0.3">
      <c r="A874" t="s">
        <v>80</v>
      </c>
      <c r="B874" s="3" t="s">
        <v>88</v>
      </c>
      <c r="C874" s="4">
        <v>1</v>
      </c>
      <c r="D874" s="4" t="b">
        <v>1</v>
      </c>
      <c r="E874" s="13">
        <v>42834</v>
      </c>
      <c r="F874" s="4">
        <f>IF(Table2[[#This Row],[Win]],1,0)</f>
        <v>1</v>
      </c>
      <c r="G874" s="4">
        <f>VLOOKUP(Table2[[#This Row],[Team]],Table3[[Team]:[ID]],2,FALSE)</f>
        <v>21</v>
      </c>
      <c r="H874" s="4">
        <f>VLOOKUP(Table2[[#This Row],[Opponent]],Table3[[Team]:[ID]],2,FALSE)</f>
        <v>30</v>
      </c>
    </row>
    <row r="875" spans="1:8" x14ac:dyDescent="0.3">
      <c r="A875" t="s">
        <v>92</v>
      </c>
      <c r="B875" s="5" t="s">
        <v>84</v>
      </c>
      <c r="C875" s="6">
        <v>3</v>
      </c>
      <c r="D875" s="6" t="b">
        <v>1</v>
      </c>
      <c r="E875" s="13">
        <v>42834</v>
      </c>
      <c r="F875" s="4">
        <f>IF(Table2[[#This Row],[Win]],1,0)</f>
        <v>1</v>
      </c>
      <c r="G875" s="4">
        <f>VLOOKUP(Table2[[#This Row],[Team]],Table3[[Team]:[ID]],2,FALSE)</f>
        <v>18</v>
      </c>
      <c r="H875" s="4">
        <f>VLOOKUP(Table2[[#This Row],[Opponent]],Table3[[Team]:[ID]],2,FALSE)</f>
        <v>15</v>
      </c>
    </row>
    <row r="876" spans="1:8" x14ac:dyDescent="0.3">
      <c r="A876" t="s">
        <v>81</v>
      </c>
      <c r="B876" s="3" t="s">
        <v>79</v>
      </c>
      <c r="C876" s="4">
        <v>1</v>
      </c>
      <c r="D876" s="4" t="b">
        <v>1</v>
      </c>
      <c r="E876" s="13">
        <v>42834</v>
      </c>
      <c r="F876" s="4">
        <f>IF(Table2[[#This Row],[Win]],1,0)</f>
        <v>1</v>
      </c>
      <c r="G876" s="4">
        <f>VLOOKUP(Table2[[#This Row],[Team]],Table3[[Team]:[ID]],2,FALSE)</f>
        <v>22</v>
      </c>
      <c r="H876" s="4">
        <f>VLOOKUP(Table2[[#This Row],[Opponent]],Table3[[Team]:[ID]],2,FALSE)</f>
        <v>2</v>
      </c>
    </row>
    <row r="877" spans="1:8" x14ac:dyDescent="0.3">
      <c r="A877" t="s">
        <v>94</v>
      </c>
      <c r="B877" s="5" t="s">
        <v>75</v>
      </c>
      <c r="C877" s="6">
        <v>5</v>
      </c>
      <c r="D877" s="6" t="b">
        <v>1</v>
      </c>
      <c r="E877" s="13">
        <v>42834</v>
      </c>
      <c r="F877" s="4">
        <f>IF(Table2[[#This Row],[Win]],1,0)</f>
        <v>1</v>
      </c>
      <c r="G877" s="4">
        <f>VLOOKUP(Table2[[#This Row],[Team]],Table3[[Team]:[ID]],2,FALSE)</f>
        <v>27</v>
      </c>
      <c r="H877" s="4">
        <f>VLOOKUP(Table2[[#This Row],[Opponent]],Table3[[Team]:[ID]],2,FALSE)</f>
        <v>29</v>
      </c>
    </row>
    <row r="878" spans="1:8" x14ac:dyDescent="0.3">
      <c r="A878" t="s">
        <v>93</v>
      </c>
      <c r="B878" s="3" t="s">
        <v>83</v>
      </c>
      <c r="C878" s="4">
        <v>1</v>
      </c>
      <c r="D878" s="4" t="b">
        <v>1</v>
      </c>
      <c r="E878" s="13">
        <v>42834</v>
      </c>
      <c r="F878" s="4">
        <f>IF(Table2[[#This Row],[Win]],1,0)</f>
        <v>1</v>
      </c>
      <c r="G878" s="4">
        <f>VLOOKUP(Table2[[#This Row],[Team]],Table3[[Team]:[ID]],2,FALSE)</f>
        <v>1</v>
      </c>
      <c r="H878" s="4">
        <f>VLOOKUP(Table2[[#This Row],[Opponent]],Table3[[Team]:[ID]],2,FALSE)</f>
        <v>8</v>
      </c>
    </row>
    <row r="879" spans="1:8" x14ac:dyDescent="0.3">
      <c r="A879" t="s">
        <v>100</v>
      </c>
      <c r="B879" s="5" t="s">
        <v>89</v>
      </c>
      <c r="C879" s="6">
        <v>7</v>
      </c>
      <c r="D879" s="6" t="b">
        <v>1</v>
      </c>
      <c r="E879" s="13">
        <v>42834</v>
      </c>
      <c r="F879" s="4">
        <f>IF(Table2[[#This Row],[Win]],1,0)</f>
        <v>1</v>
      </c>
      <c r="G879" s="4">
        <f>VLOOKUP(Table2[[#This Row],[Team]],Table3[[Team]:[ID]],2,FALSE)</f>
        <v>28</v>
      </c>
      <c r="H879" s="4">
        <f>VLOOKUP(Table2[[#This Row],[Opponent]],Table3[[Team]:[ID]],2,FALSE)</f>
        <v>20</v>
      </c>
    </row>
    <row r="880" spans="1:8" x14ac:dyDescent="0.3">
      <c r="A880" t="s">
        <v>85</v>
      </c>
      <c r="B880" s="3" t="s">
        <v>90</v>
      </c>
      <c r="C880" s="4">
        <v>-2</v>
      </c>
      <c r="D880" s="4" t="b">
        <v>0</v>
      </c>
      <c r="E880" s="13">
        <v>42834</v>
      </c>
      <c r="F880" s="4">
        <f>IF(Table2[[#This Row],[Win]],1,0)</f>
        <v>0</v>
      </c>
      <c r="G880" s="4">
        <f>VLOOKUP(Table2[[#This Row],[Team]],Table3[[Team]:[ID]],2,FALSE)</f>
        <v>10</v>
      </c>
      <c r="H880" s="4">
        <f>VLOOKUP(Table2[[#This Row],[Opponent]],Table3[[Team]:[ID]],2,FALSE)</f>
        <v>4</v>
      </c>
    </row>
    <row r="881" spans="1:8" x14ac:dyDescent="0.3">
      <c r="A881" t="s">
        <v>78</v>
      </c>
      <c r="B881" s="5" t="s">
        <v>91</v>
      </c>
      <c r="C881" s="6">
        <v>-4</v>
      </c>
      <c r="D881" s="6" t="b">
        <v>0</v>
      </c>
      <c r="E881" s="13">
        <v>42834</v>
      </c>
      <c r="F881" s="4">
        <f>IF(Table2[[#This Row],[Win]],1,0)</f>
        <v>0</v>
      </c>
      <c r="G881" s="4">
        <f>VLOOKUP(Table2[[#This Row],[Team]],Table3[[Team]:[ID]],2,FALSE)</f>
        <v>9</v>
      </c>
      <c r="H881" s="4">
        <f>VLOOKUP(Table2[[#This Row],[Opponent]],Table3[[Team]:[ID]],2,FALSE)</f>
        <v>14</v>
      </c>
    </row>
    <row r="882" spans="1:8" x14ac:dyDescent="0.3">
      <c r="A882" t="s">
        <v>99</v>
      </c>
      <c r="B882" s="3" t="s">
        <v>73</v>
      </c>
      <c r="C882" s="4">
        <v>-4</v>
      </c>
      <c r="D882" s="4" t="b">
        <v>0</v>
      </c>
      <c r="E882" s="13">
        <v>42834</v>
      </c>
      <c r="F882" s="4">
        <f>IF(Table2[[#This Row],[Win]],1,0)</f>
        <v>0</v>
      </c>
      <c r="G882" s="4">
        <f>VLOOKUP(Table2[[#This Row],[Team]],Table3[[Team]:[ID]],2,FALSE)</f>
        <v>3</v>
      </c>
      <c r="H882" s="4">
        <f>VLOOKUP(Table2[[#This Row],[Opponent]],Table3[[Team]:[ID]],2,FALSE)</f>
        <v>19</v>
      </c>
    </row>
    <row r="883" spans="1:8" x14ac:dyDescent="0.3">
      <c r="A883" t="s">
        <v>76</v>
      </c>
      <c r="B883" s="5" t="s">
        <v>77</v>
      </c>
      <c r="C883" s="6">
        <v>1</v>
      </c>
      <c r="D883" s="6" t="b">
        <v>1</v>
      </c>
      <c r="E883" s="13">
        <v>42834</v>
      </c>
      <c r="F883" s="4">
        <f>IF(Table2[[#This Row],[Win]],1,0)</f>
        <v>1</v>
      </c>
      <c r="G883" s="4">
        <f>VLOOKUP(Table2[[#This Row],[Team]],Table3[[Team]:[ID]],2,FALSE)</f>
        <v>13</v>
      </c>
      <c r="H883" s="4">
        <f>VLOOKUP(Table2[[#This Row],[Opponent]],Table3[[Team]:[ID]],2,FALSE)</f>
        <v>25</v>
      </c>
    </row>
    <row r="884" spans="1:8" x14ac:dyDescent="0.3">
      <c r="A884" t="s">
        <v>95</v>
      </c>
      <c r="B884" s="3" t="s">
        <v>86</v>
      </c>
      <c r="C884" s="4">
        <v>-8</v>
      </c>
      <c r="D884" s="4" t="b">
        <v>0</v>
      </c>
      <c r="E884" s="13">
        <v>42834</v>
      </c>
      <c r="F884" s="4">
        <f>IF(Table2[[#This Row],[Win]],1,0)</f>
        <v>0</v>
      </c>
      <c r="G884" s="4">
        <f>VLOOKUP(Table2[[#This Row],[Team]],Table3[[Team]:[ID]],2,FALSE)</f>
        <v>26</v>
      </c>
      <c r="H884" s="4">
        <f>VLOOKUP(Table2[[#This Row],[Opponent]],Table3[[Team]:[ID]],2,FALSE)</f>
        <v>7</v>
      </c>
    </row>
    <row r="885" spans="1:8" x14ac:dyDescent="0.3">
      <c r="A885" t="s">
        <v>80</v>
      </c>
      <c r="B885" s="5" t="s">
        <v>92</v>
      </c>
      <c r="C885" s="6">
        <v>-1</v>
      </c>
      <c r="D885" s="6" t="b">
        <v>0</v>
      </c>
      <c r="E885" s="13">
        <v>42835</v>
      </c>
      <c r="F885" s="4">
        <f>IF(Table2[[#This Row],[Win]],1,0)</f>
        <v>0</v>
      </c>
      <c r="G885" s="4">
        <f>VLOOKUP(Table2[[#This Row],[Team]],Table3[[Team]:[ID]],2,FALSE)</f>
        <v>21</v>
      </c>
      <c r="H885" s="4">
        <f>VLOOKUP(Table2[[#This Row],[Opponent]],Table3[[Team]:[ID]],2,FALSE)</f>
        <v>18</v>
      </c>
    </row>
    <row r="886" spans="1:8" x14ac:dyDescent="0.3">
      <c r="A886" t="s">
        <v>81</v>
      </c>
      <c r="B886" s="3" t="s">
        <v>86</v>
      </c>
      <c r="C886" s="4">
        <v>-6</v>
      </c>
      <c r="D886" s="4" t="b">
        <v>0</v>
      </c>
      <c r="E886" s="13">
        <v>42835</v>
      </c>
      <c r="F886" s="4">
        <f>IF(Table2[[#This Row],[Win]],1,0)</f>
        <v>0</v>
      </c>
      <c r="G886" s="4">
        <f>VLOOKUP(Table2[[#This Row],[Team]],Table3[[Team]:[ID]],2,FALSE)</f>
        <v>22</v>
      </c>
      <c r="H886" s="4">
        <f>VLOOKUP(Table2[[#This Row],[Opponent]],Table3[[Team]:[ID]],2,FALSE)</f>
        <v>7</v>
      </c>
    </row>
    <row r="887" spans="1:8" x14ac:dyDescent="0.3">
      <c r="A887" t="s">
        <v>71</v>
      </c>
      <c r="B887" s="5" t="s">
        <v>93</v>
      </c>
      <c r="C887" s="6">
        <v>3</v>
      </c>
      <c r="D887" s="6" t="b">
        <v>1</v>
      </c>
      <c r="E887" s="13">
        <v>42835</v>
      </c>
      <c r="F887" s="4">
        <f>IF(Table2[[#This Row],[Win]],1,0)</f>
        <v>1</v>
      </c>
      <c r="G887" s="4">
        <f>VLOOKUP(Table2[[#This Row],[Team]],Table3[[Team]:[ID]],2,FALSE)</f>
        <v>24</v>
      </c>
      <c r="H887" s="4">
        <f>VLOOKUP(Table2[[#This Row],[Opponent]],Table3[[Team]:[ID]],2,FALSE)</f>
        <v>1</v>
      </c>
    </row>
    <row r="888" spans="1:8" x14ac:dyDescent="0.3">
      <c r="A888" t="s">
        <v>85</v>
      </c>
      <c r="B888" s="3" t="s">
        <v>90</v>
      </c>
      <c r="C888" s="4">
        <v>1</v>
      </c>
      <c r="D888" s="4" t="b">
        <v>1</v>
      </c>
      <c r="E888" s="13">
        <v>42835</v>
      </c>
      <c r="F888" s="4">
        <f>IF(Table2[[#This Row],[Win]],1,0)</f>
        <v>1</v>
      </c>
      <c r="G888" s="4">
        <f>VLOOKUP(Table2[[#This Row],[Team]],Table3[[Team]:[ID]],2,FALSE)</f>
        <v>10</v>
      </c>
      <c r="H888" s="4">
        <f>VLOOKUP(Table2[[#This Row],[Opponent]],Table3[[Team]:[ID]],2,FALSE)</f>
        <v>4</v>
      </c>
    </row>
    <row r="889" spans="1:8" x14ac:dyDescent="0.3">
      <c r="A889" t="s">
        <v>73</v>
      </c>
      <c r="B889" s="5" t="s">
        <v>94</v>
      </c>
      <c r="C889" s="6">
        <v>7</v>
      </c>
      <c r="D889" s="6" t="b">
        <v>1</v>
      </c>
      <c r="E889" s="13">
        <v>42835</v>
      </c>
      <c r="F889" s="4">
        <f>IF(Table2[[#This Row],[Win]],1,0)</f>
        <v>1</v>
      </c>
      <c r="G889" s="4">
        <f>VLOOKUP(Table2[[#This Row],[Team]],Table3[[Team]:[ID]],2,FALSE)</f>
        <v>19</v>
      </c>
      <c r="H889" s="4">
        <f>VLOOKUP(Table2[[#This Row],[Opponent]],Table3[[Team]:[ID]],2,FALSE)</f>
        <v>27</v>
      </c>
    </row>
    <row r="890" spans="1:8" x14ac:dyDescent="0.3">
      <c r="A890" t="s">
        <v>78</v>
      </c>
      <c r="B890" s="3" t="s">
        <v>82</v>
      </c>
      <c r="C890" s="4">
        <v>-2</v>
      </c>
      <c r="D890" s="4" t="b">
        <v>0</v>
      </c>
      <c r="E890" s="13">
        <v>42835</v>
      </c>
      <c r="F890" s="4">
        <f>IF(Table2[[#This Row],[Win]],1,0)</f>
        <v>0</v>
      </c>
      <c r="G890" s="4">
        <f>VLOOKUP(Table2[[#This Row],[Team]],Table3[[Team]:[ID]],2,FALSE)</f>
        <v>9</v>
      </c>
      <c r="H890" s="4">
        <f>VLOOKUP(Table2[[#This Row],[Opponent]],Table3[[Team]:[ID]],2,FALSE)</f>
        <v>23</v>
      </c>
    </row>
    <row r="891" spans="1:8" x14ac:dyDescent="0.3">
      <c r="A891" t="s">
        <v>88</v>
      </c>
      <c r="B891" s="5" t="s">
        <v>95</v>
      </c>
      <c r="C891" s="6">
        <v>8</v>
      </c>
      <c r="D891" s="6" t="b">
        <v>1</v>
      </c>
      <c r="E891" s="13">
        <v>42835</v>
      </c>
      <c r="F891" s="4">
        <f>IF(Table2[[#This Row],[Win]],1,0)</f>
        <v>1</v>
      </c>
      <c r="G891" s="4">
        <f>VLOOKUP(Table2[[#This Row],[Team]],Table3[[Team]:[ID]],2,FALSE)</f>
        <v>30</v>
      </c>
      <c r="H891" s="4">
        <f>VLOOKUP(Table2[[#This Row],[Opponent]],Table3[[Team]:[ID]],2,FALSE)</f>
        <v>26</v>
      </c>
    </row>
    <row r="892" spans="1:8" x14ac:dyDescent="0.3">
      <c r="A892" t="s">
        <v>77</v>
      </c>
      <c r="B892" s="3" t="s">
        <v>96</v>
      </c>
      <c r="C892" s="4">
        <v>6</v>
      </c>
      <c r="D892" s="4" t="b">
        <v>1</v>
      </c>
      <c r="E892" s="13">
        <v>42835</v>
      </c>
      <c r="F892" s="4">
        <f>IF(Table2[[#This Row],[Win]],1,0)</f>
        <v>1</v>
      </c>
      <c r="G892" s="4">
        <f>VLOOKUP(Table2[[#This Row],[Team]],Table3[[Team]:[ID]],2,FALSE)</f>
        <v>25</v>
      </c>
      <c r="H892" s="4">
        <f>VLOOKUP(Table2[[#This Row],[Opponent]],Table3[[Team]:[ID]],2,FALSE)</f>
        <v>11</v>
      </c>
    </row>
    <row r="893" spans="1:8" x14ac:dyDescent="0.3">
      <c r="A893" t="s">
        <v>74</v>
      </c>
      <c r="B893" s="5" t="s">
        <v>89</v>
      </c>
      <c r="C893" s="6">
        <v>-2</v>
      </c>
      <c r="D893" s="6" t="b">
        <v>0</v>
      </c>
      <c r="E893" s="13">
        <v>42835</v>
      </c>
      <c r="F893" s="4">
        <f>IF(Table2[[#This Row],[Win]],1,0)</f>
        <v>0</v>
      </c>
      <c r="G893" s="4">
        <f>VLOOKUP(Table2[[#This Row],[Team]],Table3[[Team]:[ID]],2,FALSE)</f>
        <v>12</v>
      </c>
      <c r="H893" s="4">
        <f>VLOOKUP(Table2[[#This Row],[Opponent]],Table3[[Team]:[ID]],2,FALSE)</f>
        <v>20</v>
      </c>
    </row>
    <row r="894" spans="1:8" x14ac:dyDescent="0.3">
      <c r="A894" t="s">
        <v>72</v>
      </c>
      <c r="B894" s="3" t="s">
        <v>91</v>
      </c>
      <c r="C894" s="4">
        <v>1</v>
      </c>
      <c r="D894" s="4" t="b">
        <v>1</v>
      </c>
      <c r="E894" s="13">
        <v>42835</v>
      </c>
      <c r="F894" s="4">
        <f>IF(Table2[[#This Row],[Win]],1,0)</f>
        <v>1</v>
      </c>
      <c r="G894" s="4">
        <f>VLOOKUP(Table2[[#This Row],[Team]],Table3[[Team]:[ID]],2,FALSE)</f>
        <v>5</v>
      </c>
      <c r="H894" s="4">
        <f>VLOOKUP(Table2[[#This Row],[Opponent]],Table3[[Team]:[ID]],2,FALSE)</f>
        <v>14</v>
      </c>
    </row>
    <row r="895" spans="1:8" x14ac:dyDescent="0.3">
      <c r="A895" t="s">
        <v>71</v>
      </c>
      <c r="B895" s="5" t="s">
        <v>93</v>
      </c>
      <c r="C895" s="6">
        <v>-1</v>
      </c>
      <c r="D895" s="6" t="b">
        <v>0</v>
      </c>
      <c r="E895" s="13">
        <v>42836</v>
      </c>
      <c r="F895" s="4">
        <f>IF(Table2[[#This Row],[Win]],1,0)</f>
        <v>0</v>
      </c>
      <c r="G895" s="4">
        <f>VLOOKUP(Table2[[#This Row],[Team]],Table3[[Team]:[ID]],2,FALSE)</f>
        <v>24</v>
      </c>
      <c r="H895" s="4">
        <f>VLOOKUP(Table2[[#This Row],[Opponent]],Table3[[Team]:[ID]],2,FALSE)</f>
        <v>1</v>
      </c>
    </row>
    <row r="896" spans="1:8" x14ac:dyDescent="0.3">
      <c r="A896" t="s">
        <v>83</v>
      </c>
      <c r="B896" s="3" t="s">
        <v>97</v>
      </c>
      <c r="C896" s="4">
        <v>1</v>
      </c>
      <c r="D896" s="4" t="b">
        <v>1</v>
      </c>
      <c r="E896" s="13">
        <v>42836</v>
      </c>
      <c r="F896" s="4">
        <f>IF(Table2[[#This Row],[Win]],1,0)</f>
        <v>1</v>
      </c>
      <c r="G896" s="4">
        <f>VLOOKUP(Table2[[#This Row],[Team]],Table3[[Team]:[ID]],2,FALSE)</f>
        <v>8</v>
      </c>
      <c r="H896" s="4">
        <f>VLOOKUP(Table2[[#This Row],[Opponent]],Table3[[Team]:[ID]],2,FALSE)</f>
        <v>6</v>
      </c>
    </row>
    <row r="897" spans="1:8" x14ac:dyDescent="0.3">
      <c r="A897" t="s">
        <v>81</v>
      </c>
      <c r="B897" s="5" t="s">
        <v>86</v>
      </c>
      <c r="C897" s="6">
        <v>-4</v>
      </c>
      <c r="D897" s="6" t="b">
        <v>0</v>
      </c>
      <c r="E897" s="13">
        <v>42836</v>
      </c>
      <c r="F897" s="4">
        <f>IF(Table2[[#This Row],[Win]],1,0)</f>
        <v>0</v>
      </c>
      <c r="G897" s="4">
        <f>VLOOKUP(Table2[[#This Row],[Team]],Table3[[Team]:[ID]],2,FALSE)</f>
        <v>22</v>
      </c>
      <c r="H897" s="4">
        <f>VLOOKUP(Table2[[#This Row],[Opponent]],Table3[[Team]:[ID]],2,FALSE)</f>
        <v>7</v>
      </c>
    </row>
    <row r="898" spans="1:8" x14ac:dyDescent="0.3">
      <c r="A898" t="s">
        <v>80</v>
      </c>
      <c r="B898" s="3" t="s">
        <v>92</v>
      </c>
      <c r="C898" s="4">
        <v>-10</v>
      </c>
      <c r="D898" s="4" t="b">
        <v>0</v>
      </c>
      <c r="E898" s="13">
        <v>42836</v>
      </c>
      <c r="F898" s="4">
        <f>IF(Table2[[#This Row],[Win]],1,0)</f>
        <v>0</v>
      </c>
      <c r="G898" s="4">
        <f>VLOOKUP(Table2[[#This Row],[Team]],Table3[[Team]:[ID]],2,FALSE)</f>
        <v>21</v>
      </c>
      <c r="H898" s="4">
        <f>VLOOKUP(Table2[[#This Row],[Opponent]],Table3[[Team]:[ID]],2,FALSE)</f>
        <v>18</v>
      </c>
    </row>
    <row r="899" spans="1:8" x14ac:dyDescent="0.3">
      <c r="A899" t="s">
        <v>78</v>
      </c>
      <c r="B899" s="5" t="s">
        <v>82</v>
      </c>
      <c r="C899" s="6">
        <v>1</v>
      </c>
      <c r="D899" s="6" t="b">
        <v>1</v>
      </c>
      <c r="E899" s="13">
        <v>42836</v>
      </c>
      <c r="F899" s="4">
        <f>IF(Table2[[#This Row],[Win]],1,0)</f>
        <v>1</v>
      </c>
      <c r="G899" s="4">
        <f>VLOOKUP(Table2[[#This Row],[Team]],Table3[[Team]:[ID]],2,FALSE)</f>
        <v>9</v>
      </c>
      <c r="H899" s="4">
        <f>VLOOKUP(Table2[[#This Row],[Opponent]],Table3[[Team]:[ID]],2,FALSE)</f>
        <v>23</v>
      </c>
    </row>
    <row r="900" spans="1:8" x14ac:dyDescent="0.3">
      <c r="A900" t="s">
        <v>75</v>
      </c>
      <c r="B900" s="3" t="s">
        <v>98</v>
      </c>
      <c r="C900" s="4">
        <v>-1</v>
      </c>
      <c r="D900" s="4" t="b">
        <v>0</v>
      </c>
      <c r="E900" s="13">
        <v>42836</v>
      </c>
      <c r="F900" s="4">
        <f>IF(Table2[[#This Row],[Win]],1,0)</f>
        <v>0</v>
      </c>
      <c r="G900" s="4">
        <f>VLOOKUP(Table2[[#This Row],[Team]],Table3[[Team]:[ID]],2,FALSE)</f>
        <v>29</v>
      </c>
      <c r="H900" s="4">
        <f>VLOOKUP(Table2[[#This Row],[Opponent]],Table3[[Team]:[ID]],2,FALSE)</f>
        <v>16</v>
      </c>
    </row>
    <row r="901" spans="1:8" x14ac:dyDescent="0.3">
      <c r="A901" t="s">
        <v>85</v>
      </c>
      <c r="B901" s="5" t="s">
        <v>87</v>
      </c>
      <c r="C901" s="6">
        <v>1</v>
      </c>
      <c r="D901" s="6" t="b">
        <v>1</v>
      </c>
      <c r="E901" s="13">
        <v>42836</v>
      </c>
      <c r="F901" s="4">
        <f>IF(Table2[[#This Row],[Win]],1,0)</f>
        <v>1</v>
      </c>
      <c r="G901" s="4">
        <f>VLOOKUP(Table2[[#This Row],[Team]],Table3[[Team]:[ID]],2,FALSE)</f>
        <v>10</v>
      </c>
      <c r="H901" s="4">
        <f>VLOOKUP(Table2[[#This Row],[Opponent]],Table3[[Team]:[ID]],2,FALSE)</f>
        <v>17</v>
      </c>
    </row>
    <row r="902" spans="1:8" x14ac:dyDescent="0.3">
      <c r="A902" t="s">
        <v>90</v>
      </c>
      <c r="B902" s="3" t="s">
        <v>99</v>
      </c>
      <c r="C902" s="4">
        <v>7</v>
      </c>
      <c r="D902" s="4" t="b">
        <v>1</v>
      </c>
      <c r="E902" s="13">
        <v>42836</v>
      </c>
      <c r="F902" s="4">
        <f>IF(Table2[[#This Row],[Win]],1,0)</f>
        <v>1</v>
      </c>
      <c r="G902" s="4">
        <f>VLOOKUP(Table2[[#This Row],[Team]],Table3[[Team]:[ID]],2,FALSE)</f>
        <v>4</v>
      </c>
      <c r="H902" s="4">
        <f>VLOOKUP(Table2[[#This Row],[Opponent]],Table3[[Team]:[ID]],2,FALSE)</f>
        <v>3</v>
      </c>
    </row>
    <row r="903" spans="1:8" x14ac:dyDescent="0.3">
      <c r="A903" t="s">
        <v>88</v>
      </c>
      <c r="B903" s="5" t="s">
        <v>95</v>
      </c>
      <c r="C903" s="6">
        <v>5</v>
      </c>
      <c r="D903" s="6" t="b">
        <v>1</v>
      </c>
      <c r="E903" s="13">
        <v>42836</v>
      </c>
      <c r="F903" s="4">
        <f>IF(Table2[[#This Row],[Win]],1,0)</f>
        <v>1</v>
      </c>
      <c r="G903" s="4">
        <f>VLOOKUP(Table2[[#This Row],[Team]],Table3[[Team]:[ID]],2,FALSE)</f>
        <v>30</v>
      </c>
      <c r="H903" s="4">
        <f>VLOOKUP(Table2[[#This Row],[Opponent]],Table3[[Team]:[ID]],2,FALSE)</f>
        <v>26</v>
      </c>
    </row>
    <row r="904" spans="1:8" x14ac:dyDescent="0.3">
      <c r="A904" t="s">
        <v>77</v>
      </c>
      <c r="B904" s="3" t="s">
        <v>96</v>
      </c>
      <c r="C904" s="4">
        <v>-2</v>
      </c>
      <c r="D904" s="4" t="b">
        <v>0</v>
      </c>
      <c r="E904" s="13">
        <v>42836</v>
      </c>
      <c r="F904" s="4">
        <f>IF(Table2[[#This Row],[Win]],1,0)</f>
        <v>0</v>
      </c>
      <c r="G904" s="4">
        <f>VLOOKUP(Table2[[#This Row],[Team]],Table3[[Team]:[ID]],2,FALSE)</f>
        <v>25</v>
      </c>
      <c r="H904" s="4">
        <f>VLOOKUP(Table2[[#This Row],[Opponent]],Table3[[Team]:[ID]],2,FALSE)</f>
        <v>11</v>
      </c>
    </row>
    <row r="905" spans="1:8" x14ac:dyDescent="0.3">
      <c r="A905" t="s">
        <v>84</v>
      </c>
      <c r="B905" s="5" t="s">
        <v>79</v>
      </c>
      <c r="C905" s="6">
        <v>4</v>
      </c>
      <c r="D905" s="6" t="b">
        <v>1</v>
      </c>
      <c r="E905" s="13">
        <v>42836</v>
      </c>
      <c r="F905" s="4">
        <f>IF(Table2[[#This Row],[Win]],1,0)</f>
        <v>1</v>
      </c>
      <c r="G905" s="4">
        <f>VLOOKUP(Table2[[#This Row],[Team]],Table3[[Team]:[ID]],2,FALSE)</f>
        <v>15</v>
      </c>
      <c r="H905" s="4">
        <f>VLOOKUP(Table2[[#This Row],[Opponent]],Table3[[Team]:[ID]],2,FALSE)</f>
        <v>2</v>
      </c>
    </row>
    <row r="906" spans="1:8" x14ac:dyDescent="0.3">
      <c r="A906" t="s">
        <v>76</v>
      </c>
      <c r="B906" s="3" t="s">
        <v>100</v>
      </c>
      <c r="C906" s="4">
        <v>1</v>
      </c>
      <c r="D906" s="4" t="b">
        <v>1</v>
      </c>
      <c r="E906" s="13">
        <v>42836</v>
      </c>
      <c r="F906" s="4">
        <f>IF(Table2[[#This Row],[Win]],1,0)</f>
        <v>1</v>
      </c>
      <c r="G906" s="4">
        <f>VLOOKUP(Table2[[#This Row],[Team]],Table3[[Team]:[ID]],2,FALSE)</f>
        <v>13</v>
      </c>
      <c r="H906" s="4">
        <f>VLOOKUP(Table2[[#This Row],[Opponent]],Table3[[Team]:[ID]],2,FALSE)</f>
        <v>28</v>
      </c>
    </row>
    <row r="907" spans="1:8" x14ac:dyDescent="0.3">
      <c r="A907" t="s">
        <v>81</v>
      </c>
      <c r="B907" s="5" t="s">
        <v>86</v>
      </c>
      <c r="C907" s="6">
        <v>-7</v>
      </c>
      <c r="D907" s="6" t="b">
        <v>0</v>
      </c>
      <c r="E907" s="13">
        <v>42837</v>
      </c>
      <c r="F907" s="4">
        <f>IF(Table2[[#This Row],[Win]],1,0)</f>
        <v>0</v>
      </c>
      <c r="G907" s="4">
        <f>VLOOKUP(Table2[[#This Row],[Team]],Table3[[Team]:[ID]],2,FALSE)</f>
        <v>22</v>
      </c>
      <c r="H907" s="4">
        <f>VLOOKUP(Table2[[#This Row],[Opponent]],Table3[[Team]:[ID]],2,FALSE)</f>
        <v>7</v>
      </c>
    </row>
    <row r="908" spans="1:8" x14ac:dyDescent="0.3">
      <c r="A908" t="s">
        <v>71</v>
      </c>
      <c r="B908" s="3" t="s">
        <v>93</v>
      </c>
      <c r="C908" s="4">
        <v>4</v>
      </c>
      <c r="D908" s="4" t="b">
        <v>1</v>
      </c>
      <c r="E908" s="13">
        <v>42837</v>
      </c>
      <c r="F908" s="4">
        <f>IF(Table2[[#This Row],[Win]],1,0)</f>
        <v>1</v>
      </c>
      <c r="G908" s="4">
        <f>VLOOKUP(Table2[[#This Row],[Team]],Table3[[Team]:[ID]],2,FALSE)</f>
        <v>24</v>
      </c>
      <c r="H908" s="4">
        <f>VLOOKUP(Table2[[#This Row],[Opponent]],Table3[[Team]:[ID]],2,FALSE)</f>
        <v>1</v>
      </c>
    </row>
    <row r="909" spans="1:8" x14ac:dyDescent="0.3">
      <c r="A909" t="s">
        <v>83</v>
      </c>
      <c r="B909" s="5" t="s">
        <v>97</v>
      </c>
      <c r="C909" s="6">
        <v>-1</v>
      </c>
      <c r="D909" s="6" t="b">
        <v>0</v>
      </c>
      <c r="E909" s="13">
        <v>42837</v>
      </c>
      <c r="F909" s="4">
        <f>IF(Table2[[#This Row],[Win]],1,0)</f>
        <v>0</v>
      </c>
      <c r="G909" s="4">
        <f>VLOOKUP(Table2[[#This Row],[Team]],Table3[[Team]:[ID]],2,FALSE)</f>
        <v>8</v>
      </c>
      <c r="H909" s="4">
        <f>VLOOKUP(Table2[[#This Row],[Opponent]],Table3[[Team]:[ID]],2,FALSE)</f>
        <v>6</v>
      </c>
    </row>
    <row r="910" spans="1:8" x14ac:dyDescent="0.3">
      <c r="A910" t="s">
        <v>80</v>
      </c>
      <c r="B910" s="3" t="s">
        <v>92</v>
      </c>
      <c r="C910" s="4">
        <v>-1</v>
      </c>
      <c r="D910" s="4" t="b">
        <v>0</v>
      </c>
      <c r="E910" s="13">
        <v>42837</v>
      </c>
      <c r="F910" s="4">
        <f>IF(Table2[[#This Row],[Win]],1,0)</f>
        <v>0</v>
      </c>
      <c r="G910" s="4">
        <f>VLOOKUP(Table2[[#This Row],[Team]],Table3[[Team]:[ID]],2,FALSE)</f>
        <v>21</v>
      </c>
      <c r="H910" s="4">
        <f>VLOOKUP(Table2[[#This Row],[Opponent]],Table3[[Team]:[ID]],2,FALSE)</f>
        <v>18</v>
      </c>
    </row>
    <row r="911" spans="1:8" x14ac:dyDescent="0.3">
      <c r="A911" t="s">
        <v>90</v>
      </c>
      <c r="B911" s="5" t="s">
        <v>99</v>
      </c>
      <c r="C911" s="6">
        <v>-7</v>
      </c>
      <c r="D911" s="6" t="b">
        <v>0</v>
      </c>
      <c r="E911" s="13">
        <v>42837</v>
      </c>
      <c r="F911" s="4">
        <f>IF(Table2[[#This Row],[Win]],1,0)</f>
        <v>0</v>
      </c>
      <c r="G911" s="4">
        <f>VLOOKUP(Table2[[#This Row],[Team]],Table3[[Team]:[ID]],2,FALSE)</f>
        <v>4</v>
      </c>
      <c r="H911" s="4">
        <f>VLOOKUP(Table2[[#This Row],[Opponent]],Table3[[Team]:[ID]],2,FALSE)</f>
        <v>3</v>
      </c>
    </row>
    <row r="912" spans="1:8" x14ac:dyDescent="0.3">
      <c r="A912" t="s">
        <v>78</v>
      </c>
      <c r="B912" s="3" t="s">
        <v>82</v>
      </c>
      <c r="C912" s="4">
        <v>-6</v>
      </c>
      <c r="D912" s="4" t="b">
        <v>0</v>
      </c>
      <c r="E912" s="13">
        <v>42837</v>
      </c>
      <c r="F912" s="4">
        <f>IF(Table2[[#This Row],[Win]],1,0)</f>
        <v>0</v>
      </c>
      <c r="G912" s="4">
        <f>VLOOKUP(Table2[[#This Row],[Team]],Table3[[Team]:[ID]],2,FALSE)</f>
        <v>9</v>
      </c>
      <c r="H912" s="4">
        <f>VLOOKUP(Table2[[#This Row],[Opponent]],Table3[[Team]:[ID]],2,FALSE)</f>
        <v>23</v>
      </c>
    </row>
    <row r="913" spans="1:8" x14ac:dyDescent="0.3">
      <c r="A913" t="s">
        <v>75</v>
      </c>
      <c r="B913" s="5" t="s">
        <v>98</v>
      </c>
      <c r="C913" s="6">
        <v>-2</v>
      </c>
      <c r="D913" s="6" t="b">
        <v>0</v>
      </c>
      <c r="E913" s="13">
        <v>42837</v>
      </c>
      <c r="F913" s="4">
        <f>IF(Table2[[#This Row],[Win]],1,0)</f>
        <v>0</v>
      </c>
      <c r="G913" s="4">
        <f>VLOOKUP(Table2[[#This Row],[Team]],Table3[[Team]:[ID]],2,FALSE)</f>
        <v>29</v>
      </c>
      <c r="H913" s="4">
        <f>VLOOKUP(Table2[[#This Row],[Opponent]],Table3[[Team]:[ID]],2,FALSE)</f>
        <v>16</v>
      </c>
    </row>
    <row r="914" spans="1:8" x14ac:dyDescent="0.3">
      <c r="A914" t="s">
        <v>85</v>
      </c>
      <c r="B914" s="3" t="s">
        <v>87</v>
      </c>
      <c r="C914" s="4">
        <v>2</v>
      </c>
      <c r="D914" s="4" t="b">
        <v>1</v>
      </c>
      <c r="E914" s="13">
        <v>42837</v>
      </c>
      <c r="F914" s="4">
        <f>IF(Table2[[#This Row],[Win]],1,0)</f>
        <v>1</v>
      </c>
      <c r="G914" s="4">
        <f>VLOOKUP(Table2[[#This Row],[Team]],Table3[[Team]:[ID]],2,FALSE)</f>
        <v>10</v>
      </c>
      <c r="H914" s="4">
        <f>VLOOKUP(Table2[[#This Row],[Opponent]],Table3[[Team]:[ID]],2,FALSE)</f>
        <v>17</v>
      </c>
    </row>
    <row r="915" spans="1:8" x14ac:dyDescent="0.3">
      <c r="A915" t="s">
        <v>88</v>
      </c>
      <c r="B915" s="5" t="s">
        <v>95</v>
      </c>
      <c r="C915" s="6">
        <v>-5</v>
      </c>
      <c r="D915" s="6" t="b">
        <v>0</v>
      </c>
      <c r="E915" s="13">
        <v>42837</v>
      </c>
      <c r="F915" s="4">
        <f>IF(Table2[[#This Row],[Win]],1,0)</f>
        <v>0</v>
      </c>
      <c r="G915" s="4">
        <f>VLOOKUP(Table2[[#This Row],[Team]],Table3[[Team]:[ID]],2,FALSE)</f>
        <v>30</v>
      </c>
      <c r="H915" s="4">
        <f>VLOOKUP(Table2[[#This Row],[Opponent]],Table3[[Team]:[ID]],2,FALSE)</f>
        <v>26</v>
      </c>
    </row>
    <row r="916" spans="1:8" x14ac:dyDescent="0.3">
      <c r="A916" t="s">
        <v>73</v>
      </c>
      <c r="B916" s="3" t="s">
        <v>94</v>
      </c>
      <c r="C916" s="4">
        <v>4</v>
      </c>
      <c r="D916" s="4" t="b">
        <v>1</v>
      </c>
      <c r="E916" s="13">
        <v>42837</v>
      </c>
      <c r="F916" s="4">
        <f>IF(Table2[[#This Row],[Win]],1,0)</f>
        <v>1</v>
      </c>
      <c r="G916" s="4">
        <f>VLOOKUP(Table2[[#This Row],[Team]],Table3[[Team]:[ID]],2,FALSE)</f>
        <v>19</v>
      </c>
      <c r="H916" s="4">
        <f>VLOOKUP(Table2[[#This Row],[Opponent]],Table3[[Team]:[ID]],2,FALSE)</f>
        <v>27</v>
      </c>
    </row>
    <row r="917" spans="1:8" x14ac:dyDescent="0.3">
      <c r="A917" t="s">
        <v>84</v>
      </c>
      <c r="B917" s="5" t="s">
        <v>79</v>
      </c>
      <c r="C917" s="6">
        <v>-1</v>
      </c>
      <c r="D917" s="6" t="b">
        <v>0</v>
      </c>
      <c r="E917" s="13">
        <v>42837</v>
      </c>
      <c r="F917" s="4">
        <f>IF(Table2[[#This Row],[Win]],1,0)</f>
        <v>0</v>
      </c>
      <c r="G917" s="4">
        <f>VLOOKUP(Table2[[#This Row],[Team]],Table3[[Team]:[ID]],2,FALSE)</f>
        <v>15</v>
      </c>
      <c r="H917" s="4">
        <f>VLOOKUP(Table2[[#This Row],[Opponent]],Table3[[Team]:[ID]],2,FALSE)</f>
        <v>2</v>
      </c>
    </row>
    <row r="918" spans="1:8" x14ac:dyDescent="0.3">
      <c r="A918" t="s">
        <v>77</v>
      </c>
      <c r="B918" s="3" t="s">
        <v>96</v>
      </c>
      <c r="C918" s="4">
        <v>-5</v>
      </c>
      <c r="D918" s="4" t="b">
        <v>0</v>
      </c>
      <c r="E918" s="13">
        <v>42837</v>
      </c>
      <c r="F918" s="4">
        <f>IF(Table2[[#This Row],[Win]],1,0)</f>
        <v>0</v>
      </c>
      <c r="G918" s="4">
        <f>VLOOKUP(Table2[[#This Row],[Team]],Table3[[Team]:[ID]],2,FALSE)</f>
        <v>25</v>
      </c>
      <c r="H918" s="4">
        <f>VLOOKUP(Table2[[#This Row],[Opponent]],Table3[[Team]:[ID]],2,FALSE)</f>
        <v>11</v>
      </c>
    </row>
    <row r="919" spans="1:8" x14ac:dyDescent="0.3">
      <c r="A919" t="s">
        <v>76</v>
      </c>
      <c r="B919" s="5" t="s">
        <v>100</v>
      </c>
      <c r="C919" s="6">
        <v>-5</v>
      </c>
      <c r="D919" s="6" t="b">
        <v>0</v>
      </c>
      <c r="E919" s="13">
        <v>42837</v>
      </c>
      <c r="F919" s="4">
        <f>IF(Table2[[#This Row],[Win]],1,0)</f>
        <v>0</v>
      </c>
      <c r="G919" s="4">
        <f>VLOOKUP(Table2[[#This Row],[Team]],Table3[[Team]:[ID]],2,FALSE)</f>
        <v>13</v>
      </c>
      <c r="H919" s="4">
        <f>VLOOKUP(Table2[[#This Row],[Opponent]],Table3[[Team]:[ID]],2,FALSE)</f>
        <v>28</v>
      </c>
    </row>
    <row r="920" spans="1:8" x14ac:dyDescent="0.3">
      <c r="A920" t="s">
        <v>74</v>
      </c>
      <c r="B920" s="3" t="s">
        <v>89</v>
      </c>
      <c r="C920" s="4">
        <v>-5</v>
      </c>
      <c r="D920" s="4" t="b">
        <v>0</v>
      </c>
      <c r="E920" s="13">
        <v>42837</v>
      </c>
      <c r="F920" s="4">
        <f>IF(Table2[[#This Row],[Win]],1,0)</f>
        <v>0</v>
      </c>
      <c r="G920" s="4">
        <f>VLOOKUP(Table2[[#This Row],[Team]],Table3[[Team]:[ID]],2,FALSE)</f>
        <v>12</v>
      </c>
      <c r="H920" s="4">
        <f>VLOOKUP(Table2[[#This Row],[Opponent]],Table3[[Team]:[ID]],2,FALSE)</f>
        <v>20</v>
      </c>
    </row>
    <row r="921" spans="1:8" x14ac:dyDescent="0.3">
      <c r="A921" t="s">
        <v>72</v>
      </c>
      <c r="B921" s="5" t="s">
        <v>91</v>
      </c>
      <c r="C921" s="6">
        <v>-2</v>
      </c>
      <c r="D921" s="6" t="b">
        <v>0</v>
      </c>
      <c r="E921" s="13">
        <v>42837</v>
      </c>
      <c r="F921" s="4">
        <f>IF(Table2[[#This Row],[Win]],1,0)</f>
        <v>0</v>
      </c>
      <c r="G921" s="4">
        <f>VLOOKUP(Table2[[#This Row],[Team]],Table3[[Team]:[ID]],2,FALSE)</f>
        <v>5</v>
      </c>
      <c r="H921" s="4">
        <f>VLOOKUP(Table2[[#This Row],[Opponent]],Table3[[Team]:[ID]],2,FALSE)</f>
        <v>14</v>
      </c>
    </row>
    <row r="922" spans="1:8" x14ac:dyDescent="0.3">
      <c r="A922" t="s">
        <v>71</v>
      </c>
      <c r="B922" s="3" t="s">
        <v>78</v>
      </c>
      <c r="C922" s="4">
        <v>-2</v>
      </c>
      <c r="D922" s="4" t="b">
        <v>0</v>
      </c>
      <c r="E922" s="13">
        <v>42838</v>
      </c>
      <c r="F922" s="4">
        <f>IF(Table2[[#This Row],[Win]],1,0)</f>
        <v>0</v>
      </c>
      <c r="G922" s="4">
        <f>VLOOKUP(Table2[[#This Row],[Team]],Table3[[Team]:[ID]],2,FALSE)</f>
        <v>24</v>
      </c>
      <c r="H922" s="4">
        <f>VLOOKUP(Table2[[#This Row],[Opponent]],Table3[[Team]:[ID]],2,FALSE)</f>
        <v>9</v>
      </c>
    </row>
    <row r="923" spans="1:8" x14ac:dyDescent="0.3">
      <c r="A923" t="s">
        <v>90</v>
      </c>
      <c r="B923" s="5" t="s">
        <v>81</v>
      </c>
      <c r="C923" s="6">
        <v>1</v>
      </c>
      <c r="D923" s="6" t="b">
        <v>1</v>
      </c>
      <c r="E923" s="13">
        <v>42838</v>
      </c>
      <c r="F923" s="4">
        <f>IF(Table2[[#This Row],[Win]],1,0)</f>
        <v>1</v>
      </c>
      <c r="G923" s="4">
        <f>VLOOKUP(Table2[[#This Row],[Team]],Table3[[Team]:[ID]],2,FALSE)</f>
        <v>4</v>
      </c>
      <c r="H923" s="4">
        <f>VLOOKUP(Table2[[#This Row],[Opponent]],Table3[[Team]:[ID]],2,FALSE)</f>
        <v>22</v>
      </c>
    </row>
    <row r="924" spans="1:8" x14ac:dyDescent="0.3">
      <c r="A924" t="s">
        <v>85</v>
      </c>
      <c r="B924" s="3" t="s">
        <v>87</v>
      </c>
      <c r="C924" s="4">
        <v>-6</v>
      </c>
      <c r="D924" s="4" t="b">
        <v>0</v>
      </c>
      <c r="E924" s="13">
        <v>42838</v>
      </c>
      <c r="F924" s="4">
        <f>IF(Table2[[#This Row],[Win]],1,0)</f>
        <v>0</v>
      </c>
      <c r="G924" s="4">
        <f>VLOOKUP(Table2[[#This Row],[Team]],Table3[[Team]:[ID]],2,FALSE)</f>
        <v>10</v>
      </c>
      <c r="H924" s="4">
        <f>VLOOKUP(Table2[[#This Row],[Opponent]],Table3[[Team]:[ID]],2,FALSE)</f>
        <v>17</v>
      </c>
    </row>
    <row r="925" spans="1:8" x14ac:dyDescent="0.3">
      <c r="A925" t="s">
        <v>75</v>
      </c>
      <c r="B925" s="5" t="s">
        <v>99</v>
      </c>
      <c r="C925" s="6">
        <v>-1</v>
      </c>
      <c r="D925" s="6" t="b">
        <v>0</v>
      </c>
      <c r="E925" s="13">
        <v>42838</v>
      </c>
      <c r="F925" s="4">
        <f>IF(Table2[[#This Row],[Win]],1,0)</f>
        <v>0</v>
      </c>
      <c r="G925" s="4">
        <f>VLOOKUP(Table2[[#This Row],[Team]],Table3[[Team]:[ID]],2,FALSE)</f>
        <v>29</v>
      </c>
      <c r="H925" s="4">
        <f>VLOOKUP(Table2[[#This Row],[Opponent]],Table3[[Team]:[ID]],2,FALSE)</f>
        <v>3</v>
      </c>
    </row>
    <row r="926" spans="1:8" x14ac:dyDescent="0.3">
      <c r="A926" t="s">
        <v>86</v>
      </c>
      <c r="B926" s="3" t="s">
        <v>98</v>
      </c>
      <c r="C926" s="4">
        <v>-4</v>
      </c>
      <c r="D926" s="4" t="b">
        <v>0</v>
      </c>
      <c r="E926" s="13">
        <v>42838</v>
      </c>
      <c r="F926" s="4">
        <f>IF(Table2[[#This Row],[Win]],1,0)</f>
        <v>0</v>
      </c>
      <c r="G926" s="4">
        <f>VLOOKUP(Table2[[#This Row],[Team]],Table3[[Team]:[ID]],2,FALSE)</f>
        <v>7</v>
      </c>
      <c r="H926" s="4">
        <f>VLOOKUP(Table2[[#This Row],[Opponent]],Table3[[Team]:[ID]],2,FALSE)</f>
        <v>16</v>
      </c>
    </row>
    <row r="927" spans="1:8" x14ac:dyDescent="0.3">
      <c r="A927" t="s">
        <v>73</v>
      </c>
      <c r="B927" s="5" t="s">
        <v>94</v>
      </c>
      <c r="C927" s="6">
        <v>1</v>
      </c>
      <c r="D927" s="6" t="b">
        <v>1</v>
      </c>
      <c r="E927" s="13">
        <v>42838</v>
      </c>
      <c r="F927" s="4">
        <f>IF(Table2[[#This Row],[Win]],1,0)</f>
        <v>1</v>
      </c>
      <c r="G927" s="4">
        <f>VLOOKUP(Table2[[#This Row],[Team]],Table3[[Team]:[ID]],2,FALSE)</f>
        <v>19</v>
      </c>
      <c r="H927" s="4">
        <f>VLOOKUP(Table2[[#This Row],[Opponent]],Table3[[Team]:[ID]],2,FALSE)</f>
        <v>27</v>
      </c>
    </row>
    <row r="928" spans="1:8" x14ac:dyDescent="0.3">
      <c r="A928" t="s">
        <v>76</v>
      </c>
      <c r="B928" s="3" t="s">
        <v>100</v>
      </c>
      <c r="C928" s="4">
        <v>-5</v>
      </c>
      <c r="D928" s="4" t="b">
        <v>0</v>
      </c>
      <c r="E928" s="13">
        <v>42838</v>
      </c>
      <c r="F928" s="4">
        <f>IF(Table2[[#This Row],[Win]],1,0)</f>
        <v>0</v>
      </c>
      <c r="G928" s="4">
        <f>VLOOKUP(Table2[[#This Row],[Team]],Table3[[Team]:[ID]],2,FALSE)</f>
        <v>13</v>
      </c>
      <c r="H928" s="4">
        <f>VLOOKUP(Table2[[#This Row],[Opponent]],Table3[[Team]:[ID]],2,FALSE)</f>
        <v>28</v>
      </c>
    </row>
    <row r="929" spans="1:8" x14ac:dyDescent="0.3">
      <c r="A929" t="s">
        <v>84</v>
      </c>
      <c r="B929" s="5" t="s">
        <v>92</v>
      </c>
      <c r="C929" s="6">
        <v>-1</v>
      </c>
      <c r="D929" s="6" t="b">
        <v>0</v>
      </c>
      <c r="E929" s="13">
        <v>42838</v>
      </c>
      <c r="F929" s="4">
        <f>IF(Table2[[#This Row],[Win]],1,0)</f>
        <v>0</v>
      </c>
      <c r="G929" s="4">
        <f>VLOOKUP(Table2[[#This Row],[Team]],Table3[[Team]:[ID]],2,FALSE)</f>
        <v>15</v>
      </c>
      <c r="H929" s="4">
        <f>VLOOKUP(Table2[[#This Row],[Opponent]],Table3[[Team]:[ID]],2,FALSE)</f>
        <v>18</v>
      </c>
    </row>
    <row r="930" spans="1:8" x14ac:dyDescent="0.3">
      <c r="A930" t="s">
        <v>72</v>
      </c>
      <c r="B930" s="3" t="s">
        <v>91</v>
      </c>
      <c r="C930" s="4">
        <v>4</v>
      </c>
      <c r="D930" s="4" t="b">
        <v>1</v>
      </c>
      <c r="E930" s="13">
        <v>42838</v>
      </c>
      <c r="F930" s="4">
        <f>IF(Table2[[#This Row],[Win]],1,0)</f>
        <v>1</v>
      </c>
      <c r="G930" s="4">
        <f>VLOOKUP(Table2[[#This Row],[Team]],Table3[[Team]:[ID]],2,FALSE)</f>
        <v>5</v>
      </c>
      <c r="H930" s="4">
        <f>VLOOKUP(Table2[[#This Row],[Opponent]],Table3[[Team]:[ID]],2,FALSE)</f>
        <v>14</v>
      </c>
    </row>
    <row r="931" spans="1:8" x14ac:dyDescent="0.3">
      <c r="A931" t="s">
        <v>74</v>
      </c>
      <c r="B931" s="5" t="s">
        <v>89</v>
      </c>
      <c r="C931" s="6">
        <v>2</v>
      </c>
      <c r="D931" s="6" t="b">
        <v>1</v>
      </c>
      <c r="E931" s="13">
        <v>42838</v>
      </c>
      <c r="F931" s="4">
        <f>IF(Table2[[#This Row],[Win]],1,0)</f>
        <v>1</v>
      </c>
      <c r="G931" s="4">
        <f>VLOOKUP(Table2[[#This Row],[Team]],Table3[[Team]:[ID]],2,FALSE)</f>
        <v>12</v>
      </c>
      <c r="H931" s="4">
        <f>VLOOKUP(Table2[[#This Row],[Opponent]],Table3[[Team]:[ID]],2,FALSE)</f>
        <v>20</v>
      </c>
    </row>
    <row r="932" spans="1:8" x14ac:dyDescent="0.3">
      <c r="A932" t="s">
        <v>83</v>
      </c>
      <c r="B932" s="3" t="s">
        <v>97</v>
      </c>
      <c r="C932" s="4">
        <v>-6</v>
      </c>
      <c r="D932" s="4" t="b">
        <v>0</v>
      </c>
      <c r="E932" s="13">
        <v>42838</v>
      </c>
      <c r="F932" s="4">
        <f>IF(Table2[[#This Row],[Win]],1,0)</f>
        <v>0</v>
      </c>
      <c r="G932" s="4">
        <f>VLOOKUP(Table2[[#This Row],[Team]],Table3[[Team]:[ID]],2,FALSE)</f>
        <v>8</v>
      </c>
      <c r="H932" s="4">
        <f>VLOOKUP(Table2[[#This Row],[Opponent]],Table3[[Team]:[ID]],2,FALSE)</f>
        <v>6</v>
      </c>
    </row>
    <row r="933" spans="1:8" x14ac:dyDescent="0.3">
      <c r="A933" t="s">
        <v>90</v>
      </c>
      <c r="B933" s="5" t="s">
        <v>94</v>
      </c>
      <c r="C933" s="6">
        <v>-5</v>
      </c>
      <c r="D933" s="6" t="b">
        <v>0</v>
      </c>
      <c r="E933" s="13">
        <v>42839</v>
      </c>
      <c r="F933" s="4">
        <f>IF(Table2[[#This Row],[Win]],1,0)</f>
        <v>0</v>
      </c>
      <c r="G933" s="4">
        <f>VLOOKUP(Table2[[#This Row],[Team]],Table3[[Team]:[ID]],2,FALSE)</f>
        <v>4</v>
      </c>
      <c r="H933" s="4">
        <f>VLOOKUP(Table2[[#This Row],[Opponent]],Table3[[Team]:[ID]],2,FALSE)</f>
        <v>27</v>
      </c>
    </row>
    <row r="934" spans="1:8" x14ac:dyDescent="0.3">
      <c r="A934" t="s">
        <v>79</v>
      </c>
      <c r="B934" s="3" t="s">
        <v>82</v>
      </c>
      <c r="C934" s="4">
        <v>3</v>
      </c>
      <c r="D934" s="4" t="b">
        <v>1</v>
      </c>
      <c r="E934" s="13">
        <v>42839</v>
      </c>
      <c r="F934" s="4">
        <f>IF(Table2[[#This Row],[Win]],1,0)</f>
        <v>1</v>
      </c>
      <c r="G934" s="4">
        <f>VLOOKUP(Table2[[#This Row],[Team]],Table3[[Team]:[ID]],2,FALSE)</f>
        <v>2</v>
      </c>
      <c r="H934" s="4">
        <f>VLOOKUP(Table2[[#This Row],[Opponent]],Table3[[Team]:[ID]],2,FALSE)</f>
        <v>23</v>
      </c>
    </row>
    <row r="935" spans="1:8" x14ac:dyDescent="0.3">
      <c r="A935" t="s">
        <v>91</v>
      </c>
      <c r="B935" s="5" t="s">
        <v>93</v>
      </c>
      <c r="C935" s="6">
        <v>6</v>
      </c>
      <c r="D935" s="6" t="b">
        <v>1</v>
      </c>
      <c r="E935" s="13">
        <v>42839</v>
      </c>
      <c r="F935" s="4">
        <f>IF(Table2[[#This Row],[Win]],1,0)</f>
        <v>1</v>
      </c>
      <c r="G935" s="4">
        <f>VLOOKUP(Table2[[#This Row],[Team]],Table3[[Team]:[ID]],2,FALSE)</f>
        <v>14</v>
      </c>
      <c r="H935" s="4">
        <f>VLOOKUP(Table2[[#This Row],[Opponent]],Table3[[Team]:[ID]],2,FALSE)</f>
        <v>1</v>
      </c>
    </row>
    <row r="936" spans="1:8" x14ac:dyDescent="0.3">
      <c r="A936" t="s">
        <v>75</v>
      </c>
      <c r="B936" s="3" t="s">
        <v>99</v>
      </c>
      <c r="C936" s="4">
        <v>-2</v>
      </c>
      <c r="D936" s="4" t="b">
        <v>0</v>
      </c>
      <c r="E936" s="13">
        <v>42839</v>
      </c>
      <c r="F936" s="4">
        <f>IF(Table2[[#This Row],[Win]],1,0)</f>
        <v>0</v>
      </c>
      <c r="G936" s="4">
        <f>VLOOKUP(Table2[[#This Row],[Team]],Table3[[Team]:[ID]],2,FALSE)</f>
        <v>29</v>
      </c>
      <c r="H936" s="4">
        <f>VLOOKUP(Table2[[#This Row],[Opponent]],Table3[[Team]:[ID]],2,FALSE)</f>
        <v>3</v>
      </c>
    </row>
    <row r="937" spans="1:8" x14ac:dyDescent="0.3">
      <c r="A937" t="s">
        <v>86</v>
      </c>
      <c r="B937" s="5" t="s">
        <v>98</v>
      </c>
      <c r="C937" s="6">
        <v>-6</v>
      </c>
      <c r="D937" s="6" t="b">
        <v>0</v>
      </c>
      <c r="E937" s="13">
        <v>42839</v>
      </c>
      <c r="F937" s="4">
        <f>IF(Table2[[#This Row],[Win]],1,0)</f>
        <v>0</v>
      </c>
      <c r="G937" s="4">
        <f>VLOOKUP(Table2[[#This Row],[Team]],Table3[[Team]:[ID]],2,FALSE)</f>
        <v>7</v>
      </c>
      <c r="H937" s="4">
        <f>VLOOKUP(Table2[[#This Row],[Opponent]],Table3[[Team]:[ID]],2,FALSE)</f>
        <v>16</v>
      </c>
    </row>
    <row r="938" spans="1:8" x14ac:dyDescent="0.3">
      <c r="A938" t="s">
        <v>72</v>
      </c>
      <c r="B938" s="3" t="s">
        <v>81</v>
      </c>
      <c r="C938" s="4">
        <v>-2</v>
      </c>
      <c r="D938" s="4" t="b">
        <v>0</v>
      </c>
      <c r="E938" s="13">
        <v>42839</v>
      </c>
      <c r="F938" s="4">
        <f>IF(Table2[[#This Row],[Win]],1,0)</f>
        <v>0</v>
      </c>
      <c r="G938" s="4">
        <f>VLOOKUP(Table2[[#This Row],[Team]],Table3[[Team]:[ID]],2,FALSE)</f>
        <v>5</v>
      </c>
      <c r="H938" s="4">
        <f>VLOOKUP(Table2[[#This Row],[Opponent]],Table3[[Team]:[ID]],2,FALSE)</f>
        <v>22</v>
      </c>
    </row>
    <row r="939" spans="1:8" x14ac:dyDescent="0.3">
      <c r="A939" t="s">
        <v>88</v>
      </c>
      <c r="B939" s="5" t="s">
        <v>80</v>
      </c>
      <c r="C939" s="6">
        <v>1</v>
      </c>
      <c r="D939" s="6" t="b">
        <v>1</v>
      </c>
      <c r="E939" s="13">
        <v>42839</v>
      </c>
      <c r="F939" s="4">
        <f>IF(Table2[[#This Row],[Win]],1,0)</f>
        <v>1</v>
      </c>
      <c r="G939" s="4">
        <f>VLOOKUP(Table2[[#This Row],[Team]],Table3[[Team]:[ID]],2,FALSE)</f>
        <v>30</v>
      </c>
      <c r="H939" s="4">
        <f>VLOOKUP(Table2[[#This Row],[Opponent]],Table3[[Team]:[ID]],2,FALSE)</f>
        <v>21</v>
      </c>
    </row>
    <row r="940" spans="1:8" x14ac:dyDescent="0.3">
      <c r="A940" t="s">
        <v>73</v>
      </c>
      <c r="B940" s="3" t="s">
        <v>95</v>
      </c>
      <c r="C940" s="4">
        <v>1</v>
      </c>
      <c r="D940" s="4" t="b">
        <v>1</v>
      </c>
      <c r="E940" s="13">
        <v>42839</v>
      </c>
      <c r="F940" s="4">
        <f>IF(Table2[[#This Row],[Win]],1,0)</f>
        <v>1</v>
      </c>
      <c r="G940" s="4">
        <f>VLOOKUP(Table2[[#This Row],[Team]],Table3[[Team]:[ID]],2,FALSE)</f>
        <v>19</v>
      </c>
      <c r="H940" s="4">
        <f>VLOOKUP(Table2[[#This Row],[Opponent]],Table3[[Team]:[ID]],2,FALSE)</f>
        <v>26</v>
      </c>
    </row>
    <row r="941" spans="1:8" x14ac:dyDescent="0.3">
      <c r="A941" t="s">
        <v>84</v>
      </c>
      <c r="B941" s="5" t="s">
        <v>92</v>
      </c>
      <c r="C941" s="6">
        <v>1</v>
      </c>
      <c r="D941" s="6" t="b">
        <v>1</v>
      </c>
      <c r="E941" s="13">
        <v>42839</v>
      </c>
      <c r="F941" s="4">
        <f>IF(Table2[[#This Row],[Win]],1,0)</f>
        <v>1</v>
      </c>
      <c r="G941" s="4">
        <f>VLOOKUP(Table2[[#This Row],[Team]],Table3[[Team]:[ID]],2,FALSE)</f>
        <v>15</v>
      </c>
      <c r="H941" s="4">
        <f>VLOOKUP(Table2[[#This Row],[Opponent]],Table3[[Team]:[ID]],2,FALSE)</f>
        <v>18</v>
      </c>
    </row>
    <row r="942" spans="1:8" x14ac:dyDescent="0.3">
      <c r="A942" t="s">
        <v>77</v>
      </c>
      <c r="B942" s="3" t="s">
        <v>100</v>
      </c>
      <c r="C942" s="4">
        <v>1</v>
      </c>
      <c r="D942" s="4" t="b">
        <v>1</v>
      </c>
      <c r="E942" s="13">
        <v>42839</v>
      </c>
      <c r="F942" s="4">
        <f>IF(Table2[[#This Row],[Win]],1,0)</f>
        <v>1</v>
      </c>
      <c r="G942" s="4">
        <f>VLOOKUP(Table2[[#This Row],[Team]],Table3[[Team]:[ID]],2,FALSE)</f>
        <v>25</v>
      </c>
      <c r="H942" s="4">
        <f>VLOOKUP(Table2[[#This Row],[Opponent]],Table3[[Team]:[ID]],2,FALSE)</f>
        <v>28</v>
      </c>
    </row>
    <row r="943" spans="1:8" x14ac:dyDescent="0.3">
      <c r="A943" t="s">
        <v>74</v>
      </c>
      <c r="B943" s="5" t="s">
        <v>76</v>
      </c>
      <c r="C943" s="6">
        <v>6</v>
      </c>
      <c r="D943" s="6" t="b">
        <v>1</v>
      </c>
      <c r="E943" s="13">
        <v>42839</v>
      </c>
      <c r="F943" s="4">
        <f>IF(Table2[[#This Row],[Win]],1,0)</f>
        <v>1</v>
      </c>
      <c r="G943" s="4">
        <f>VLOOKUP(Table2[[#This Row],[Team]],Table3[[Team]:[ID]],2,FALSE)</f>
        <v>12</v>
      </c>
      <c r="H943" s="4">
        <f>VLOOKUP(Table2[[#This Row],[Opponent]],Table3[[Team]:[ID]],2,FALSE)</f>
        <v>13</v>
      </c>
    </row>
    <row r="944" spans="1:8" x14ac:dyDescent="0.3">
      <c r="A944" t="s">
        <v>87</v>
      </c>
      <c r="B944" s="3" t="s">
        <v>97</v>
      </c>
      <c r="C944" s="4">
        <v>-1</v>
      </c>
      <c r="D944" s="4" t="b">
        <v>0</v>
      </c>
      <c r="E944" s="13">
        <v>42839</v>
      </c>
      <c r="F944" s="4">
        <f>IF(Table2[[#This Row],[Win]],1,0)</f>
        <v>0</v>
      </c>
      <c r="G944" s="4">
        <f>VLOOKUP(Table2[[#This Row],[Team]],Table3[[Team]:[ID]],2,FALSE)</f>
        <v>17</v>
      </c>
      <c r="H944" s="4">
        <f>VLOOKUP(Table2[[#This Row],[Opponent]],Table3[[Team]:[ID]],2,FALSE)</f>
        <v>6</v>
      </c>
    </row>
    <row r="945" spans="1:8" x14ac:dyDescent="0.3">
      <c r="A945" t="s">
        <v>89</v>
      </c>
      <c r="B945" s="5" t="s">
        <v>96</v>
      </c>
      <c r="C945" s="6">
        <v>-5</v>
      </c>
      <c r="D945" s="6" t="b">
        <v>0</v>
      </c>
      <c r="E945" s="13">
        <v>42839</v>
      </c>
      <c r="F945" s="4">
        <f>IF(Table2[[#This Row],[Win]],1,0)</f>
        <v>0</v>
      </c>
      <c r="G945" s="4">
        <f>VLOOKUP(Table2[[#This Row],[Team]],Table3[[Team]:[ID]],2,FALSE)</f>
        <v>20</v>
      </c>
      <c r="H945" s="4">
        <f>VLOOKUP(Table2[[#This Row],[Opponent]],Table3[[Team]:[ID]],2,FALSE)</f>
        <v>11</v>
      </c>
    </row>
    <row r="946" spans="1:8" x14ac:dyDescent="0.3">
      <c r="A946" t="s">
        <v>83</v>
      </c>
      <c r="B946" s="3" t="s">
        <v>85</v>
      </c>
      <c r="C946" s="4">
        <v>-1</v>
      </c>
      <c r="D946" s="4" t="b">
        <v>0</v>
      </c>
      <c r="E946" s="13">
        <v>42839</v>
      </c>
      <c r="F946" s="4">
        <f>IF(Table2[[#This Row],[Win]],1,0)</f>
        <v>0</v>
      </c>
      <c r="G946" s="4">
        <f>VLOOKUP(Table2[[#This Row],[Team]],Table3[[Team]:[ID]],2,FALSE)</f>
        <v>8</v>
      </c>
      <c r="H946" s="4">
        <f>VLOOKUP(Table2[[#This Row],[Opponent]],Table3[[Team]:[ID]],2,FALSE)</f>
        <v>10</v>
      </c>
    </row>
    <row r="947" spans="1:8" x14ac:dyDescent="0.3">
      <c r="A947" t="s">
        <v>71</v>
      </c>
      <c r="B947" s="5" t="s">
        <v>78</v>
      </c>
      <c r="C947" s="6">
        <v>6</v>
      </c>
      <c r="D947" s="6" t="b">
        <v>1</v>
      </c>
      <c r="E947" s="13">
        <v>42839</v>
      </c>
      <c r="F947" s="4">
        <f>IF(Table2[[#This Row],[Win]],1,0)</f>
        <v>1</v>
      </c>
      <c r="G947" s="4">
        <f>VLOOKUP(Table2[[#This Row],[Team]],Table3[[Team]:[ID]],2,FALSE)</f>
        <v>24</v>
      </c>
      <c r="H947" s="4">
        <f>VLOOKUP(Table2[[#This Row],[Opponent]],Table3[[Team]:[ID]],2,FALSE)</f>
        <v>9</v>
      </c>
    </row>
    <row r="948" spans="1:8" x14ac:dyDescent="0.3">
      <c r="A948" t="s">
        <v>90</v>
      </c>
      <c r="B948" s="3" t="s">
        <v>94</v>
      </c>
      <c r="C948" s="4">
        <v>1</v>
      </c>
      <c r="D948" s="4" t="b">
        <v>1</v>
      </c>
      <c r="E948" s="13">
        <v>42840</v>
      </c>
      <c r="F948" s="4">
        <f>IF(Table2[[#This Row],[Win]],1,0)</f>
        <v>1</v>
      </c>
      <c r="G948" s="4">
        <f>VLOOKUP(Table2[[#This Row],[Team]],Table3[[Team]:[ID]],2,FALSE)</f>
        <v>4</v>
      </c>
      <c r="H948" s="4">
        <f>VLOOKUP(Table2[[#This Row],[Opponent]],Table3[[Team]:[ID]],2,FALSE)</f>
        <v>27</v>
      </c>
    </row>
    <row r="949" spans="1:8" x14ac:dyDescent="0.3">
      <c r="A949" t="s">
        <v>91</v>
      </c>
      <c r="B949" s="5" t="s">
        <v>93</v>
      </c>
      <c r="C949" s="6">
        <v>4</v>
      </c>
      <c r="D949" s="6" t="b">
        <v>1</v>
      </c>
      <c r="E949" s="13">
        <v>42840</v>
      </c>
      <c r="F949" s="4">
        <f>IF(Table2[[#This Row],[Win]],1,0)</f>
        <v>1</v>
      </c>
      <c r="G949" s="4">
        <f>VLOOKUP(Table2[[#This Row],[Team]],Table3[[Team]:[ID]],2,FALSE)</f>
        <v>14</v>
      </c>
      <c r="H949" s="4">
        <f>VLOOKUP(Table2[[#This Row],[Opponent]],Table3[[Team]:[ID]],2,FALSE)</f>
        <v>1</v>
      </c>
    </row>
    <row r="950" spans="1:8" x14ac:dyDescent="0.3">
      <c r="A950" t="s">
        <v>79</v>
      </c>
      <c r="B950" s="3" t="s">
        <v>82</v>
      </c>
      <c r="C950" s="4">
        <v>2</v>
      </c>
      <c r="D950" s="4" t="b">
        <v>1</v>
      </c>
      <c r="E950" s="13">
        <v>42840</v>
      </c>
      <c r="F950" s="4">
        <f>IF(Table2[[#This Row],[Win]],1,0)</f>
        <v>1</v>
      </c>
      <c r="G950" s="4">
        <f>VLOOKUP(Table2[[#This Row],[Team]],Table3[[Team]:[ID]],2,FALSE)</f>
        <v>2</v>
      </c>
      <c r="H950" s="4">
        <f>VLOOKUP(Table2[[#This Row],[Opponent]],Table3[[Team]:[ID]],2,FALSE)</f>
        <v>23</v>
      </c>
    </row>
    <row r="951" spans="1:8" x14ac:dyDescent="0.3">
      <c r="A951" t="s">
        <v>75</v>
      </c>
      <c r="B951" s="5" t="s">
        <v>99</v>
      </c>
      <c r="C951" s="6">
        <v>1</v>
      </c>
      <c r="D951" s="6" t="b">
        <v>1</v>
      </c>
      <c r="E951" s="13">
        <v>42840</v>
      </c>
      <c r="F951" s="4">
        <f>IF(Table2[[#This Row],[Win]],1,0)</f>
        <v>1</v>
      </c>
      <c r="G951" s="4">
        <f>VLOOKUP(Table2[[#This Row],[Team]],Table3[[Team]:[ID]],2,FALSE)</f>
        <v>29</v>
      </c>
      <c r="H951" s="4">
        <f>VLOOKUP(Table2[[#This Row],[Opponent]],Table3[[Team]:[ID]],2,FALSE)</f>
        <v>3</v>
      </c>
    </row>
    <row r="952" spans="1:8" x14ac:dyDescent="0.3">
      <c r="A952" t="s">
        <v>88</v>
      </c>
      <c r="B952" s="3" t="s">
        <v>80</v>
      </c>
      <c r="C952" s="4">
        <v>-2</v>
      </c>
      <c r="D952" s="4" t="b">
        <v>0</v>
      </c>
      <c r="E952" s="13">
        <v>42840</v>
      </c>
      <c r="F952" s="4">
        <f>IF(Table2[[#This Row],[Win]],1,0)</f>
        <v>0</v>
      </c>
      <c r="G952" s="4">
        <f>VLOOKUP(Table2[[#This Row],[Team]],Table3[[Team]:[ID]],2,FALSE)</f>
        <v>30</v>
      </c>
      <c r="H952" s="4">
        <f>VLOOKUP(Table2[[#This Row],[Opponent]],Table3[[Team]:[ID]],2,FALSE)</f>
        <v>21</v>
      </c>
    </row>
    <row r="953" spans="1:8" x14ac:dyDescent="0.3">
      <c r="A953" t="s">
        <v>86</v>
      </c>
      <c r="B953" s="5" t="s">
        <v>98</v>
      </c>
      <c r="C953" s="6">
        <v>2</v>
      </c>
      <c r="D953" s="6" t="b">
        <v>1</v>
      </c>
      <c r="E953" s="13">
        <v>42840</v>
      </c>
      <c r="F953" s="4">
        <f>IF(Table2[[#This Row],[Win]],1,0)</f>
        <v>1</v>
      </c>
      <c r="G953" s="4">
        <f>VLOOKUP(Table2[[#This Row],[Team]],Table3[[Team]:[ID]],2,FALSE)</f>
        <v>7</v>
      </c>
      <c r="H953" s="4">
        <f>VLOOKUP(Table2[[#This Row],[Opponent]],Table3[[Team]:[ID]],2,FALSE)</f>
        <v>16</v>
      </c>
    </row>
    <row r="954" spans="1:8" x14ac:dyDescent="0.3">
      <c r="A954" t="s">
        <v>87</v>
      </c>
      <c r="B954" s="3" t="s">
        <v>97</v>
      </c>
      <c r="C954" s="4">
        <v>6</v>
      </c>
      <c r="D954" s="4" t="b">
        <v>1</v>
      </c>
      <c r="E954" s="13">
        <v>42840</v>
      </c>
      <c r="F954" s="4">
        <f>IF(Table2[[#This Row],[Win]],1,0)</f>
        <v>1</v>
      </c>
      <c r="G954" s="4">
        <f>VLOOKUP(Table2[[#This Row],[Team]],Table3[[Team]:[ID]],2,FALSE)</f>
        <v>17</v>
      </c>
      <c r="H954" s="4">
        <f>VLOOKUP(Table2[[#This Row],[Opponent]],Table3[[Team]:[ID]],2,FALSE)</f>
        <v>6</v>
      </c>
    </row>
    <row r="955" spans="1:8" x14ac:dyDescent="0.3">
      <c r="A955" t="s">
        <v>72</v>
      </c>
      <c r="B955" s="5" t="s">
        <v>81</v>
      </c>
      <c r="C955" s="6">
        <v>-1</v>
      </c>
      <c r="D955" s="6" t="b">
        <v>0</v>
      </c>
      <c r="E955" s="13">
        <v>42840</v>
      </c>
      <c r="F955" s="4">
        <f>IF(Table2[[#This Row],[Win]],1,0)</f>
        <v>0</v>
      </c>
      <c r="G955" s="4">
        <f>VLOOKUP(Table2[[#This Row],[Team]],Table3[[Team]:[ID]],2,FALSE)</f>
        <v>5</v>
      </c>
      <c r="H955" s="4">
        <f>VLOOKUP(Table2[[#This Row],[Opponent]],Table3[[Team]:[ID]],2,FALSE)</f>
        <v>22</v>
      </c>
    </row>
    <row r="956" spans="1:8" x14ac:dyDescent="0.3">
      <c r="A956" t="s">
        <v>73</v>
      </c>
      <c r="B956" s="3" t="s">
        <v>95</v>
      </c>
      <c r="C956" s="4">
        <v>1</v>
      </c>
      <c r="D956" s="4" t="b">
        <v>1</v>
      </c>
      <c r="E956" s="13">
        <v>42840</v>
      </c>
      <c r="F956" s="4">
        <f>IF(Table2[[#This Row],[Win]],1,0)</f>
        <v>1</v>
      </c>
      <c r="G956" s="4">
        <f>VLOOKUP(Table2[[#This Row],[Team]],Table3[[Team]:[ID]],2,FALSE)</f>
        <v>19</v>
      </c>
      <c r="H956" s="4">
        <f>VLOOKUP(Table2[[#This Row],[Opponent]],Table3[[Team]:[ID]],2,FALSE)</f>
        <v>26</v>
      </c>
    </row>
    <row r="957" spans="1:8" x14ac:dyDescent="0.3">
      <c r="A957" t="s">
        <v>84</v>
      </c>
      <c r="B957" s="5" t="s">
        <v>92</v>
      </c>
      <c r="C957" s="6">
        <v>1</v>
      </c>
      <c r="D957" s="6" t="b">
        <v>1</v>
      </c>
      <c r="E957" s="13">
        <v>42840</v>
      </c>
      <c r="F957" s="4">
        <f>IF(Table2[[#This Row],[Win]],1,0)</f>
        <v>1</v>
      </c>
      <c r="G957" s="4">
        <f>VLOOKUP(Table2[[#This Row],[Team]],Table3[[Team]:[ID]],2,FALSE)</f>
        <v>15</v>
      </c>
      <c r="H957" s="4">
        <f>VLOOKUP(Table2[[#This Row],[Opponent]],Table3[[Team]:[ID]],2,FALSE)</f>
        <v>18</v>
      </c>
    </row>
    <row r="958" spans="1:8" x14ac:dyDescent="0.3">
      <c r="A958" t="s">
        <v>77</v>
      </c>
      <c r="B958" s="3" t="s">
        <v>100</v>
      </c>
      <c r="C958" s="4">
        <v>5</v>
      </c>
      <c r="D958" s="4" t="b">
        <v>1</v>
      </c>
      <c r="E958" s="13">
        <v>42840</v>
      </c>
      <c r="F958" s="4">
        <f>IF(Table2[[#This Row],[Win]],1,0)</f>
        <v>1</v>
      </c>
      <c r="G958" s="4">
        <f>VLOOKUP(Table2[[#This Row],[Team]],Table3[[Team]:[ID]],2,FALSE)</f>
        <v>25</v>
      </c>
      <c r="H958" s="4">
        <f>VLOOKUP(Table2[[#This Row],[Opponent]],Table3[[Team]:[ID]],2,FALSE)</f>
        <v>28</v>
      </c>
    </row>
    <row r="959" spans="1:8" x14ac:dyDescent="0.3">
      <c r="A959" t="s">
        <v>74</v>
      </c>
      <c r="B959" s="5" t="s">
        <v>76</v>
      </c>
      <c r="C959" s="6">
        <v>1</v>
      </c>
      <c r="D959" s="6" t="b">
        <v>1</v>
      </c>
      <c r="E959" s="13">
        <v>42840</v>
      </c>
      <c r="F959" s="4">
        <f>IF(Table2[[#This Row],[Win]],1,0)</f>
        <v>1</v>
      </c>
      <c r="G959" s="4">
        <f>VLOOKUP(Table2[[#This Row],[Team]],Table3[[Team]:[ID]],2,FALSE)</f>
        <v>12</v>
      </c>
      <c r="H959" s="4">
        <f>VLOOKUP(Table2[[#This Row],[Opponent]],Table3[[Team]:[ID]],2,FALSE)</f>
        <v>13</v>
      </c>
    </row>
    <row r="960" spans="1:8" x14ac:dyDescent="0.3">
      <c r="A960" t="s">
        <v>89</v>
      </c>
      <c r="B960" s="3" t="s">
        <v>96</v>
      </c>
      <c r="C960" s="4">
        <v>-4</v>
      </c>
      <c r="D960" s="4" t="b">
        <v>0</v>
      </c>
      <c r="E960" s="13">
        <v>42840</v>
      </c>
      <c r="F960" s="4">
        <f>IF(Table2[[#This Row],[Win]],1,0)</f>
        <v>0</v>
      </c>
      <c r="G960" s="4">
        <f>VLOOKUP(Table2[[#This Row],[Team]],Table3[[Team]:[ID]],2,FALSE)</f>
        <v>20</v>
      </c>
      <c r="H960" s="4">
        <f>VLOOKUP(Table2[[#This Row],[Opponent]],Table3[[Team]:[ID]],2,FALSE)</f>
        <v>11</v>
      </c>
    </row>
    <row r="961" spans="1:8" x14ac:dyDescent="0.3">
      <c r="A961" t="s">
        <v>83</v>
      </c>
      <c r="B961" s="5" t="s">
        <v>85</v>
      </c>
      <c r="C961" s="6">
        <v>7</v>
      </c>
      <c r="D961" s="6" t="b">
        <v>1</v>
      </c>
      <c r="E961" s="13">
        <v>42840</v>
      </c>
      <c r="F961" s="4">
        <f>IF(Table2[[#This Row],[Win]],1,0)</f>
        <v>1</v>
      </c>
      <c r="G961" s="4">
        <f>VLOOKUP(Table2[[#This Row],[Team]],Table3[[Team]:[ID]],2,FALSE)</f>
        <v>8</v>
      </c>
      <c r="H961" s="4">
        <f>VLOOKUP(Table2[[#This Row],[Opponent]],Table3[[Team]:[ID]],2,FALSE)</f>
        <v>10</v>
      </c>
    </row>
    <row r="962" spans="1:8" x14ac:dyDescent="0.3">
      <c r="A962" t="s">
        <v>71</v>
      </c>
      <c r="B962" s="3" t="s">
        <v>78</v>
      </c>
      <c r="C962" s="4">
        <v>-5</v>
      </c>
      <c r="D962" s="4" t="b">
        <v>0</v>
      </c>
      <c r="E962" s="13">
        <v>42840</v>
      </c>
      <c r="F962" s="4">
        <f>IF(Table2[[#This Row],[Win]],1,0)</f>
        <v>0</v>
      </c>
      <c r="G962" s="4">
        <f>VLOOKUP(Table2[[#This Row],[Team]],Table3[[Team]:[ID]],2,FALSE)</f>
        <v>24</v>
      </c>
      <c r="H962" s="4">
        <f>VLOOKUP(Table2[[#This Row],[Opponent]],Table3[[Team]:[ID]],2,FALSE)</f>
        <v>9</v>
      </c>
    </row>
    <row r="963" spans="1:8" x14ac:dyDescent="0.3">
      <c r="A963" t="s">
        <v>90</v>
      </c>
      <c r="B963" s="5" t="s">
        <v>94</v>
      </c>
      <c r="C963" s="6">
        <v>2</v>
      </c>
      <c r="D963" s="6" t="b">
        <v>1</v>
      </c>
      <c r="E963" s="13">
        <v>42841</v>
      </c>
      <c r="F963" s="4">
        <f>IF(Table2[[#This Row],[Win]],1,0)</f>
        <v>1</v>
      </c>
      <c r="G963" s="4">
        <f>VLOOKUP(Table2[[#This Row],[Team]],Table3[[Team]:[ID]],2,FALSE)</f>
        <v>4</v>
      </c>
      <c r="H963" s="4">
        <f>VLOOKUP(Table2[[#This Row],[Opponent]],Table3[[Team]:[ID]],2,FALSE)</f>
        <v>27</v>
      </c>
    </row>
    <row r="964" spans="1:8" x14ac:dyDescent="0.3">
      <c r="A964" t="s">
        <v>91</v>
      </c>
      <c r="B964" s="3" t="s">
        <v>93</v>
      </c>
      <c r="C964" s="4">
        <v>-2</v>
      </c>
      <c r="D964" s="4" t="b">
        <v>0</v>
      </c>
      <c r="E964" s="13">
        <v>42841</v>
      </c>
      <c r="F964" s="4">
        <f>IF(Table2[[#This Row],[Win]],1,0)</f>
        <v>0</v>
      </c>
      <c r="G964" s="4">
        <f>VLOOKUP(Table2[[#This Row],[Team]],Table3[[Team]:[ID]],2,FALSE)</f>
        <v>14</v>
      </c>
      <c r="H964" s="4">
        <f>VLOOKUP(Table2[[#This Row],[Opponent]],Table3[[Team]:[ID]],2,FALSE)</f>
        <v>1</v>
      </c>
    </row>
    <row r="965" spans="1:8" x14ac:dyDescent="0.3">
      <c r="A965" t="s">
        <v>79</v>
      </c>
      <c r="B965" s="5" t="s">
        <v>82</v>
      </c>
      <c r="C965" s="6">
        <v>7</v>
      </c>
      <c r="D965" s="6" t="b">
        <v>1</v>
      </c>
      <c r="E965" s="13">
        <v>42841</v>
      </c>
      <c r="F965" s="4">
        <f>IF(Table2[[#This Row],[Win]],1,0)</f>
        <v>1</v>
      </c>
      <c r="G965" s="4">
        <f>VLOOKUP(Table2[[#This Row],[Team]],Table3[[Team]:[ID]],2,FALSE)</f>
        <v>2</v>
      </c>
      <c r="H965" s="4">
        <f>VLOOKUP(Table2[[#This Row],[Opponent]],Table3[[Team]:[ID]],2,FALSE)</f>
        <v>23</v>
      </c>
    </row>
    <row r="966" spans="1:8" x14ac:dyDescent="0.3">
      <c r="A966" t="s">
        <v>88</v>
      </c>
      <c r="B966" s="3" t="s">
        <v>80</v>
      </c>
      <c r="C966" s="4">
        <v>2</v>
      </c>
      <c r="D966" s="4" t="b">
        <v>1</v>
      </c>
      <c r="E966" s="13">
        <v>42841</v>
      </c>
      <c r="F966" s="4">
        <f>IF(Table2[[#This Row],[Win]],1,0)</f>
        <v>1</v>
      </c>
      <c r="G966" s="4">
        <f>VLOOKUP(Table2[[#This Row],[Team]],Table3[[Team]:[ID]],2,FALSE)</f>
        <v>30</v>
      </c>
      <c r="H966" s="4">
        <f>VLOOKUP(Table2[[#This Row],[Opponent]],Table3[[Team]:[ID]],2,FALSE)</f>
        <v>21</v>
      </c>
    </row>
    <row r="967" spans="1:8" x14ac:dyDescent="0.3">
      <c r="A967" t="s">
        <v>75</v>
      </c>
      <c r="B967" s="5" t="s">
        <v>99</v>
      </c>
      <c r="C967" s="6">
        <v>-7</v>
      </c>
      <c r="D967" s="6" t="b">
        <v>0</v>
      </c>
      <c r="E967" s="13">
        <v>42841</v>
      </c>
      <c r="F967" s="4">
        <f>IF(Table2[[#This Row],[Win]],1,0)</f>
        <v>0</v>
      </c>
      <c r="G967" s="4">
        <f>VLOOKUP(Table2[[#This Row],[Team]],Table3[[Team]:[ID]],2,FALSE)</f>
        <v>29</v>
      </c>
      <c r="H967" s="4">
        <f>VLOOKUP(Table2[[#This Row],[Opponent]],Table3[[Team]:[ID]],2,FALSE)</f>
        <v>3</v>
      </c>
    </row>
    <row r="968" spans="1:8" x14ac:dyDescent="0.3">
      <c r="A968" t="s">
        <v>86</v>
      </c>
      <c r="B968" s="3" t="s">
        <v>98</v>
      </c>
      <c r="C968" s="4">
        <v>-2</v>
      </c>
      <c r="D968" s="4" t="b">
        <v>0</v>
      </c>
      <c r="E968" s="13">
        <v>42841</v>
      </c>
      <c r="F968" s="4">
        <f>IF(Table2[[#This Row],[Win]],1,0)</f>
        <v>0</v>
      </c>
      <c r="G968" s="4">
        <f>VLOOKUP(Table2[[#This Row],[Team]],Table3[[Team]:[ID]],2,FALSE)</f>
        <v>7</v>
      </c>
      <c r="H968" s="4">
        <f>VLOOKUP(Table2[[#This Row],[Opponent]],Table3[[Team]:[ID]],2,FALSE)</f>
        <v>16</v>
      </c>
    </row>
    <row r="969" spans="1:8" x14ac:dyDescent="0.3">
      <c r="A969" t="s">
        <v>87</v>
      </c>
      <c r="B969" s="5" t="s">
        <v>97</v>
      </c>
      <c r="C969" s="6">
        <v>-2</v>
      </c>
      <c r="D969" s="6" t="b">
        <v>0</v>
      </c>
      <c r="E969" s="13">
        <v>42841</v>
      </c>
      <c r="F969" s="4">
        <f>IF(Table2[[#This Row],[Win]],1,0)</f>
        <v>0</v>
      </c>
      <c r="G969" s="4">
        <f>VLOOKUP(Table2[[#This Row],[Team]],Table3[[Team]:[ID]],2,FALSE)</f>
        <v>17</v>
      </c>
      <c r="H969" s="4">
        <f>VLOOKUP(Table2[[#This Row],[Opponent]],Table3[[Team]:[ID]],2,FALSE)</f>
        <v>6</v>
      </c>
    </row>
    <row r="970" spans="1:8" x14ac:dyDescent="0.3">
      <c r="A970" t="s">
        <v>72</v>
      </c>
      <c r="B970" s="3" t="s">
        <v>81</v>
      </c>
      <c r="C970" s="4">
        <v>-5</v>
      </c>
      <c r="D970" s="4" t="b">
        <v>0</v>
      </c>
      <c r="E970" s="13">
        <v>42841</v>
      </c>
      <c r="F970" s="4">
        <f>IF(Table2[[#This Row],[Win]],1,0)</f>
        <v>0</v>
      </c>
      <c r="G970" s="4">
        <f>VLOOKUP(Table2[[#This Row],[Team]],Table3[[Team]:[ID]],2,FALSE)</f>
        <v>5</v>
      </c>
      <c r="H970" s="4">
        <f>VLOOKUP(Table2[[#This Row],[Opponent]],Table3[[Team]:[ID]],2,FALSE)</f>
        <v>22</v>
      </c>
    </row>
    <row r="971" spans="1:8" x14ac:dyDescent="0.3">
      <c r="A971" t="s">
        <v>73</v>
      </c>
      <c r="B971" s="5" t="s">
        <v>95</v>
      </c>
      <c r="C971" s="6">
        <v>6</v>
      </c>
      <c r="D971" s="6" t="b">
        <v>1</v>
      </c>
      <c r="E971" s="13">
        <v>42841</v>
      </c>
      <c r="F971" s="4">
        <f>IF(Table2[[#This Row],[Win]],1,0)</f>
        <v>1</v>
      </c>
      <c r="G971" s="4">
        <f>VLOOKUP(Table2[[#This Row],[Team]],Table3[[Team]:[ID]],2,FALSE)</f>
        <v>19</v>
      </c>
      <c r="H971" s="4">
        <f>VLOOKUP(Table2[[#This Row],[Opponent]],Table3[[Team]:[ID]],2,FALSE)</f>
        <v>26</v>
      </c>
    </row>
    <row r="972" spans="1:8" x14ac:dyDescent="0.3">
      <c r="A972" t="s">
        <v>84</v>
      </c>
      <c r="B972" s="3" t="s">
        <v>92</v>
      </c>
      <c r="C972" s="4">
        <v>2</v>
      </c>
      <c r="D972" s="4" t="b">
        <v>1</v>
      </c>
      <c r="E972" s="13">
        <v>42841</v>
      </c>
      <c r="F972" s="4">
        <f>IF(Table2[[#This Row],[Win]],1,0)</f>
        <v>1</v>
      </c>
      <c r="G972" s="4">
        <f>VLOOKUP(Table2[[#This Row],[Team]],Table3[[Team]:[ID]],2,FALSE)</f>
        <v>15</v>
      </c>
      <c r="H972" s="4">
        <f>VLOOKUP(Table2[[#This Row],[Opponent]],Table3[[Team]:[ID]],2,FALSE)</f>
        <v>18</v>
      </c>
    </row>
    <row r="973" spans="1:8" x14ac:dyDescent="0.3">
      <c r="A973" t="s">
        <v>77</v>
      </c>
      <c r="B973" s="5" t="s">
        <v>100</v>
      </c>
      <c r="C973" s="6">
        <v>1</v>
      </c>
      <c r="D973" s="6" t="b">
        <v>1</v>
      </c>
      <c r="E973" s="13">
        <v>42841</v>
      </c>
      <c r="F973" s="4">
        <f>IF(Table2[[#This Row],[Win]],1,0)</f>
        <v>1</v>
      </c>
      <c r="G973" s="4">
        <f>VLOOKUP(Table2[[#This Row],[Team]],Table3[[Team]:[ID]],2,FALSE)</f>
        <v>25</v>
      </c>
      <c r="H973" s="4">
        <f>VLOOKUP(Table2[[#This Row],[Opponent]],Table3[[Team]:[ID]],2,FALSE)</f>
        <v>28</v>
      </c>
    </row>
    <row r="974" spans="1:8" x14ac:dyDescent="0.3">
      <c r="A974" t="s">
        <v>74</v>
      </c>
      <c r="B974" s="3" t="s">
        <v>76</v>
      </c>
      <c r="C974" s="4">
        <v>1</v>
      </c>
      <c r="D974" s="4" t="b">
        <v>1</v>
      </c>
      <c r="E974" s="13">
        <v>42841</v>
      </c>
      <c r="F974" s="4">
        <f>IF(Table2[[#This Row],[Win]],1,0)</f>
        <v>1</v>
      </c>
      <c r="G974" s="4">
        <f>VLOOKUP(Table2[[#This Row],[Team]],Table3[[Team]:[ID]],2,FALSE)</f>
        <v>12</v>
      </c>
      <c r="H974" s="4">
        <f>VLOOKUP(Table2[[#This Row],[Opponent]],Table3[[Team]:[ID]],2,FALSE)</f>
        <v>13</v>
      </c>
    </row>
    <row r="975" spans="1:8" x14ac:dyDescent="0.3">
      <c r="A975" t="s">
        <v>83</v>
      </c>
      <c r="B975" s="5" t="s">
        <v>85</v>
      </c>
      <c r="C975" s="6">
        <v>-3</v>
      </c>
      <c r="D975" s="6" t="b">
        <v>0</v>
      </c>
      <c r="E975" s="13">
        <v>42841</v>
      </c>
      <c r="F975" s="4">
        <f>IF(Table2[[#This Row],[Win]],1,0)</f>
        <v>0</v>
      </c>
      <c r="G975" s="4">
        <f>VLOOKUP(Table2[[#This Row],[Team]],Table3[[Team]:[ID]],2,FALSE)</f>
        <v>8</v>
      </c>
      <c r="H975" s="4">
        <f>VLOOKUP(Table2[[#This Row],[Opponent]],Table3[[Team]:[ID]],2,FALSE)</f>
        <v>10</v>
      </c>
    </row>
    <row r="976" spans="1:8" x14ac:dyDescent="0.3">
      <c r="A976" t="s">
        <v>71</v>
      </c>
      <c r="B976" s="3" t="s">
        <v>78</v>
      </c>
      <c r="C976" s="4">
        <v>-1</v>
      </c>
      <c r="D976" s="4" t="b">
        <v>0</v>
      </c>
      <c r="E976" s="13">
        <v>42841</v>
      </c>
      <c r="F976" s="4">
        <f>IF(Table2[[#This Row],[Win]],1,0)</f>
        <v>0</v>
      </c>
      <c r="G976" s="4">
        <f>VLOOKUP(Table2[[#This Row],[Team]],Table3[[Team]:[ID]],2,FALSE)</f>
        <v>24</v>
      </c>
      <c r="H976" s="4">
        <f>VLOOKUP(Table2[[#This Row],[Opponent]],Table3[[Team]:[ID]],2,FALSE)</f>
        <v>9</v>
      </c>
    </row>
    <row r="977" spans="1:8" x14ac:dyDescent="0.3">
      <c r="A977" t="s">
        <v>96</v>
      </c>
      <c r="B977" s="5" t="s">
        <v>76</v>
      </c>
      <c r="C977" s="6">
        <v>3</v>
      </c>
      <c r="D977" s="6" t="b">
        <v>1</v>
      </c>
      <c r="E977" s="13">
        <v>42842</v>
      </c>
      <c r="F977" s="4">
        <f>IF(Table2[[#This Row],[Win]],1,0)</f>
        <v>1</v>
      </c>
      <c r="G977" s="4">
        <f>VLOOKUP(Table2[[#This Row],[Team]],Table3[[Team]:[ID]],2,FALSE)</f>
        <v>11</v>
      </c>
      <c r="H977" s="4">
        <f>VLOOKUP(Table2[[#This Row],[Opponent]],Table3[[Team]:[ID]],2,FALSE)</f>
        <v>13</v>
      </c>
    </row>
    <row r="978" spans="1:8" x14ac:dyDescent="0.3">
      <c r="A978" t="s">
        <v>79</v>
      </c>
      <c r="B978" s="3" t="s">
        <v>82</v>
      </c>
      <c r="C978" s="4">
        <v>1</v>
      </c>
      <c r="D978" s="4" t="b">
        <v>1</v>
      </c>
      <c r="E978" s="13">
        <v>42842</v>
      </c>
      <c r="F978" s="4">
        <f>IF(Table2[[#This Row],[Win]],1,0)</f>
        <v>1</v>
      </c>
      <c r="G978" s="4">
        <f>VLOOKUP(Table2[[#This Row],[Team]],Table3[[Team]:[ID]],2,FALSE)</f>
        <v>2</v>
      </c>
      <c r="H978" s="4">
        <f>VLOOKUP(Table2[[#This Row],[Opponent]],Table3[[Team]:[ID]],2,FALSE)</f>
        <v>23</v>
      </c>
    </row>
    <row r="979" spans="1:8" x14ac:dyDescent="0.3">
      <c r="A979" t="s">
        <v>91</v>
      </c>
      <c r="B979" s="5" t="s">
        <v>93</v>
      </c>
      <c r="C979" s="6">
        <v>-2</v>
      </c>
      <c r="D979" s="6" t="b">
        <v>0</v>
      </c>
      <c r="E979" s="13">
        <v>42842</v>
      </c>
      <c r="F979" s="4">
        <f>IF(Table2[[#This Row],[Win]],1,0)</f>
        <v>0</v>
      </c>
      <c r="G979" s="4">
        <f>VLOOKUP(Table2[[#This Row],[Team]],Table3[[Team]:[ID]],2,FALSE)</f>
        <v>14</v>
      </c>
      <c r="H979" s="4">
        <f>VLOOKUP(Table2[[#This Row],[Opponent]],Table3[[Team]:[ID]],2,FALSE)</f>
        <v>1</v>
      </c>
    </row>
    <row r="980" spans="1:8" x14ac:dyDescent="0.3">
      <c r="A980" t="s">
        <v>87</v>
      </c>
      <c r="B980" s="3" t="s">
        <v>83</v>
      </c>
      <c r="C980" s="4">
        <v>-2</v>
      </c>
      <c r="D980" s="4" t="b">
        <v>0</v>
      </c>
      <c r="E980" s="13">
        <v>42842</v>
      </c>
      <c r="F980" s="4">
        <f>IF(Table2[[#This Row],[Win]],1,0)</f>
        <v>0</v>
      </c>
      <c r="G980" s="4">
        <f>VLOOKUP(Table2[[#This Row],[Team]],Table3[[Team]:[ID]],2,FALSE)</f>
        <v>17</v>
      </c>
      <c r="H980" s="4">
        <f>VLOOKUP(Table2[[#This Row],[Opponent]],Table3[[Team]:[ID]],2,FALSE)</f>
        <v>8</v>
      </c>
    </row>
    <row r="981" spans="1:8" x14ac:dyDescent="0.3">
      <c r="A981" t="s">
        <v>72</v>
      </c>
      <c r="B981" s="5" t="s">
        <v>98</v>
      </c>
      <c r="C981" s="6">
        <v>-3</v>
      </c>
      <c r="D981" s="6" t="b">
        <v>0</v>
      </c>
      <c r="E981" s="13">
        <v>42842</v>
      </c>
      <c r="F981" s="4">
        <f>IF(Table2[[#This Row],[Win]],1,0)</f>
        <v>0</v>
      </c>
      <c r="G981" s="4">
        <f>VLOOKUP(Table2[[#This Row],[Team]],Table3[[Team]:[ID]],2,FALSE)</f>
        <v>5</v>
      </c>
      <c r="H981" s="4">
        <f>VLOOKUP(Table2[[#This Row],[Opponent]],Table3[[Team]:[ID]],2,FALSE)</f>
        <v>16</v>
      </c>
    </row>
    <row r="982" spans="1:8" x14ac:dyDescent="0.3">
      <c r="A982" t="s">
        <v>73</v>
      </c>
      <c r="B982" s="3" t="s">
        <v>97</v>
      </c>
      <c r="C982" s="4">
        <v>3</v>
      </c>
      <c r="D982" s="4" t="b">
        <v>1</v>
      </c>
      <c r="E982" s="13">
        <v>42842</v>
      </c>
      <c r="F982" s="4">
        <f>IF(Table2[[#This Row],[Win]],1,0)</f>
        <v>1</v>
      </c>
      <c r="G982" s="4">
        <f>VLOOKUP(Table2[[#This Row],[Team]],Table3[[Team]:[ID]],2,FALSE)</f>
        <v>19</v>
      </c>
      <c r="H982" s="4">
        <f>VLOOKUP(Table2[[#This Row],[Opponent]],Table3[[Team]:[ID]],2,FALSE)</f>
        <v>6</v>
      </c>
    </row>
    <row r="983" spans="1:8" x14ac:dyDescent="0.3">
      <c r="A983" t="s">
        <v>77</v>
      </c>
      <c r="B983" s="5" t="s">
        <v>84</v>
      </c>
      <c r="C983" s="6">
        <v>5</v>
      </c>
      <c r="D983" s="6" t="b">
        <v>1</v>
      </c>
      <c r="E983" s="13">
        <v>42842</v>
      </c>
      <c r="F983" s="4">
        <f>IF(Table2[[#This Row],[Win]],1,0)</f>
        <v>1</v>
      </c>
      <c r="G983" s="4">
        <f>VLOOKUP(Table2[[#This Row],[Team]],Table3[[Team]:[ID]],2,FALSE)</f>
        <v>25</v>
      </c>
      <c r="H983" s="4">
        <f>VLOOKUP(Table2[[#This Row],[Opponent]],Table3[[Team]:[ID]],2,FALSE)</f>
        <v>15</v>
      </c>
    </row>
    <row r="984" spans="1:8" x14ac:dyDescent="0.3">
      <c r="A984" t="s">
        <v>89</v>
      </c>
      <c r="B984" s="3" t="s">
        <v>100</v>
      </c>
      <c r="C984" s="4">
        <v>-7</v>
      </c>
      <c r="D984" s="4" t="b">
        <v>0</v>
      </c>
      <c r="E984" s="13">
        <v>42842</v>
      </c>
      <c r="F984" s="4">
        <f>IF(Table2[[#This Row],[Win]],1,0)</f>
        <v>0</v>
      </c>
      <c r="G984" s="4">
        <f>VLOOKUP(Table2[[#This Row],[Team]],Table3[[Team]:[ID]],2,FALSE)</f>
        <v>20</v>
      </c>
      <c r="H984" s="4">
        <f>VLOOKUP(Table2[[#This Row],[Opponent]],Table3[[Team]:[ID]],2,FALSE)</f>
        <v>28</v>
      </c>
    </row>
    <row r="985" spans="1:8" x14ac:dyDescent="0.3">
      <c r="A985" t="s">
        <v>95</v>
      </c>
      <c r="B985" s="5" t="s">
        <v>81</v>
      </c>
      <c r="C985" s="6">
        <v>1</v>
      </c>
      <c r="D985" s="6" t="b">
        <v>1</v>
      </c>
      <c r="E985" s="13">
        <v>42842</v>
      </c>
      <c r="F985" s="4">
        <f>IF(Table2[[#This Row],[Win]],1,0)</f>
        <v>1</v>
      </c>
      <c r="G985" s="4">
        <f>VLOOKUP(Table2[[#This Row],[Team]],Table3[[Team]:[ID]],2,FALSE)</f>
        <v>26</v>
      </c>
      <c r="H985" s="4">
        <f>VLOOKUP(Table2[[#This Row],[Opponent]],Table3[[Team]:[ID]],2,FALSE)</f>
        <v>22</v>
      </c>
    </row>
    <row r="986" spans="1:8" x14ac:dyDescent="0.3">
      <c r="A986" t="s">
        <v>90</v>
      </c>
      <c r="B986" s="3" t="s">
        <v>94</v>
      </c>
      <c r="C986" s="4">
        <v>1</v>
      </c>
      <c r="D986" s="4" t="b">
        <v>1</v>
      </c>
      <c r="E986" s="13">
        <v>42842</v>
      </c>
      <c r="F986" s="4">
        <f>IF(Table2[[#This Row],[Win]],1,0)</f>
        <v>1</v>
      </c>
      <c r="G986" s="4">
        <f>VLOOKUP(Table2[[#This Row],[Team]],Table3[[Team]:[ID]],2,FALSE)</f>
        <v>4</v>
      </c>
      <c r="H986" s="4">
        <f>VLOOKUP(Table2[[#This Row],[Opponent]],Table3[[Team]:[ID]],2,FALSE)</f>
        <v>27</v>
      </c>
    </row>
    <row r="987" spans="1:8" x14ac:dyDescent="0.3">
      <c r="A987" t="s">
        <v>82</v>
      </c>
      <c r="B987" s="5" t="s">
        <v>93</v>
      </c>
      <c r="C987" s="6">
        <v>-9</v>
      </c>
      <c r="D987" s="6" t="b">
        <v>0</v>
      </c>
      <c r="E987" s="13">
        <v>42843</v>
      </c>
      <c r="F987" s="4">
        <f>IF(Table2[[#This Row],[Win]],1,0)</f>
        <v>0</v>
      </c>
      <c r="G987" s="4">
        <f>VLOOKUP(Table2[[#This Row],[Team]],Table3[[Team]:[ID]],2,FALSE)</f>
        <v>23</v>
      </c>
      <c r="H987" s="4">
        <f>VLOOKUP(Table2[[#This Row],[Opponent]],Table3[[Team]:[ID]],2,FALSE)</f>
        <v>1</v>
      </c>
    </row>
    <row r="988" spans="1:8" x14ac:dyDescent="0.3">
      <c r="A988" t="s">
        <v>96</v>
      </c>
      <c r="B988" s="3" t="s">
        <v>76</v>
      </c>
      <c r="C988" s="4">
        <v>-3</v>
      </c>
      <c r="D988" s="4" t="b">
        <v>0</v>
      </c>
      <c r="E988" s="13">
        <v>42843</v>
      </c>
      <c r="F988" s="4">
        <f>IF(Table2[[#This Row],[Win]],1,0)</f>
        <v>0</v>
      </c>
      <c r="G988" s="4">
        <f>VLOOKUP(Table2[[#This Row],[Team]],Table3[[Team]:[ID]],2,FALSE)</f>
        <v>11</v>
      </c>
      <c r="H988" s="4">
        <f>VLOOKUP(Table2[[#This Row],[Opponent]],Table3[[Team]:[ID]],2,FALSE)</f>
        <v>13</v>
      </c>
    </row>
    <row r="989" spans="1:8" x14ac:dyDescent="0.3">
      <c r="A989" t="s">
        <v>79</v>
      </c>
      <c r="B989" s="5" t="s">
        <v>88</v>
      </c>
      <c r="C989" s="6">
        <v>-2</v>
      </c>
      <c r="D989" s="6" t="b">
        <v>0</v>
      </c>
      <c r="E989" s="13">
        <v>42843</v>
      </c>
      <c r="F989" s="4">
        <f>IF(Table2[[#This Row],[Win]],1,0)</f>
        <v>0</v>
      </c>
      <c r="G989" s="4">
        <f>VLOOKUP(Table2[[#This Row],[Team]],Table3[[Team]:[ID]],2,FALSE)</f>
        <v>2</v>
      </c>
      <c r="H989" s="4">
        <f>VLOOKUP(Table2[[#This Row],[Opponent]],Table3[[Team]:[ID]],2,FALSE)</f>
        <v>30</v>
      </c>
    </row>
    <row r="990" spans="1:8" x14ac:dyDescent="0.3">
      <c r="A990" t="s">
        <v>92</v>
      </c>
      <c r="B990" s="3" t="s">
        <v>80</v>
      </c>
      <c r="C990" s="4">
        <v>-4</v>
      </c>
      <c r="D990" s="4" t="b">
        <v>0</v>
      </c>
      <c r="E990" s="13">
        <v>42843</v>
      </c>
      <c r="F990" s="4">
        <f>IF(Table2[[#This Row],[Win]],1,0)</f>
        <v>0</v>
      </c>
      <c r="G990" s="4">
        <f>VLOOKUP(Table2[[#This Row],[Team]],Table3[[Team]:[ID]],2,FALSE)</f>
        <v>18</v>
      </c>
      <c r="H990" s="4">
        <f>VLOOKUP(Table2[[#This Row],[Opponent]],Table3[[Team]:[ID]],2,FALSE)</f>
        <v>21</v>
      </c>
    </row>
    <row r="991" spans="1:8" x14ac:dyDescent="0.3">
      <c r="A991" t="s">
        <v>75</v>
      </c>
      <c r="B991" s="5" t="s">
        <v>90</v>
      </c>
      <c r="C991" s="6">
        <v>-1</v>
      </c>
      <c r="D991" s="6" t="b">
        <v>0</v>
      </c>
      <c r="E991" s="13">
        <v>42843</v>
      </c>
      <c r="F991" s="4">
        <f>IF(Table2[[#This Row],[Win]],1,0)</f>
        <v>0</v>
      </c>
      <c r="G991" s="4">
        <f>VLOOKUP(Table2[[#This Row],[Team]],Table3[[Team]:[ID]],2,FALSE)</f>
        <v>29</v>
      </c>
      <c r="H991" s="4">
        <f>VLOOKUP(Table2[[#This Row],[Opponent]],Table3[[Team]:[ID]],2,FALSE)</f>
        <v>4</v>
      </c>
    </row>
    <row r="992" spans="1:8" x14ac:dyDescent="0.3">
      <c r="A992" t="s">
        <v>94</v>
      </c>
      <c r="B992" s="3" t="s">
        <v>85</v>
      </c>
      <c r="C992" s="4">
        <v>4</v>
      </c>
      <c r="D992" s="4" t="b">
        <v>1</v>
      </c>
      <c r="E992" s="13">
        <v>42843</v>
      </c>
      <c r="F992" s="4">
        <f>IF(Table2[[#This Row],[Win]],1,0)</f>
        <v>1</v>
      </c>
      <c r="G992" s="4">
        <f>VLOOKUP(Table2[[#This Row],[Team]],Table3[[Team]:[ID]],2,FALSE)</f>
        <v>27</v>
      </c>
      <c r="H992" s="4">
        <f>VLOOKUP(Table2[[#This Row],[Opponent]],Table3[[Team]:[ID]],2,FALSE)</f>
        <v>10</v>
      </c>
    </row>
    <row r="993" spans="1:8" x14ac:dyDescent="0.3">
      <c r="A993" t="s">
        <v>91</v>
      </c>
      <c r="B993" s="5" t="s">
        <v>78</v>
      </c>
      <c r="C993" s="6">
        <v>-1</v>
      </c>
      <c r="D993" s="6" t="b">
        <v>0</v>
      </c>
      <c r="E993" s="13">
        <v>42843</v>
      </c>
      <c r="F993" s="4">
        <f>IF(Table2[[#This Row],[Win]],1,0)</f>
        <v>0</v>
      </c>
      <c r="G993" s="4">
        <f>VLOOKUP(Table2[[#This Row],[Team]],Table3[[Team]:[ID]],2,FALSE)</f>
        <v>14</v>
      </c>
      <c r="H993" s="4">
        <f>VLOOKUP(Table2[[#This Row],[Opponent]],Table3[[Team]:[ID]],2,FALSE)</f>
        <v>9</v>
      </c>
    </row>
    <row r="994" spans="1:8" x14ac:dyDescent="0.3">
      <c r="A994" t="s">
        <v>86</v>
      </c>
      <c r="B994" s="3" t="s">
        <v>99</v>
      </c>
      <c r="C994" s="4">
        <v>6</v>
      </c>
      <c r="D994" s="4" t="b">
        <v>1</v>
      </c>
      <c r="E994" s="13">
        <v>42843</v>
      </c>
      <c r="F994" s="4">
        <f>IF(Table2[[#This Row],[Win]],1,0)</f>
        <v>1</v>
      </c>
      <c r="G994" s="4">
        <f>VLOOKUP(Table2[[#This Row],[Team]],Table3[[Team]:[ID]],2,FALSE)</f>
        <v>7</v>
      </c>
      <c r="H994" s="4">
        <f>VLOOKUP(Table2[[#This Row],[Opponent]],Table3[[Team]:[ID]],2,FALSE)</f>
        <v>3</v>
      </c>
    </row>
    <row r="995" spans="1:8" x14ac:dyDescent="0.3">
      <c r="A995" t="s">
        <v>72</v>
      </c>
      <c r="B995" s="5" t="s">
        <v>98</v>
      </c>
      <c r="C995" s="6">
        <v>2</v>
      </c>
      <c r="D995" s="6" t="b">
        <v>1</v>
      </c>
      <c r="E995" s="13">
        <v>42843</v>
      </c>
      <c r="F995" s="4">
        <f>IF(Table2[[#This Row],[Win]],1,0)</f>
        <v>1</v>
      </c>
      <c r="G995" s="4">
        <f>VLOOKUP(Table2[[#This Row],[Team]],Table3[[Team]:[ID]],2,FALSE)</f>
        <v>5</v>
      </c>
      <c r="H995" s="4">
        <f>VLOOKUP(Table2[[#This Row],[Opponent]],Table3[[Team]:[ID]],2,FALSE)</f>
        <v>16</v>
      </c>
    </row>
    <row r="996" spans="1:8" x14ac:dyDescent="0.3">
      <c r="A996" t="s">
        <v>95</v>
      </c>
      <c r="B996" s="3" t="s">
        <v>81</v>
      </c>
      <c r="C996" s="4">
        <v>1</v>
      </c>
      <c r="D996" s="4" t="b">
        <v>1</v>
      </c>
      <c r="E996" s="13">
        <v>42843</v>
      </c>
      <c r="F996" s="4">
        <f>IF(Table2[[#This Row],[Win]],1,0)</f>
        <v>1</v>
      </c>
      <c r="G996" s="4">
        <f>VLOOKUP(Table2[[#This Row],[Team]],Table3[[Team]:[ID]],2,FALSE)</f>
        <v>26</v>
      </c>
      <c r="H996" s="4">
        <f>VLOOKUP(Table2[[#This Row],[Opponent]],Table3[[Team]:[ID]],2,FALSE)</f>
        <v>22</v>
      </c>
    </row>
    <row r="997" spans="1:8" x14ac:dyDescent="0.3">
      <c r="A997" t="s">
        <v>87</v>
      </c>
      <c r="B997" s="5" t="s">
        <v>83</v>
      </c>
      <c r="C997" s="6">
        <v>-7</v>
      </c>
      <c r="D997" s="6" t="b">
        <v>0</v>
      </c>
      <c r="E997" s="13">
        <v>42843</v>
      </c>
      <c r="F997" s="4">
        <f>IF(Table2[[#This Row],[Win]],1,0)</f>
        <v>0</v>
      </c>
      <c r="G997" s="4">
        <f>VLOOKUP(Table2[[#This Row],[Team]],Table3[[Team]:[ID]],2,FALSE)</f>
        <v>17</v>
      </c>
      <c r="H997" s="4">
        <f>VLOOKUP(Table2[[#This Row],[Opponent]],Table3[[Team]:[ID]],2,FALSE)</f>
        <v>8</v>
      </c>
    </row>
    <row r="998" spans="1:8" x14ac:dyDescent="0.3">
      <c r="A998" t="s">
        <v>73</v>
      </c>
      <c r="B998" s="3" t="s">
        <v>97</v>
      </c>
      <c r="C998" s="4">
        <v>-3</v>
      </c>
      <c r="D998" s="4" t="b">
        <v>0</v>
      </c>
      <c r="E998" s="13">
        <v>42843</v>
      </c>
      <c r="F998" s="4">
        <f>IF(Table2[[#This Row],[Win]],1,0)</f>
        <v>0</v>
      </c>
      <c r="G998" s="4">
        <f>VLOOKUP(Table2[[#This Row],[Team]],Table3[[Team]:[ID]],2,FALSE)</f>
        <v>19</v>
      </c>
      <c r="H998" s="4">
        <f>VLOOKUP(Table2[[#This Row],[Opponent]],Table3[[Team]:[ID]],2,FALSE)</f>
        <v>6</v>
      </c>
    </row>
    <row r="999" spans="1:8" x14ac:dyDescent="0.3">
      <c r="A999" t="s">
        <v>77</v>
      </c>
      <c r="B999" s="5" t="s">
        <v>84</v>
      </c>
      <c r="C999" s="6">
        <v>-5</v>
      </c>
      <c r="D999" s="6" t="b">
        <v>0</v>
      </c>
      <c r="E999" s="13">
        <v>42843</v>
      </c>
      <c r="F999" s="4">
        <f>IF(Table2[[#This Row],[Win]],1,0)</f>
        <v>0</v>
      </c>
      <c r="G999" s="4">
        <f>VLOOKUP(Table2[[#This Row],[Team]],Table3[[Team]:[ID]],2,FALSE)</f>
        <v>25</v>
      </c>
      <c r="H999" s="4">
        <f>VLOOKUP(Table2[[#This Row],[Opponent]],Table3[[Team]:[ID]],2,FALSE)</f>
        <v>15</v>
      </c>
    </row>
    <row r="1000" spans="1:8" x14ac:dyDescent="0.3">
      <c r="A1000" t="s">
        <v>74</v>
      </c>
      <c r="B1000" s="3" t="s">
        <v>71</v>
      </c>
      <c r="C1000" s="4">
        <v>-1</v>
      </c>
      <c r="D1000" s="4" t="b">
        <v>0</v>
      </c>
      <c r="E1000" s="13">
        <v>42843</v>
      </c>
      <c r="F1000" s="4">
        <f>IF(Table2[[#This Row],[Win]],1,0)</f>
        <v>0</v>
      </c>
      <c r="G1000" s="4">
        <f>VLOOKUP(Table2[[#This Row],[Team]],Table3[[Team]:[ID]],2,FALSE)</f>
        <v>12</v>
      </c>
      <c r="H1000" s="4">
        <f>VLOOKUP(Table2[[#This Row],[Opponent]],Table3[[Team]:[ID]],2,FALSE)</f>
        <v>24</v>
      </c>
    </row>
    <row r="1001" spans="1:8" x14ac:dyDescent="0.3">
      <c r="A1001" t="s">
        <v>89</v>
      </c>
      <c r="B1001" s="5" t="s">
        <v>100</v>
      </c>
      <c r="C1001" s="6">
        <v>2</v>
      </c>
      <c r="D1001" s="6" t="b">
        <v>1</v>
      </c>
      <c r="E1001" s="13">
        <v>42843</v>
      </c>
      <c r="F1001" s="4">
        <f>IF(Table2[[#This Row],[Win]],1,0)</f>
        <v>1</v>
      </c>
      <c r="G1001" s="4">
        <f>VLOOKUP(Table2[[#This Row],[Team]],Table3[[Team]:[ID]],2,FALSE)</f>
        <v>20</v>
      </c>
      <c r="H1001" s="4">
        <f>VLOOKUP(Table2[[#This Row],[Opponent]],Table3[[Team]:[ID]],2,FALSE)</f>
        <v>28</v>
      </c>
    </row>
    <row r="1002" spans="1:8" x14ac:dyDescent="0.3">
      <c r="A1002" t="s">
        <v>82</v>
      </c>
      <c r="B1002" s="3" t="s">
        <v>93</v>
      </c>
      <c r="C1002" s="4">
        <v>1</v>
      </c>
      <c r="D1002" s="4" t="b">
        <v>1</v>
      </c>
      <c r="E1002" s="13">
        <v>42844</v>
      </c>
      <c r="F1002" s="4">
        <f>IF(Table2[[#This Row],[Win]],1,0)</f>
        <v>1</v>
      </c>
      <c r="G1002" s="4">
        <f>VLOOKUP(Table2[[#This Row],[Team]],Table3[[Team]:[ID]],2,FALSE)</f>
        <v>23</v>
      </c>
      <c r="H1002" s="4">
        <f>VLOOKUP(Table2[[#This Row],[Opponent]],Table3[[Team]:[ID]],2,FALSE)</f>
        <v>1</v>
      </c>
    </row>
    <row r="1003" spans="1:8" x14ac:dyDescent="0.3">
      <c r="A1003" t="s">
        <v>75</v>
      </c>
      <c r="B1003" s="5" t="s">
        <v>90</v>
      </c>
      <c r="C1003" s="6">
        <v>3</v>
      </c>
      <c r="D1003" s="6" t="b">
        <v>1</v>
      </c>
      <c r="E1003" s="13">
        <v>42844</v>
      </c>
      <c r="F1003" s="4">
        <f>IF(Table2[[#This Row],[Win]],1,0)</f>
        <v>1</v>
      </c>
      <c r="G1003" s="4">
        <f>VLOOKUP(Table2[[#This Row],[Team]],Table3[[Team]:[ID]],2,FALSE)</f>
        <v>29</v>
      </c>
      <c r="H1003" s="4">
        <f>VLOOKUP(Table2[[#This Row],[Opponent]],Table3[[Team]:[ID]],2,FALSE)</f>
        <v>4</v>
      </c>
    </row>
    <row r="1004" spans="1:8" x14ac:dyDescent="0.3">
      <c r="A1004" t="s">
        <v>79</v>
      </c>
      <c r="B1004" s="3" t="s">
        <v>88</v>
      </c>
      <c r="C1004" s="4">
        <v>-10</v>
      </c>
      <c r="D1004" s="4" t="b">
        <v>0</v>
      </c>
      <c r="E1004" s="13">
        <v>42844</v>
      </c>
      <c r="F1004" s="4">
        <f>IF(Table2[[#This Row],[Win]],1,0)</f>
        <v>0</v>
      </c>
      <c r="G1004" s="4">
        <f>VLOOKUP(Table2[[#This Row],[Team]],Table3[[Team]:[ID]],2,FALSE)</f>
        <v>2</v>
      </c>
      <c r="H1004" s="4">
        <f>VLOOKUP(Table2[[#This Row],[Opponent]],Table3[[Team]:[ID]],2,FALSE)</f>
        <v>30</v>
      </c>
    </row>
    <row r="1005" spans="1:8" x14ac:dyDescent="0.3">
      <c r="A1005" t="s">
        <v>91</v>
      </c>
      <c r="B1005" s="5" t="s">
        <v>78</v>
      </c>
      <c r="C1005" s="6">
        <v>2</v>
      </c>
      <c r="D1005" s="6" t="b">
        <v>1</v>
      </c>
      <c r="E1005" s="13">
        <v>42844</v>
      </c>
      <c r="F1005" s="4">
        <f>IF(Table2[[#This Row],[Win]],1,0)</f>
        <v>1</v>
      </c>
      <c r="G1005" s="4">
        <f>VLOOKUP(Table2[[#This Row],[Team]],Table3[[Team]:[ID]],2,FALSE)</f>
        <v>14</v>
      </c>
      <c r="H1005" s="4">
        <f>VLOOKUP(Table2[[#This Row],[Opponent]],Table3[[Team]:[ID]],2,FALSE)</f>
        <v>9</v>
      </c>
    </row>
    <row r="1006" spans="1:8" x14ac:dyDescent="0.3">
      <c r="A1006" t="s">
        <v>94</v>
      </c>
      <c r="B1006" s="3" t="s">
        <v>85</v>
      </c>
      <c r="C1006" s="4">
        <v>1</v>
      </c>
      <c r="D1006" s="4" t="b">
        <v>1</v>
      </c>
      <c r="E1006" s="13">
        <v>42844</v>
      </c>
      <c r="F1006" s="4">
        <f>IF(Table2[[#This Row],[Win]],1,0)</f>
        <v>1</v>
      </c>
      <c r="G1006" s="4">
        <f>VLOOKUP(Table2[[#This Row],[Team]],Table3[[Team]:[ID]],2,FALSE)</f>
        <v>27</v>
      </c>
      <c r="H1006" s="4">
        <f>VLOOKUP(Table2[[#This Row],[Opponent]],Table3[[Team]:[ID]],2,FALSE)</f>
        <v>10</v>
      </c>
    </row>
    <row r="1007" spans="1:8" x14ac:dyDescent="0.3">
      <c r="A1007" t="s">
        <v>86</v>
      </c>
      <c r="B1007" s="5" t="s">
        <v>99</v>
      </c>
      <c r="C1007" s="6">
        <v>-2</v>
      </c>
      <c r="D1007" s="6" t="b">
        <v>0</v>
      </c>
      <c r="E1007" s="13">
        <v>42844</v>
      </c>
      <c r="F1007" s="4">
        <f>IF(Table2[[#This Row],[Win]],1,0)</f>
        <v>0</v>
      </c>
      <c r="G1007" s="4">
        <f>VLOOKUP(Table2[[#This Row],[Team]],Table3[[Team]:[ID]],2,FALSE)</f>
        <v>7</v>
      </c>
      <c r="H1007" s="4">
        <f>VLOOKUP(Table2[[#This Row],[Opponent]],Table3[[Team]:[ID]],2,FALSE)</f>
        <v>3</v>
      </c>
    </row>
    <row r="1008" spans="1:8" x14ac:dyDescent="0.3">
      <c r="A1008" t="s">
        <v>77</v>
      </c>
      <c r="B1008" s="3" t="s">
        <v>84</v>
      </c>
      <c r="C1008" s="4">
        <v>5</v>
      </c>
      <c r="D1008" s="4" t="b">
        <v>1</v>
      </c>
      <c r="E1008" s="13">
        <v>42844</v>
      </c>
      <c r="F1008" s="4">
        <f>IF(Table2[[#This Row],[Win]],1,0)</f>
        <v>1</v>
      </c>
      <c r="G1008" s="4">
        <f>VLOOKUP(Table2[[#This Row],[Team]],Table3[[Team]:[ID]],2,FALSE)</f>
        <v>25</v>
      </c>
      <c r="H1008" s="4">
        <f>VLOOKUP(Table2[[#This Row],[Opponent]],Table3[[Team]:[ID]],2,FALSE)</f>
        <v>15</v>
      </c>
    </row>
    <row r="1009" spans="1:8" x14ac:dyDescent="0.3">
      <c r="A1009" t="s">
        <v>89</v>
      </c>
      <c r="B1009" s="5" t="s">
        <v>100</v>
      </c>
      <c r="C1009" s="6">
        <v>8</v>
      </c>
      <c r="D1009" s="6" t="b">
        <v>1</v>
      </c>
      <c r="E1009" s="13">
        <v>42844</v>
      </c>
      <c r="F1009" s="4">
        <f>IF(Table2[[#This Row],[Win]],1,0)</f>
        <v>1</v>
      </c>
      <c r="G1009" s="4">
        <f>VLOOKUP(Table2[[#This Row],[Team]],Table3[[Team]:[ID]],2,FALSE)</f>
        <v>20</v>
      </c>
      <c r="H1009" s="4">
        <f>VLOOKUP(Table2[[#This Row],[Opponent]],Table3[[Team]:[ID]],2,FALSE)</f>
        <v>28</v>
      </c>
    </row>
    <row r="1010" spans="1:8" x14ac:dyDescent="0.3">
      <c r="A1010" t="s">
        <v>95</v>
      </c>
      <c r="B1010" s="3" t="s">
        <v>81</v>
      </c>
      <c r="C1010" s="4">
        <v>1</v>
      </c>
      <c r="D1010" s="4" t="b">
        <v>1</v>
      </c>
      <c r="E1010" s="13">
        <v>42844</v>
      </c>
      <c r="F1010" s="4">
        <f>IF(Table2[[#This Row],[Win]],1,0)</f>
        <v>1</v>
      </c>
      <c r="G1010" s="4">
        <f>VLOOKUP(Table2[[#This Row],[Team]],Table3[[Team]:[ID]],2,FALSE)</f>
        <v>26</v>
      </c>
      <c r="H1010" s="4">
        <f>VLOOKUP(Table2[[#This Row],[Opponent]],Table3[[Team]:[ID]],2,FALSE)</f>
        <v>22</v>
      </c>
    </row>
    <row r="1011" spans="1:8" x14ac:dyDescent="0.3">
      <c r="A1011" t="s">
        <v>72</v>
      </c>
      <c r="B1011" s="5" t="s">
        <v>98</v>
      </c>
      <c r="C1011" s="6">
        <v>3</v>
      </c>
      <c r="D1011" s="6" t="b">
        <v>1</v>
      </c>
      <c r="E1011" s="13">
        <v>42844</v>
      </c>
      <c r="F1011" s="4">
        <f>IF(Table2[[#This Row],[Win]],1,0)</f>
        <v>1</v>
      </c>
      <c r="G1011" s="4">
        <f>VLOOKUP(Table2[[#This Row],[Team]],Table3[[Team]:[ID]],2,FALSE)</f>
        <v>5</v>
      </c>
      <c r="H1011" s="4">
        <f>VLOOKUP(Table2[[#This Row],[Opponent]],Table3[[Team]:[ID]],2,FALSE)</f>
        <v>16</v>
      </c>
    </row>
    <row r="1012" spans="1:8" x14ac:dyDescent="0.3">
      <c r="A1012" t="s">
        <v>73</v>
      </c>
      <c r="B1012" s="3" t="s">
        <v>97</v>
      </c>
      <c r="C1012" s="4">
        <v>8</v>
      </c>
      <c r="D1012" s="4" t="b">
        <v>1</v>
      </c>
      <c r="E1012" s="13">
        <v>42844</v>
      </c>
      <c r="F1012" s="4">
        <f>IF(Table2[[#This Row],[Win]],1,0)</f>
        <v>1</v>
      </c>
      <c r="G1012" s="4">
        <f>VLOOKUP(Table2[[#This Row],[Team]],Table3[[Team]:[ID]],2,FALSE)</f>
        <v>19</v>
      </c>
      <c r="H1012" s="4">
        <f>VLOOKUP(Table2[[#This Row],[Opponent]],Table3[[Team]:[ID]],2,FALSE)</f>
        <v>6</v>
      </c>
    </row>
    <row r="1013" spans="1:8" x14ac:dyDescent="0.3">
      <c r="A1013" t="s">
        <v>74</v>
      </c>
      <c r="B1013" s="5" t="s">
        <v>71</v>
      </c>
      <c r="C1013" s="6">
        <v>2</v>
      </c>
      <c r="D1013" s="6" t="b">
        <v>1</v>
      </c>
      <c r="E1013" s="13">
        <v>42844</v>
      </c>
      <c r="F1013" s="4">
        <f>IF(Table2[[#This Row],[Win]],1,0)</f>
        <v>1</v>
      </c>
      <c r="G1013" s="4">
        <f>VLOOKUP(Table2[[#This Row],[Team]],Table3[[Team]:[ID]],2,FALSE)</f>
        <v>12</v>
      </c>
      <c r="H1013" s="4">
        <f>VLOOKUP(Table2[[#This Row],[Opponent]],Table3[[Team]:[ID]],2,FALSE)</f>
        <v>24</v>
      </c>
    </row>
    <row r="1014" spans="1:8" x14ac:dyDescent="0.3">
      <c r="A1014" t="s">
        <v>92</v>
      </c>
      <c r="B1014" s="3" t="s">
        <v>80</v>
      </c>
      <c r="C1014" s="4">
        <v>1</v>
      </c>
      <c r="D1014" s="4" t="b">
        <v>1</v>
      </c>
      <c r="E1014" s="13">
        <v>42844</v>
      </c>
      <c r="F1014" s="4">
        <f>IF(Table2[[#This Row],[Win]],1,0)</f>
        <v>1</v>
      </c>
      <c r="G1014" s="4">
        <f>VLOOKUP(Table2[[#This Row],[Team]],Table3[[Team]:[ID]],2,FALSE)</f>
        <v>18</v>
      </c>
      <c r="H1014" s="4">
        <f>VLOOKUP(Table2[[#This Row],[Opponent]],Table3[[Team]:[ID]],2,FALSE)</f>
        <v>21</v>
      </c>
    </row>
    <row r="1015" spans="1:8" x14ac:dyDescent="0.3">
      <c r="A1015" t="s">
        <v>96</v>
      </c>
      <c r="B1015" s="5" t="s">
        <v>76</v>
      </c>
      <c r="C1015" s="6">
        <v>4</v>
      </c>
      <c r="D1015" s="6" t="b">
        <v>1</v>
      </c>
      <c r="E1015" s="13">
        <v>42844</v>
      </c>
      <c r="F1015" s="4">
        <f>IF(Table2[[#This Row],[Win]],1,0)</f>
        <v>1</v>
      </c>
      <c r="G1015" s="4">
        <f>VLOOKUP(Table2[[#This Row],[Team]],Table3[[Team]:[ID]],2,FALSE)</f>
        <v>11</v>
      </c>
      <c r="H1015" s="4">
        <f>VLOOKUP(Table2[[#This Row],[Opponent]],Table3[[Team]:[ID]],2,FALSE)</f>
        <v>13</v>
      </c>
    </row>
    <row r="1016" spans="1:8" x14ac:dyDescent="0.3">
      <c r="A1016" t="s">
        <v>75</v>
      </c>
      <c r="B1016" s="3" t="s">
        <v>90</v>
      </c>
      <c r="C1016" s="4">
        <v>-3</v>
      </c>
      <c r="D1016" s="4" t="b">
        <v>0</v>
      </c>
      <c r="E1016" s="13">
        <v>42845</v>
      </c>
      <c r="F1016" s="4">
        <f>IF(Table2[[#This Row],[Win]],1,0)</f>
        <v>0</v>
      </c>
      <c r="G1016" s="4">
        <f>VLOOKUP(Table2[[#This Row],[Team]],Table3[[Team]:[ID]],2,FALSE)</f>
        <v>29</v>
      </c>
      <c r="H1016" s="4">
        <f>VLOOKUP(Table2[[#This Row],[Opponent]],Table3[[Team]:[ID]],2,FALSE)</f>
        <v>4</v>
      </c>
    </row>
    <row r="1017" spans="1:8" x14ac:dyDescent="0.3">
      <c r="A1017" t="s">
        <v>79</v>
      </c>
      <c r="B1017" s="5" t="s">
        <v>88</v>
      </c>
      <c r="C1017" s="6">
        <v>-1</v>
      </c>
      <c r="D1017" s="6" t="b">
        <v>0</v>
      </c>
      <c r="E1017" s="13">
        <v>42845</v>
      </c>
      <c r="F1017" s="4">
        <f>IF(Table2[[#This Row],[Win]],1,0)</f>
        <v>0</v>
      </c>
      <c r="G1017" s="4">
        <f>VLOOKUP(Table2[[#This Row],[Team]],Table3[[Team]:[ID]],2,FALSE)</f>
        <v>2</v>
      </c>
      <c r="H1017" s="4">
        <f>VLOOKUP(Table2[[#This Row],[Opponent]],Table3[[Team]:[ID]],2,FALSE)</f>
        <v>30</v>
      </c>
    </row>
    <row r="1018" spans="1:8" x14ac:dyDescent="0.3">
      <c r="A1018" t="s">
        <v>98</v>
      </c>
      <c r="B1018" s="3" t="s">
        <v>95</v>
      </c>
      <c r="C1018" s="4">
        <v>2</v>
      </c>
      <c r="D1018" s="4" t="b">
        <v>1</v>
      </c>
      <c r="E1018" s="13">
        <v>42845</v>
      </c>
      <c r="F1018" s="4">
        <f>IF(Table2[[#This Row],[Win]],1,0)</f>
        <v>1</v>
      </c>
      <c r="G1018" s="4">
        <f>VLOOKUP(Table2[[#This Row],[Team]],Table3[[Team]:[ID]],2,FALSE)</f>
        <v>16</v>
      </c>
      <c r="H1018" s="4">
        <f>VLOOKUP(Table2[[#This Row],[Opponent]],Table3[[Team]:[ID]],2,FALSE)</f>
        <v>26</v>
      </c>
    </row>
    <row r="1019" spans="1:8" x14ac:dyDescent="0.3">
      <c r="A1019" t="s">
        <v>94</v>
      </c>
      <c r="B1019" s="5" t="s">
        <v>85</v>
      </c>
      <c r="C1019" s="6">
        <v>7</v>
      </c>
      <c r="D1019" s="6" t="b">
        <v>1</v>
      </c>
      <c r="E1019" s="13">
        <v>42845</v>
      </c>
      <c r="F1019" s="4">
        <f>IF(Table2[[#This Row],[Win]],1,0)</f>
        <v>1</v>
      </c>
      <c r="G1019" s="4">
        <f>VLOOKUP(Table2[[#This Row],[Team]],Table3[[Team]:[ID]],2,FALSE)</f>
        <v>27</v>
      </c>
      <c r="H1019" s="4">
        <f>VLOOKUP(Table2[[#This Row],[Opponent]],Table3[[Team]:[ID]],2,FALSE)</f>
        <v>10</v>
      </c>
    </row>
    <row r="1020" spans="1:8" x14ac:dyDescent="0.3">
      <c r="A1020" t="s">
        <v>89</v>
      </c>
      <c r="B1020" s="3" t="s">
        <v>77</v>
      </c>
      <c r="C1020" s="4">
        <v>3</v>
      </c>
      <c r="D1020" s="4" t="b">
        <v>1</v>
      </c>
      <c r="E1020" s="13">
        <v>42845</v>
      </c>
      <c r="F1020" s="4">
        <f>IF(Table2[[#This Row],[Win]],1,0)</f>
        <v>1</v>
      </c>
      <c r="G1020" s="4">
        <f>VLOOKUP(Table2[[#This Row],[Team]],Table3[[Team]:[ID]],2,FALSE)</f>
        <v>20</v>
      </c>
      <c r="H1020" s="4">
        <f>VLOOKUP(Table2[[#This Row],[Opponent]],Table3[[Team]:[ID]],2,FALSE)</f>
        <v>25</v>
      </c>
    </row>
    <row r="1021" spans="1:8" x14ac:dyDescent="0.3">
      <c r="A1021" t="s">
        <v>86</v>
      </c>
      <c r="B1021" s="5" t="s">
        <v>99</v>
      </c>
      <c r="C1021" s="6">
        <v>-1</v>
      </c>
      <c r="D1021" s="6" t="b">
        <v>0</v>
      </c>
      <c r="E1021" s="13">
        <v>42845</v>
      </c>
      <c r="F1021" s="4">
        <f>IF(Table2[[#This Row],[Win]],1,0)</f>
        <v>0</v>
      </c>
      <c r="G1021" s="4">
        <f>VLOOKUP(Table2[[#This Row],[Team]],Table3[[Team]:[ID]],2,FALSE)</f>
        <v>7</v>
      </c>
      <c r="H1021" s="4">
        <f>VLOOKUP(Table2[[#This Row],[Opponent]],Table3[[Team]:[ID]],2,FALSE)</f>
        <v>3</v>
      </c>
    </row>
    <row r="1022" spans="1:8" x14ac:dyDescent="0.3">
      <c r="A1022" t="s">
        <v>87</v>
      </c>
      <c r="B1022" s="3" t="s">
        <v>83</v>
      </c>
      <c r="C1022" s="4">
        <v>-4</v>
      </c>
      <c r="D1022" s="4" t="b">
        <v>0</v>
      </c>
      <c r="E1022" s="13">
        <v>42845</v>
      </c>
      <c r="F1022" s="4">
        <f>IF(Table2[[#This Row],[Win]],1,0)</f>
        <v>0</v>
      </c>
      <c r="G1022" s="4">
        <f>VLOOKUP(Table2[[#This Row],[Team]],Table3[[Team]:[ID]],2,FALSE)</f>
        <v>17</v>
      </c>
      <c r="H1022" s="4">
        <f>VLOOKUP(Table2[[#This Row],[Opponent]],Table3[[Team]:[ID]],2,FALSE)</f>
        <v>8</v>
      </c>
    </row>
    <row r="1023" spans="1:8" x14ac:dyDescent="0.3">
      <c r="A1023" t="s">
        <v>100</v>
      </c>
      <c r="B1023" s="5" t="s">
        <v>74</v>
      </c>
      <c r="C1023" s="6">
        <v>1</v>
      </c>
      <c r="D1023" s="6" t="b">
        <v>1</v>
      </c>
      <c r="E1023" s="13">
        <v>42845</v>
      </c>
      <c r="F1023" s="4">
        <f>IF(Table2[[#This Row],[Win]],1,0)</f>
        <v>1</v>
      </c>
      <c r="G1023" s="4">
        <f>VLOOKUP(Table2[[#This Row],[Team]],Table3[[Team]:[ID]],2,FALSE)</f>
        <v>28</v>
      </c>
      <c r="H1023" s="4">
        <f>VLOOKUP(Table2[[#This Row],[Opponent]],Table3[[Team]:[ID]],2,FALSE)</f>
        <v>12</v>
      </c>
    </row>
    <row r="1024" spans="1:8" x14ac:dyDescent="0.3">
      <c r="A1024" t="s">
        <v>92</v>
      </c>
      <c r="B1024" s="3" t="s">
        <v>80</v>
      </c>
      <c r="C1024" s="4">
        <v>-2</v>
      </c>
      <c r="D1024" s="4" t="b">
        <v>0</v>
      </c>
      <c r="E1024" s="13">
        <v>42845</v>
      </c>
      <c r="F1024" s="4">
        <f>IF(Table2[[#This Row],[Win]],1,0)</f>
        <v>0</v>
      </c>
      <c r="G1024" s="4">
        <f>VLOOKUP(Table2[[#This Row],[Team]],Table3[[Team]:[ID]],2,FALSE)</f>
        <v>18</v>
      </c>
      <c r="H1024" s="4">
        <f>VLOOKUP(Table2[[#This Row],[Opponent]],Table3[[Team]:[ID]],2,FALSE)</f>
        <v>21</v>
      </c>
    </row>
    <row r="1025" spans="1:8" x14ac:dyDescent="0.3">
      <c r="A1025" t="s">
        <v>82</v>
      </c>
      <c r="B1025" s="5" t="s">
        <v>93</v>
      </c>
      <c r="C1025" s="6">
        <v>3</v>
      </c>
      <c r="D1025" s="6" t="b">
        <v>1</v>
      </c>
      <c r="E1025" s="13">
        <v>42845</v>
      </c>
      <c r="F1025" s="4">
        <f>IF(Table2[[#This Row],[Win]],1,0)</f>
        <v>1</v>
      </c>
      <c r="G1025" s="4">
        <f>VLOOKUP(Table2[[#This Row],[Team]],Table3[[Team]:[ID]],2,FALSE)</f>
        <v>23</v>
      </c>
      <c r="H1025" s="4">
        <f>VLOOKUP(Table2[[#This Row],[Opponent]],Table3[[Team]:[ID]],2,FALSE)</f>
        <v>1</v>
      </c>
    </row>
    <row r="1026" spans="1:8" x14ac:dyDescent="0.3">
      <c r="A1026" t="s">
        <v>96</v>
      </c>
      <c r="B1026" s="3" t="s">
        <v>76</v>
      </c>
      <c r="C1026" s="4">
        <v>1</v>
      </c>
      <c r="D1026" s="4" t="b">
        <v>1</v>
      </c>
      <c r="E1026" s="13">
        <v>42845</v>
      </c>
      <c r="F1026" s="4">
        <f>IF(Table2[[#This Row],[Win]],1,0)</f>
        <v>1</v>
      </c>
      <c r="G1026" s="4">
        <f>VLOOKUP(Table2[[#This Row],[Team]],Table3[[Team]:[ID]],2,FALSE)</f>
        <v>11</v>
      </c>
      <c r="H1026" s="4">
        <f>VLOOKUP(Table2[[#This Row],[Opponent]],Table3[[Team]:[ID]],2,FALSE)</f>
        <v>13</v>
      </c>
    </row>
    <row r="1027" spans="1:8" x14ac:dyDescent="0.3">
      <c r="A1027" t="s">
        <v>97</v>
      </c>
      <c r="B1027" s="5" t="s">
        <v>83</v>
      </c>
      <c r="C1027" s="6">
        <v>-3</v>
      </c>
      <c r="D1027" s="6" t="b">
        <v>0</v>
      </c>
      <c r="E1027" s="13">
        <v>42846</v>
      </c>
      <c r="F1027" s="4">
        <f>IF(Table2[[#This Row],[Win]],1,0)</f>
        <v>0</v>
      </c>
      <c r="G1027" s="4">
        <f>VLOOKUP(Table2[[#This Row],[Team]],Table3[[Team]:[ID]],2,FALSE)</f>
        <v>6</v>
      </c>
      <c r="H1027" s="4">
        <f>VLOOKUP(Table2[[#This Row],[Opponent]],Table3[[Team]:[ID]],2,FALSE)</f>
        <v>8</v>
      </c>
    </row>
    <row r="1028" spans="1:8" x14ac:dyDescent="0.3">
      <c r="A1028" t="s">
        <v>80</v>
      </c>
      <c r="B1028" s="3" t="s">
        <v>79</v>
      </c>
      <c r="C1028" s="4">
        <v>1</v>
      </c>
      <c r="D1028" s="4" t="b">
        <v>1</v>
      </c>
      <c r="E1028" s="13">
        <v>42846</v>
      </c>
      <c r="F1028" s="4">
        <f>IF(Table2[[#This Row],[Win]],1,0)</f>
        <v>1</v>
      </c>
      <c r="G1028" s="4">
        <f>VLOOKUP(Table2[[#This Row],[Team]],Table3[[Team]:[ID]],2,FALSE)</f>
        <v>21</v>
      </c>
      <c r="H1028" s="4">
        <f>VLOOKUP(Table2[[#This Row],[Opponent]],Table3[[Team]:[ID]],2,FALSE)</f>
        <v>2</v>
      </c>
    </row>
    <row r="1029" spans="1:8" x14ac:dyDescent="0.3">
      <c r="A1029" t="s">
        <v>86</v>
      </c>
      <c r="B1029" s="5" t="s">
        <v>72</v>
      </c>
      <c r="C1029" s="6">
        <v>-1</v>
      </c>
      <c r="D1029" s="6" t="b">
        <v>0</v>
      </c>
      <c r="E1029" s="13">
        <v>42846</v>
      </c>
      <c r="F1029" s="4">
        <f>IF(Table2[[#This Row],[Win]],1,0)</f>
        <v>0</v>
      </c>
      <c r="G1029" s="4">
        <f>VLOOKUP(Table2[[#This Row],[Team]],Table3[[Team]:[ID]],2,FALSE)</f>
        <v>7</v>
      </c>
      <c r="H1029" s="4">
        <f>VLOOKUP(Table2[[#This Row],[Opponent]],Table3[[Team]:[ID]],2,FALSE)</f>
        <v>5</v>
      </c>
    </row>
    <row r="1030" spans="1:8" x14ac:dyDescent="0.3">
      <c r="A1030" t="s">
        <v>89</v>
      </c>
      <c r="B1030" s="3" t="s">
        <v>77</v>
      </c>
      <c r="C1030" s="4">
        <v>2</v>
      </c>
      <c r="D1030" s="4" t="b">
        <v>1</v>
      </c>
      <c r="E1030" s="13">
        <v>42846</v>
      </c>
      <c r="F1030" s="4">
        <f>IF(Table2[[#This Row],[Win]],1,0)</f>
        <v>1</v>
      </c>
      <c r="G1030" s="4">
        <f>VLOOKUP(Table2[[#This Row],[Team]],Table3[[Team]:[ID]],2,FALSE)</f>
        <v>20</v>
      </c>
      <c r="H1030" s="4">
        <f>VLOOKUP(Table2[[#This Row],[Opponent]],Table3[[Team]:[ID]],2,FALSE)</f>
        <v>25</v>
      </c>
    </row>
    <row r="1031" spans="1:8" x14ac:dyDescent="0.3">
      <c r="A1031" t="s">
        <v>87</v>
      </c>
      <c r="B1031" s="5" t="s">
        <v>85</v>
      </c>
      <c r="C1031" s="6">
        <v>3</v>
      </c>
      <c r="D1031" s="6" t="b">
        <v>1</v>
      </c>
      <c r="E1031" s="13">
        <v>42846</v>
      </c>
      <c r="F1031" s="4">
        <f>IF(Table2[[#This Row],[Win]],1,0)</f>
        <v>1</v>
      </c>
      <c r="G1031" s="4">
        <f>VLOOKUP(Table2[[#This Row],[Team]],Table3[[Team]:[ID]],2,FALSE)</f>
        <v>17</v>
      </c>
      <c r="H1031" s="4">
        <f>VLOOKUP(Table2[[#This Row],[Opponent]],Table3[[Team]:[ID]],2,FALSE)</f>
        <v>10</v>
      </c>
    </row>
    <row r="1032" spans="1:8" x14ac:dyDescent="0.3">
      <c r="A1032" t="s">
        <v>93</v>
      </c>
      <c r="B1032" s="3" t="s">
        <v>91</v>
      </c>
      <c r="C1032" s="4">
        <v>8</v>
      </c>
      <c r="D1032" s="4" t="b">
        <v>1</v>
      </c>
      <c r="E1032" s="13">
        <v>42846</v>
      </c>
      <c r="F1032" s="4">
        <f>IF(Table2[[#This Row],[Win]],1,0)</f>
        <v>1</v>
      </c>
      <c r="G1032" s="4">
        <f>VLOOKUP(Table2[[#This Row],[Team]],Table3[[Team]:[ID]],2,FALSE)</f>
        <v>1</v>
      </c>
      <c r="H1032" s="4">
        <f>VLOOKUP(Table2[[#This Row],[Opponent]],Table3[[Team]:[ID]],2,FALSE)</f>
        <v>14</v>
      </c>
    </row>
    <row r="1033" spans="1:8" x14ac:dyDescent="0.3">
      <c r="A1033" t="s">
        <v>78</v>
      </c>
      <c r="B1033" s="5" t="s">
        <v>71</v>
      </c>
      <c r="C1033" s="6">
        <v>1</v>
      </c>
      <c r="D1033" s="6" t="b">
        <v>1</v>
      </c>
      <c r="E1033" s="13">
        <v>42846</v>
      </c>
      <c r="F1033" s="4">
        <f>IF(Table2[[#This Row],[Win]],1,0)</f>
        <v>1</v>
      </c>
      <c r="G1033" s="4">
        <f>VLOOKUP(Table2[[#This Row],[Team]],Table3[[Team]:[ID]],2,FALSE)</f>
        <v>9</v>
      </c>
      <c r="H1033" s="4">
        <f>VLOOKUP(Table2[[#This Row],[Opponent]],Table3[[Team]:[ID]],2,FALSE)</f>
        <v>24</v>
      </c>
    </row>
    <row r="1034" spans="1:8" x14ac:dyDescent="0.3">
      <c r="A1034" t="s">
        <v>100</v>
      </c>
      <c r="B1034" s="3" t="s">
        <v>74</v>
      </c>
      <c r="C1034" s="4">
        <v>4</v>
      </c>
      <c r="D1034" s="4" t="b">
        <v>1</v>
      </c>
      <c r="E1034" s="13">
        <v>42846</v>
      </c>
      <c r="F1034" s="4">
        <f>IF(Table2[[#This Row],[Win]],1,0)</f>
        <v>1</v>
      </c>
      <c r="G1034" s="4">
        <f>VLOOKUP(Table2[[#This Row],[Team]],Table3[[Team]:[ID]],2,FALSE)</f>
        <v>28</v>
      </c>
      <c r="H1034" s="4">
        <f>VLOOKUP(Table2[[#This Row],[Opponent]],Table3[[Team]:[ID]],2,FALSE)</f>
        <v>12</v>
      </c>
    </row>
    <row r="1035" spans="1:8" x14ac:dyDescent="0.3">
      <c r="A1035" t="s">
        <v>76</v>
      </c>
      <c r="B1035" s="5" t="s">
        <v>75</v>
      </c>
      <c r="C1035" s="6">
        <v>-1</v>
      </c>
      <c r="D1035" s="6" t="b">
        <v>0</v>
      </c>
      <c r="E1035" s="13">
        <v>42846</v>
      </c>
      <c r="F1035" s="4">
        <f>IF(Table2[[#This Row],[Win]],1,0)</f>
        <v>0</v>
      </c>
      <c r="G1035" s="4">
        <f>VLOOKUP(Table2[[#This Row],[Team]],Table3[[Team]:[ID]],2,FALSE)</f>
        <v>13</v>
      </c>
      <c r="H1035" s="4">
        <f>VLOOKUP(Table2[[#This Row],[Opponent]],Table3[[Team]:[ID]],2,FALSE)</f>
        <v>29</v>
      </c>
    </row>
    <row r="1036" spans="1:8" x14ac:dyDescent="0.3">
      <c r="A1036" t="s">
        <v>82</v>
      </c>
      <c r="B1036" s="3" t="s">
        <v>84</v>
      </c>
      <c r="C1036" s="4">
        <v>2</v>
      </c>
      <c r="D1036" s="4" t="b">
        <v>1</v>
      </c>
      <c r="E1036" s="13">
        <v>42846</v>
      </c>
      <c r="F1036" s="4">
        <f>IF(Table2[[#This Row],[Win]],1,0)</f>
        <v>1</v>
      </c>
      <c r="G1036" s="4">
        <f>VLOOKUP(Table2[[#This Row],[Team]],Table3[[Team]:[ID]],2,FALSE)</f>
        <v>23</v>
      </c>
      <c r="H1036" s="4">
        <f>VLOOKUP(Table2[[#This Row],[Opponent]],Table3[[Team]:[ID]],2,FALSE)</f>
        <v>15</v>
      </c>
    </row>
    <row r="1037" spans="1:8" x14ac:dyDescent="0.3">
      <c r="A1037" t="s">
        <v>99</v>
      </c>
      <c r="B1037" s="5" t="s">
        <v>90</v>
      </c>
      <c r="C1037" s="6">
        <v>2</v>
      </c>
      <c r="D1037" s="6" t="b">
        <v>1</v>
      </c>
      <c r="E1037" s="13">
        <v>42846</v>
      </c>
      <c r="F1037" s="4">
        <f>IF(Table2[[#This Row],[Win]],1,0)</f>
        <v>1</v>
      </c>
      <c r="G1037" s="4">
        <f>VLOOKUP(Table2[[#This Row],[Team]],Table3[[Team]:[ID]],2,FALSE)</f>
        <v>3</v>
      </c>
      <c r="H1037" s="4">
        <f>VLOOKUP(Table2[[#This Row],[Opponent]],Table3[[Team]:[ID]],2,FALSE)</f>
        <v>4</v>
      </c>
    </row>
    <row r="1038" spans="1:8" x14ac:dyDescent="0.3">
      <c r="A1038" t="s">
        <v>94</v>
      </c>
      <c r="B1038" s="3" t="s">
        <v>96</v>
      </c>
      <c r="C1038" s="4">
        <v>-3</v>
      </c>
      <c r="D1038" s="4" t="b">
        <v>0</v>
      </c>
      <c r="E1038" s="13">
        <v>42846</v>
      </c>
      <c r="F1038" s="4">
        <f>IF(Table2[[#This Row],[Win]],1,0)</f>
        <v>0</v>
      </c>
      <c r="G1038" s="4">
        <f>VLOOKUP(Table2[[#This Row],[Team]],Table3[[Team]:[ID]],2,FALSE)</f>
        <v>27</v>
      </c>
      <c r="H1038" s="4">
        <f>VLOOKUP(Table2[[#This Row],[Opponent]],Table3[[Team]:[ID]],2,FALSE)</f>
        <v>11</v>
      </c>
    </row>
    <row r="1039" spans="1:8" x14ac:dyDescent="0.3">
      <c r="A1039" t="s">
        <v>81</v>
      </c>
      <c r="B1039" s="5" t="s">
        <v>73</v>
      </c>
      <c r="C1039" s="6">
        <v>3</v>
      </c>
      <c r="D1039" s="6" t="b">
        <v>1</v>
      </c>
      <c r="E1039" s="13">
        <v>42846</v>
      </c>
      <c r="F1039" s="4">
        <f>IF(Table2[[#This Row],[Win]],1,0)</f>
        <v>1</v>
      </c>
      <c r="G1039" s="4">
        <f>VLOOKUP(Table2[[#This Row],[Team]],Table3[[Team]:[ID]],2,FALSE)</f>
        <v>22</v>
      </c>
      <c r="H1039" s="4">
        <f>VLOOKUP(Table2[[#This Row],[Opponent]],Table3[[Team]:[ID]],2,FALSE)</f>
        <v>19</v>
      </c>
    </row>
    <row r="1040" spans="1:8" x14ac:dyDescent="0.3">
      <c r="A1040" t="s">
        <v>92</v>
      </c>
      <c r="B1040" s="3" t="s">
        <v>88</v>
      </c>
      <c r="C1040" s="4">
        <v>-1</v>
      </c>
      <c r="D1040" s="4" t="b">
        <v>0</v>
      </c>
      <c r="E1040" s="13">
        <v>42846</v>
      </c>
      <c r="F1040" s="4">
        <f>IF(Table2[[#This Row],[Win]],1,0)</f>
        <v>0</v>
      </c>
      <c r="G1040" s="4">
        <f>VLOOKUP(Table2[[#This Row],[Team]],Table3[[Team]:[ID]],2,FALSE)</f>
        <v>18</v>
      </c>
      <c r="H1040" s="4">
        <f>VLOOKUP(Table2[[#This Row],[Opponent]],Table3[[Team]:[ID]],2,FALSE)</f>
        <v>30</v>
      </c>
    </row>
    <row r="1041" spans="1:8" x14ac:dyDescent="0.3">
      <c r="A1041" t="s">
        <v>98</v>
      </c>
      <c r="B1041" s="5" t="s">
        <v>95</v>
      </c>
      <c r="C1041" s="6">
        <v>-3</v>
      </c>
      <c r="D1041" s="6" t="b">
        <v>0</v>
      </c>
      <c r="E1041" s="13">
        <v>42846</v>
      </c>
      <c r="F1041" s="4">
        <f>IF(Table2[[#This Row],[Win]],1,0)</f>
        <v>0</v>
      </c>
      <c r="G1041" s="4">
        <f>VLOOKUP(Table2[[#This Row],[Team]],Table3[[Team]:[ID]],2,FALSE)</f>
        <v>16</v>
      </c>
      <c r="H1041" s="4">
        <f>VLOOKUP(Table2[[#This Row],[Opponent]],Table3[[Team]:[ID]],2,FALSE)</f>
        <v>26</v>
      </c>
    </row>
    <row r="1042" spans="1:8" x14ac:dyDescent="0.3">
      <c r="A1042" t="s">
        <v>97</v>
      </c>
      <c r="B1042" s="3" t="s">
        <v>83</v>
      </c>
      <c r="C1042" s="4">
        <v>-7</v>
      </c>
      <c r="D1042" s="4" t="b">
        <v>0</v>
      </c>
      <c r="E1042" s="13">
        <v>42847</v>
      </c>
      <c r="F1042" s="4">
        <f>IF(Table2[[#This Row],[Win]],1,0)</f>
        <v>0</v>
      </c>
      <c r="G1042" s="4">
        <f>VLOOKUP(Table2[[#This Row],[Team]],Table3[[Team]:[ID]],2,FALSE)</f>
        <v>6</v>
      </c>
      <c r="H1042" s="4">
        <f>VLOOKUP(Table2[[#This Row],[Opponent]],Table3[[Team]:[ID]],2,FALSE)</f>
        <v>8</v>
      </c>
    </row>
    <row r="1043" spans="1:8" x14ac:dyDescent="0.3">
      <c r="A1043" t="s">
        <v>80</v>
      </c>
      <c r="B1043" s="5" t="s">
        <v>79</v>
      </c>
      <c r="C1043" s="6">
        <v>1</v>
      </c>
      <c r="D1043" s="6" t="b">
        <v>1</v>
      </c>
      <c r="E1043" s="13">
        <v>42847</v>
      </c>
      <c r="F1043" s="4">
        <f>IF(Table2[[#This Row],[Win]],1,0)</f>
        <v>1</v>
      </c>
      <c r="G1043" s="4">
        <f>VLOOKUP(Table2[[#This Row],[Team]],Table3[[Team]:[ID]],2,FALSE)</f>
        <v>21</v>
      </c>
      <c r="H1043" s="4">
        <f>VLOOKUP(Table2[[#This Row],[Opponent]],Table3[[Team]:[ID]],2,FALSE)</f>
        <v>2</v>
      </c>
    </row>
    <row r="1044" spans="1:8" x14ac:dyDescent="0.3">
      <c r="A1044" t="s">
        <v>89</v>
      </c>
      <c r="B1044" s="3" t="s">
        <v>77</v>
      </c>
      <c r="C1044" s="4">
        <v>1</v>
      </c>
      <c r="D1044" s="4" t="b">
        <v>1</v>
      </c>
      <c r="E1044" s="13">
        <v>42847</v>
      </c>
      <c r="F1044" s="4">
        <f>IF(Table2[[#This Row],[Win]],1,0)</f>
        <v>1</v>
      </c>
      <c r="G1044" s="4">
        <f>VLOOKUP(Table2[[#This Row],[Team]],Table3[[Team]:[ID]],2,FALSE)</f>
        <v>20</v>
      </c>
      <c r="H1044" s="4">
        <f>VLOOKUP(Table2[[#This Row],[Opponent]],Table3[[Team]:[ID]],2,FALSE)</f>
        <v>25</v>
      </c>
    </row>
    <row r="1045" spans="1:8" x14ac:dyDescent="0.3">
      <c r="A1045" t="s">
        <v>87</v>
      </c>
      <c r="B1045" s="5" t="s">
        <v>85</v>
      </c>
      <c r="C1045" s="6">
        <v>-1</v>
      </c>
      <c r="D1045" s="6" t="b">
        <v>0</v>
      </c>
      <c r="E1045" s="13">
        <v>42847</v>
      </c>
      <c r="F1045" s="4">
        <f>IF(Table2[[#This Row],[Win]],1,0)</f>
        <v>0</v>
      </c>
      <c r="G1045" s="4">
        <f>VLOOKUP(Table2[[#This Row],[Team]],Table3[[Team]:[ID]],2,FALSE)</f>
        <v>17</v>
      </c>
      <c r="H1045" s="4">
        <f>VLOOKUP(Table2[[#This Row],[Opponent]],Table3[[Team]:[ID]],2,FALSE)</f>
        <v>10</v>
      </c>
    </row>
    <row r="1046" spans="1:8" x14ac:dyDescent="0.3">
      <c r="A1046" t="s">
        <v>93</v>
      </c>
      <c r="B1046" s="3" t="s">
        <v>91</v>
      </c>
      <c r="C1046" s="4">
        <v>6</v>
      </c>
      <c r="D1046" s="4" t="b">
        <v>1</v>
      </c>
      <c r="E1046" s="13">
        <v>42847</v>
      </c>
      <c r="F1046" s="4">
        <f>IF(Table2[[#This Row],[Win]],1,0)</f>
        <v>1</v>
      </c>
      <c r="G1046" s="4">
        <f>VLOOKUP(Table2[[#This Row],[Team]],Table3[[Team]:[ID]],2,FALSE)</f>
        <v>1</v>
      </c>
      <c r="H1046" s="4">
        <f>VLOOKUP(Table2[[#This Row],[Opponent]],Table3[[Team]:[ID]],2,FALSE)</f>
        <v>14</v>
      </c>
    </row>
    <row r="1047" spans="1:8" x14ac:dyDescent="0.3">
      <c r="A1047" t="s">
        <v>100</v>
      </c>
      <c r="B1047" s="5" t="s">
        <v>74</v>
      </c>
      <c r="C1047" s="6">
        <v>1</v>
      </c>
      <c r="D1047" s="6" t="b">
        <v>1</v>
      </c>
      <c r="E1047" s="13">
        <v>42847</v>
      </c>
      <c r="F1047" s="4">
        <f>IF(Table2[[#This Row],[Win]],1,0)</f>
        <v>1</v>
      </c>
      <c r="G1047" s="4">
        <f>VLOOKUP(Table2[[#This Row],[Team]],Table3[[Team]:[ID]],2,FALSE)</f>
        <v>28</v>
      </c>
      <c r="H1047" s="4">
        <f>VLOOKUP(Table2[[#This Row],[Opponent]],Table3[[Team]:[ID]],2,FALSE)</f>
        <v>12</v>
      </c>
    </row>
    <row r="1048" spans="1:8" x14ac:dyDescent="0.3">
      <c r="A1048" t="s">
        <v>78</v>
      </c>
      <c r="B1048" s="3" t="s">
        <v>71</v>
      </c>
      <c r="C1048" s="4">
        <v>9</v>
      </c>
      <c r="D1048" s="4" t="b">
        <v>1</v>
      </c>
      <c r="E1048" s="13">
        <v>42847</v>
      </c>
      <c r="F1048" s="4">
        <f>IF(Table2[[#This Row],[Win]],1,0)</f>
        <v>1</v>
      </c>
      <c r="G1048" s="4">
        <f>VLOOKUP(Table2[[#This Row],[Team]],Table3[[Team]:[ID]],2,FALSE)</f>
        <v>9</v>
      </c>
      <c r="H1048" s="4">
        <f>VLOOKUP(Table2[[#This Row],[Opponent]],Table3[[Team]:[ID]],2,FALSE)</f>
        <v>24</v>
      </c>
    </row>
    <row r="1049" spans="1:8" x14ac:dyDescent="0.3">
      <c r="A1049" t="s">
        <v>76</v>
      </c>
      <c r="B1049" s="5" t="s">
        <v>75</v>
      </c>
      <c r="C1049" s="6">
        <v>1</v>
      </c>
      <c r="D1049" s="6" t="b">
        <v>1</v>
      </c>
      <c r="E1049" s="13">
        <v>42847</v>
      </c>
      <c r="F1049" s="4">
        <f>IF(Table2[[#This Row],[Win]],1,0)</f>
        <v>1</v>
      </c>
      <c r="G1049" s="4">
        <f>VLOOKUP(Table2[[#This Row],[Team]],Table3[[Team]:[ID]],2,FALSE)</f>
        <v>13</v>
      </c>
      <c r="H1049" s="4">
        <f>VLOOKUP(Table2[[#This Row],[Opponent]],Table3[[Team]:[ID]],2,FALSE)</f>
        <v>29</v>
      </c>
    </row>
    <row r="1050" spans="1:8" x14ac:dyDescent="0.3">
      <c r="A1050" t="s">
        <v>82</v>
      </c>
      <c r="B1050" s="3" t="s">
        <v>84</v>
      </c>
      <c r="C1050" s="4">
        <v>-3</v>
      </c>
      <c r="D1050" s="4" t="b">
        <v>0</v>
      </c>
      <c r="E1050" s="13">
        <v>42847</v>
      </c>
      <c r="F1050" s="4">
        <f>IF(Table2[[#This Row],[Win]],1,0)</f>
        <v>0</v>
      </c>
      <c r="G1050" s="4">
        <f>VLOOKUP(Table2[[#This Row],[Team]],Table3[[Team]:[ID]],2,FALSE)</f>
        <v>23</v>
      </c>
      <c r="H1050" s="4">
        <f>VLOOKUP(Table2[[#This Row],[Opponent]],Table3[[Team]:[ID]],2,FALSE)</f>
        <v>15</v>
      </c>
    </row>
    <row r="1051" spans="1:8" x14ac:dyDescent="0.3">
      <c r="A1051" t="s">
        <v>81</v>
      </c>
      <c r="B1051" s="5" t="s">
        <v>73</v>
      </c>
      <c r="C1051" s="6">
        <v>-6</v>
      </c>
      <c r="D1051" s="6" t="b">
        <v>0</v>
      </c>
      <c r="E1051" s="13">
        <v>42847</v>
      </c>
      <c r="F1051" s="4">
        <f>IF(Table2[[#This Row],[Win]],1,0)</f>
        <v>0</v>
      </c>
      <c r="G1051" s="4">
        <f>VLOOKUP(Table2[[#This Row],[Team]],Table3[[Team]:[ID]],2,FALSE)</f>
        <v>22</v>
      </c>
      <c r="H1051" s="4">
        <f>VLOOKUP(Table2[[#This Row],[Opponent]],Table3[[Team]:[ID]],2,FALSE)</f>
        <v>19</v>
      </c>
    </row>
    <row r="1052" spans="1:8" x14ac:dyDescent="0.3">
      <c r="A1052" t="s">
        <v>94</v>
      </c>
      <c r="B1052" s="3" t="s">
        <v>96</v>
      </c>
      <c r="C1052" s="4">
        <v>3</v>
      </c>
      <c r="D1052" s="4" t="b">
        <v>1</v>
      </c>
      <c r="E1052" s="13">
        <v>42847</v>
      </c>
      <c r="F1052" s="4">
        <f>IF(Table2[[#This Row],[Win]],1,0)</f>
        <v>1</v>
      </c>
      <c r="G1052" s="4">
        <f>VLOOKUP(Table2[[#This Row],[Team]],Table3[[Team]:[ID]],2,FALSE)</f>
        <v>27</v>
      </c>
      <c r="H1052" s="4">
        <f>VLOOKUP(Table2[[#This Row],[Opponent]],Table3[[Team]:[ID]],2,FALSE)</f>
        <v>11</v>
      </c>
    </row>
    <row r="1053" spans="1:8" x14ac:dyDescent="0.3">
      <c r="A1053" t="s">
        <v>99</v>
      </c>
      <c r="B1053" s="5" t="s">
        <v>90</v>
      </c>
      <c r="C1053" s="6">
        <v>2</v>
      </c>
      <c r="D1053" s="6" t="b">
        <v>1</v>
      </c>
      <c r="E1053" s="13">
        <v>42847</v>
      </c>
      <c r="F1053" s="4">
        <f>IF(Table2[[#This Row],[Win]],1,0)</f>
        <v>1</v>
      </c>
      <c r="G1053" s="4">
        <f>VLOOKUP(Table2[[#This Row],[Team]],Table3[[Team]:[ID]],2,FALSE)</f>
        <v>3</v>
      </c>
      <c r="H1053" s="4">
        <f>VLOOKUP(Table2[[#This Row],[Opponent]],Table3[[Team]:[ID]],2,FALSE)</f>
        <v>4</v>
      </c>
    </row>
    <row r="1054" spans="1:8" x14ac:dyDescent="0.3">
      <c r="A1054" t="s">
        <v>92</v>
      </c>
      <c r="B1054" s="3" t="s">
        <v>88</v>
      </c>
      <c r="C1054" s="4">
        <v>-2</v>
      </c>
      <c r="D1054" s="4" t="b">
        <v>0</v>
      </c>
      <c r="E1054" s="13">
        <v>42847</v>
      </c>
      <c r="F1054" s="4">
        <f>IF(Table2[[#This Row],[Win]],1,0)</f>
        <v>0</v>
      </c>
      <c r="G1054" s="4">
        <f>VLOOKUP(Table2[[#This Row],[Team]],Table3[[Team]:[ID]],2,FALSE)</f>
        <v>18</v>
      </c>
      <c r="H1054" s="4">
        <f>VLOOKUP(Table2[[#This Row],[Opponent]],Table3[[Team]:[ID]],2,FALSE)</f>
        <v>30</v>
      </c>
    </row>
    <row r="1055" spans="1:8" x14ac:dyDescent="0.3">
      <c r="A1055" t="s">
        <v>98</v>
      </c>
      <c r="B1055" s="5" t="s">
        <v>95</v>
      </c>
      <c r="C1055" s="6">
        <v>-3</v>
      </c>
      <c r="D1055" s="6" t="b">
        <v>0</v>
      </c>
      <c r="E1055" s="13">
        <v>42847</v>
      </c>
      <c r="F1055" s="4">
        <f>IF(Table2[[#This Row],[Win]],1,0)</f>
        <v>0</v>
      </c>
      <c r="G1055" s="4">
        <f>VLOOKUP(Table2[[#This Row],[Team]],Table3[[Team]:[ID]],2,FALSE)</f>
        <v>16</v>
      </c>
      <c r="H1055" s="4">
        <f>VLOOKUP(Table2[[#This Row],[Opponent]],Table3[[Team]:[ID]],2,FALSE)</f>
        <v>26</v>
      </c>
    </row>
    <row r="1056" spans="1:8" x14ac:dyDescent="0.3">
      <c r="A1056" t="s">
        <v>86</v>
      </c>
      <c r="B1056" s="3" t="s">
        <v>72</v>
      </c>
      <c r="C1056" s="4">
        <v>-4</v>
      </c>
      <c r="D1056" s="4" t="b">
        <v>0</v>
      </c>
      <c r="E1056" s="13">
        <v>42847</v>
      </c>
      <c r="F1056" s="4">
        <f>IF(Table2[[#This Row],[Win]],1,0)</f>
        <v>0</v>
      </c>
      <c r="G1056" s="4">
        <f>VLOOKUP(Table2[[#This Row],[Team]],Table3[[Team]:[ID]],2,FALSE)</f>
        <v>7</v>
      </c>
      <c r="H1056" s="4">
        <f>VLOOKUP(Table2[[#This Row],[Opponent]],Table3[[Team]:[ID]],2,FALSE)</f>
        <v>5</v>
      </c>
    </row>
    <row r="1057" spans="1:8" x14ac:dyDescent="0.3">
      <c r="A1057" t="s">
        <v>97</v>
      </c>
      <c r="B1057" s="5" t="s">
        <v>83</v>
      </c>
      <c r="C1057" s="6">
        <v>4</v>
      </c>
      <c r="D1057" s="6" t="b">
        <v>1</v>
      </c>
      <c r="E1057" s="13">
        <v>42848</v>
      </c>
      <c r="F1057" s="4">
        <f>IF(Table2[[#This Row],[Win]],1,0)</f>
        <v>1</v>
      </c>
      <c r="G1057" s="4">
        <f>VLOOKUP(Table2[[#This Row],[Team]],Table3[[Team]:[ID]],2,FALSE)</f>
        <v>6</v>
      </c>
      <c r="H1057" s="4">
        <f>VLOOKUP(Table2[[#This Row],[Opponent]],Table3[[Team]:[ID]],2,FALSE)</f>
        <v>8</v>
      </c>
    </row>
    <row r="1058" spans="1:8" x14ac:dyDescent="0.3">
      <c r="A1058" t="s">
        <v>89</v>
      </c>
      <c r="B1058" s="3" t="s">
        <v>77</v>
      </c>
      <c r="C1058" s="4">
        <v>-10</v>
      </c>
      <c r="D1058" s="4" t="b">
        <v>0</v>
      </c>
      <c r="E1058" s="13">
        <v>42848</v>
      </c>
      <c r="F1058" s="4">
        <f>IF(Table2[[#This Row],[Win]],1,0)</f>
        <v>0</v>
      </c>
      <c r="G1058" s="4">
        <f>VLOOKUP(Table2[[#This Row],[Team]],Table3[[Team]:[ID]],2,FALSE)</f>
        <v>20</v>
      </c>
      <c r="H1058" s="4">
        <f>VLOOKUP(Table2[[#This Row],[Opponent]],Table3[[Team]:[ID]],2,FALSE)</f>
        <v>25</v>
      </c>
    </row>
    <row r="1059" spans="1:8" x14ac:dyDescent="0.3">
      <c r="A1059" t="s">
        <v>87</v>
      </c>
      <c r="B1059" s="5" t="s">
        <v>85</v>
      </c>
      <c r="C1059" s="6">
        <v>-9</v>
      </c>
      <c r="D1059" s="6" t="b">
        <v>0</v>
      </c>
      <c r="E1059" s="13">
        <v>42848</v>
      </c>
      <c r="F1059" s="4">
        <f>IF(Table2[[#This Row],[Win]],1,0)</f>
        <v>0</v>
      </c>
      <c r="G1059" s="4">
        <f>VLOOKUP(Table2[[#This Row],[Team]],Table3[[Team]:[ID]],2,FALSE)</f>
        <v>17</v>
      </c>
      <c r="H1059" s="4">
        <f>VLOOKUP(Table2[[#This Row],[Opponent]],Table3[[Team]:[ID]],2,FALSE)</f>
        <v>10</v>
      </c>
    </row>
    <row r="1060" spans="1:8" x14ac:dyDescent="0.3">
      <c r="A1060" t="s">
        <v>93</v>
      </c>
      <c r="B1060" s="3" t="s">
        <v>91</v>
      </c>
      <c r="C1060" s="4">
        <v>-4</v>
      </c>
      <c r="D1060" s="4" t="b">
        <v>0</v>
      </c>
      <c r="E1060" s="13">
        <v>42848</v>
      </c>
      <c r="F1060" s="4">
        <f>IF(Table2[[#This Row],[Win]],1,0)</f>
        <v>0</v>
      </c>
      <c r="G1060" s="4">
        <f>VLOOKUP(Table2[[#This Row],[Team]],Table3[[Team]:[ID]],2,FALSE)</f>
        <v>1</v>
      </c>
      <c r="H1060" s="4">
        <f>VLOOKUP(Table2[[#This Row],[Opponent]],Table3[[Team]:[ID]],2,FALSE)</f>
        <v>14</v>
      </c>
    </row>
    <row r="1061" spans="1:8" x14ac:dyDescent="0.3">
      <c r="A1061" t="s">
        <v>78</v>
      </c>
      <c r="B1061" s="5" t="s">
        <v>71</v>
      </c>
      <c r="C1061" s="6">
        <v>8</v>
      </c>
      <c r="D1061" s="6" t="b">
        <v>1</v>
      </c>
      <c r="E1061" s="13">
        <v>42848</v>
      </c>
      <c r="F1061" s="4">
        <f>IF(Table2[[#This Row],[Win]],1,0)</f>
        <v>1</v>
      </c>
      <c r="G1061" s="4">
        <f>VLOOKUP(Table2[[#This Row],[Team]],Table3[[Team]:[ID]],2,FALSE)</f>
        <v>9</v>
      </c>
      <c r="H1061" s="4">
        <f>VLOOKUP(Table2[[#This Row],[Opponent]],Table3[[Team]:[ID]],2,FALSE)</f>
        <v>24</v>
      </c>
    </row>
    <row r="1062" spans="1:8" x14ac:dyDescent="0.3">
      <c r="A1062" t="s">
        <v>100</v>
      </c>
      <c r="B1062" s="3" t="s">
        <v>74</v>
      </c>
      <c r="C1062" s="4">
        <v>3</v>
      </c>
      <c r="D1062" s="4" t="b">
        <v>1</v>
      </c>
      <c r="E1062" s="13">
        <v>42848</v>
      </c>
      <c r="F1062" s="4">
        <f>IF(Table2[[#This Row],[Win]],1,0)</f>
        <v>1</v>
      </c>
      <c r="G1062" s="4">
        <f>VLOOKUP(Table2[[#This Row],[Team]],Table3[[Team]:[ID]],2,FALSE)</f>
        <v>28</v>
      </c>
      <c r="H1062" s="4">
        <f>VLOOKUP(Table2[[#This Row],[Opponent]],Table3[[Team]:[ID]],2,FALSE)</f>
        <v>12</v>
      </c>
    </row>
    <row r="1063" spans="1:8" x14ac:dyDescent="0.3">
      <c r="A1063" t="s">
        <v>80</v>
      </c>
      <c r="B1063" s="5" t="s">
        <v>79</v>
      </c>
      <c r="C1063" s="6">
        <v>3</v>
      </c>
      <c r="D1063" s="6" t="b">
        <v>1</v>
      </c>
      <c r="E1063" s="13">
        <v>42848</v>
      </c>
      <c r="F1063" s="4">
        <f>IF(Table2[[#This Row],[Win]],1,0)</f>
        <v>1</v>
      </c>
      <c r="G1063" s="4">
        <f>VLOOKUP(Table2[[#This Row],[Team]],Table3[[Team]:[ID]],2,FALSE)</f>
        <v>21</v>
      </c>
      <c r="H1063" s="4">
        <f>VLOOKUP(Table2[[#This Row],[Opponent]],Table3[[Team]:[ID]],2,FALSE)</f>
        <v>2</v>
      </c>
    </row>
    <row r="1064" spans="1:8" x14ac:dyDescent="0.3">
      <c r="A1064" t="s">
        <v>76</v>
      </c>
      <c r="B1064" s="3" t="s">
        <v>75</v>
      </c>
      <c r="C1064" s="4">
        <v>-4</v>
      </c>
      <c r="D1064" s="4" t="b">
        <v>0</v>
      </c>
      <c r="E1064" s="13">
        <v>42848</v>
      </c>
      <c r="F1064" s="4">
        <f>IF(Table2[[#This Row],[Win]],1,0)</f>
        <v>0</v>
      </c>
      <c r="G1064" s="4">
        <f>VLOOKUP(Table2[[#This Row],[Team]],Table3[[Team]:[ID]],2,FALSE)</f>
        <v>13</v>
      </c>
      <c r="H1064" s="4">
        <f>VLOOKUP(Table2[[#This Row],[Opponent]],Table3[[Team]:[ID]],2,FALSE)</f>
        <v>29</v>
      </c>
    </row>
    <row r="1065" spans="1:8" x14ac:dyDescent="0.3">
      <c r="A1065" t="s">
        <v>82</v>
      </c>
      <c r="B1065" s="5" t="s">
        <v>84</v>
      </c>
      <c r="C1065" s="6">
        <v>-4</v>
      </c>
      <c r="D1065" s="6" t="b">
        <v>0</v>
      </c>
      <c r="E1065" s="13">
        <v>42848</v>
      </c>
      <c r="F1065" s="4">
        <f>IF(Table2[[#This Row],[Win]],1,0)</f>
        <v>0</v>
      </c>
      <c r="G1065" s="4">
        <f>VLOOKUP(Table2[[#This Row],[Team]],Table3[[Team]:[ID]],2,FALSE)</f>
        <v>23</v>
      </c>
      <c r="H1065" s="4">
        <f>VLOOKUP(Table2[[#This Row],[Opponent]],Table3[[Team]:[ID]],2,FALSE)</f>
        <v>15</v>
      </c>
    </row>
    <row r="1066" spans="1:8" x14ac:dyDescent="0.3">
      <c r="A1066" t="s">
        <v>94</v>
      </c>
      <c r="B1066" s="3" t="s">
        <v>96</v>
      </c>
      <c r="C1066" s="4">
        <v>-2</v>
      </c>
      <c r="D1066" s="4" t="b">
        <v>0</v>
      </c>
      <c r="E1066" s="13">
        <v>42848</v>
      </c>
      <c r="F1066" s="4">
        <f>IF(Table2[[#This Row],[Win]],1,0)</f>
        <v>0</v>
      </c>
      <c r="G1066" s="4">
        <f>VLOOKUP(Table2[[#This Row],[Team]],Table3[[Team]:[ID]],2,FALSE)</f>
        <v>27</v>
      </c>
      <c r="H1066" s="4">
        <f>VLOOKUP(Table2[[#This Row],[Opponent]],Table3[[Team]:[ID]],2,FALSE)</f>
        <v>11</v>
      </c>
    </row>
    <row r="1067" spans="1:8" x14ac:dyDescent="0.3">
      <c r="A1067" t="s">
        <v>81</v>
      </c>
      <c r="B1067" s="5" t="s">
        <v>73</v>
      </c>
      <c r="C1067" s="6">
        <v>1</v>
      </c>
      <c r="D1067" s="6" t="b">
        <v>1</v>
      </c>
      <c r="E1067" s="13">
        <v>42848</v>
      </c>
      <c r="F1067" s="4">
        <f>IF(Table2[[#This Row],[Win]],1,0)</f>
        <v>1</v>
      </c>
      <c r="G1067" s="4">
        <f>VLOOKUP(Table2[[#This Row],[Team]],Table3[[Team]:[ID]],2,FALSE)</f>
        <v>22</v>
      </c>
      <c r="H1067" s="4">
        <f>VLOOKUP(Table2[[#This Row],[Opponent]],Table3[[Team]:[ID]],2,FALSE)</f>
        <v>19</v>
      </c>
    </row>
    <row r="1068" spans="1:8" x14ac:dyDescent="0.3">
      <c r="A1068" t="s">
        <v>99</v>
      </c>
      <c r="B1068" s="3" t="s">
        <v>90</v>
      </c>
      <c r="C1068" s="4">
        <v>-4</v>
      </c>
      <c r="D1068" s="4" t="b">
        <v>0</v>
      </c>
      <c r="E1068" s="13">
        <v>42848</v>
      </c>
      <c r="F1068" s="4">
        <f>IF(Table2[[#This Row],[Win]],1,0)</f>
        <v>0</v>
      </c>
      <c r="G1068" s="4">
        <f>VLOOKUP(Table2[[#This Row],[Team]],Table3[[Team]:[ID]],2,FALSE)</f>
        <v>3</v>
      </c>
      <c r="H1068" s="4">
        <f>VLOOKUP(Table2[[#This Row],[Opponent]],Table3[[Team]:[ID]],2,FALSE)</f>
        <v>4</v>
      </c>
    </row>
    <row r="1069" spans="1:8" x14ac:dyDescent="0.3">
      <c r="A1069" t="s">
        <v>92</v>
      </c>
      <c r="B1069" s="5" t="s">
        <v>88</v>
      </c>
      <c r="C1069" s="6">
        <v>-3</v>
      </c>
      <c r="D1069" s="6" t="b">
        <v>0</v>
      </c>
      <c r="E1069" s="13">
        <v>42848</v>
      </c>
      <c r="F1069" s="4">
        <f>IF(Table2[[#This Row],[Win]],1,0)</f>
        <v>0</v>
      </c>
      <c r="G1069" s="4">
        <f>VLOOKUP(Table2[[#This Row],[Team]],Table3[[Team]:[ID]],2,FALSE)</f>
        <v>18</v>
      </c>
      <c r="H1069" s="4">
        <f>VLOOKUP(Table2[[#This Row],[Opponent]],Table3[[Team]:[ID]],2,FALSE)</f>
        <v>30</v>
      </c>
    </row>
    <row r="1070" spans="1:8" x14ac:dyDescent="0.3">
      <c r="A1070" t="s">
        <v>98</v>
      </c>
      <c r="B1070" s="3" t="s">
        <v>95</v>
      </c>
      <c r="C1070" s="4">
        <v>-2</v>
      </c>
      <c r="D1070" s="4" t="b">
        <v>0</v>
      </c>
      <c r="E1070" s="13">
        <v>42848</v>
      </c>
      <c r="F1070" s="4">
        <f>IF(Table2[[#This Row],[Win]],1,0)</f>
        <v>0</v>
      </c>
      <c r="G1070" s="4">
        <f>VLOOKUP(Table2[[#This Row],[Team]],Table3[[Team]:[ID]],2,FALSE)</f>
        <v>16</v>
      </c>
      <c r="H1070" s="4">
        <f>VLOOKUP(Table2[[#This Row],[Opponent]],Table3[[Team]:[ID]],2,FALSE)</f>
        <v>26</v>
      </c>
    </row>
    <row r="1071" spans="1:8" x14ac:dyDescent="0.3">
      <c r="A1071" t="s">
        <v>86</v>
      </c>
      <c r="B1071" s="5" t="s">
        <v>72</v>
      </c>
      <c r="C1071" s="6">
        <v>2</v>
      </c>
      <c r="D1071" s="6" t="b">
        <v>1</v>
      </c>
      <c r="E1071" s="13">
        <v>42848</v>
      </c>
      <c r="F1071" s="4">
        <f>IF(Table2[[#This Row],[Win]],1,0)</f>
        <v>1</v>
      </c>
      <c r="G1071" s="4">
        <f>VLOOKUP(Table2[[#This Row],[Team]],Table3[[Team]:[ID]],2,FALSE)</f>
        <v>7</v>
      </c>
      <c r="H1071" s="4">
        <f>VLOOKUP(Table2[[#This Row],[Opponent]],Table3[[Team]:[ID]],2,FALSE)</f>
        <v>5</v>
      </c>
    </row>
    <row r="1072" spans="1:8" x14ac:dyDescent="0.3">
      <c r="A1072" t="s">
        <v>93</v>
      </c>
      <c r="B1072" s="3" t="s">
        <v>82</v>
      </c>
      <c r="C1072" s="4">
        <v>1</v>
      </c>
      <c r="D1072" s="4" t="b">
        <v>1</v>
      </c>
      <c r="E1072" s="13">
        <v>42849</v>
      </c>
      <c r="F1072" s="4">
        <f>IF(Table2[[#This Row],[Win]],1,0)</f>
        <v>1</v>
      </c>
      <c r="G1072" s="4">
        <f>VLOOKUP(Table2[[#This Row],[Team]],Table3[[Team]:[ID]],2,FALSE)</f>
        <v>1</v>
      </c>
      <c r="H1072" s="4">
        <f>VLOOKUP(Table2[[#This Row],[Opponent]],Table3[[Team]:[ID]],2,FALSE)</f>
        <v>23</v>
      </c>
    </row>
    <row r="1073" spans="1:8" x14ac:dyDescent="0.3">
      <c r="A1073" t="s">
        <v>78</v>
      </c>
      <c r="B1073" s="5" t="s">
        <v>88</v>
      </c>
      <c r="C1073" s="6">
        <v>4</v>
      </c>
      <c r="D1073" s="6" t="b">
        <v>1</v>
      </c>
      <c r="E1073" s="13">
        <v>42849</v>
      </c>
      <c r="F1073" s="4">
        <f>IF(Table2[[#This Row],[Win]],1,0)</f>
        <v>1</v>
      </c>
      <c r="G1073" s="4">
        <f>VLOOKUP(Table2[[#This Row],[Team]],Table3[[Team]:[ID]],2,FALSE)</f>
        <v>9</v>
      </c>
      <c r="H1073" s="4">
        <f>VLOOKUP(Table2[[#This Row],[Opponent]],Table3[[Team]:[ID]],2,FALSE)</f>
        <v>30</v>
      </c>
    </row>
    <row r="1074" spans="1:8" x14ac:dyDescent="0.3">
      <c r="A1074" t="s">
        <v>100</v>
      </c>
      <c r="B1074" s="3" t="s">
        <v>87</v>
      </c>
      <c r="C1074" s="4">
        <v>-1</v>
      </c>
      <c r="D1074" s="4" t="b">
        <v>0</v>
      </c>
      <c r="E1074" s="13">
        <v>42849</v>
      </c>
      <c r="F1074" s="4">
        <f>IF(Table2[[#This Row],[Win]],1,0)</f>
        <v>0</v>
      </c>
      <c r="G1074" s="4">
        <f>VLOOKUP(Table2[[#This Row],[Team]],Table3[[Team]:[ID]],2,FALSE)</f>
        <v>28</v>
      </c>
      <c r="H1074" s="4">
        <f>VLOOKUP(Table2[[#This Row],[Opponent]],Table3[[Team]:[ID]],2,FALSE)</f>
        <v>17</v>
      </c>
    </row>
    <row r="1075" spans="1:8" x14ac:dyDescent="0.3">
      <c r="A1075" t="s">
        <v>76</v>
      </c>
      <c r="B1075" s="5" t="s">
        <v>75</v>
      </c>
      <c r="C1075" s="6">
        <v>1</v>
      </c>
      <c r="D1075" s="6" t="b">
        <v>1</v>
      </c>
      <c r="E1075" s="13">
        <v>42849</v>
      </c>
      <c r="F1075" s="4">
        <f>IF(Table2[[#This Row],[Win]],1,0)</f>
        <v>1</v>
      </c>
      <c r="G1075" s="4">
        <f>VLOOKUP(Table2[[#This Row],[Team]],Table3[[Team]:[ID]],2,FALSE)</f>
        <v>13</v>
      </c>
      <c r="H1075" s="4">
        <f>VLOOKUP(Table2[[#This Row],[Opponent]],Table3[[Team]:[ID]],2,FALSE)</f>
        <v>29</v>
      </c>
    </row>
    <row r="1076" spans="1:8" x14ac:dyDescent="0.3">
      <c r="A1076" t="s">
        <v>81</v>
      </c>
      <c r="B1076" s="3" t="s">
        <v>72</v>
      </c>
      <c r="C1076" s="4">
        <v>-11</v>
      </c>
      <c r="D1076" s="4" t="b">
        <v>0</v>
      </c>
      <c r="E1076" s="13">
        <v>42849</v>
      </c>
      <c r="F1076" s="4">
        <f>IF(Table2[[#This Row],[Win]],1,0)</f>
        <v>0</v>
      </c>
      <c r="G1076" s="4">
        <f>VLOOKUP(Table2[[#This Row],[Team]],Table3[[Team]:[ID]],2,FALSE)</f>
        <v>22</v>
      </c>
      <c r="H1076" s="4">
        <f>VLOOKUP(Table2[[#This Row],[Opponent]],Table3[[Team]:[ID]],2,FALSE)</f>
        <v>5</v>
      </c>
    </row>
    <row r="1077" spans="1:8" x14ac:dyDescent="0.3">
      <c r="A1077" t="s">
        <v>99</v>
      </c>
      <c r="B1077" s="5" t="s">
        <v>94</v>
      </c>
      <c r="C1077" s="6">
        <v>3</v>
      </c>
      <c r="D1077" s="6" t="b">
        <v>1</v>
      </c>
      <c r="E1077" s="13">
        <v>42849</v>
      </c>
      <c r="F1077" s="4">
        <f>IF(Table2[[#This Row],[Win]],1,0)</f>
        <v>1</v>
      </c>
      <c r="G1077" s="4">
        <f>VLOOKUP(Table2[[#This Row],[Team]],Table3[[Team]:[ID]],2,FALSE)</f>
        <v>3</v>
      </c>
      <c r="H1077" s="4">
        <f>VLOOKUP(Table2[[#This Row],[Opponent]],Table3[[Team]:[ID]],2,FALSE)</f>
        <v>27</v>
      </c>
    </row>
    <row r="1078" spans="1:8" x14ac:dyDescent="0.3">
      <c r="A1078" t="s">
        <v>98</v>
      </c>
      <c r="B1078" s="3" t="s">
        <v>86</v>
      </c>
      <c r="C1078" s="4">
        <v>4</v>
      </c>
      <c r="D1078" s="4" t="b">
        <v>1</v>
      </c>
      <c r="E1078" s="13">
        <v>42849</v>
      </c>
      <c r="F1078" s="4">
        <f>IF(Table2[[#This Row],[Win]],1,0)</f>
        <v>1</v>
      </c>
      <c r="G1078" s="4">
        <f>VLOOKUP(Table2[[#This Row],[Team]],Table3[[Team]:[ID]],2,FALSE)</f>
        <v>16</v>
      </c>
      <c r="H1078" s="4">
        <f>VLOOKUP(Table2[[#This Row],[Opponent]],Table3[[Team]:[ID]],2,FALSE)</f>
        <v>7</v>
      </c>
    </row>
    <row r="1079" spans="1:8" x14ac:dyDescent="0.3">
      <c r="A1079" t="s">
        <v>71</v>
      </c>
      <c r="B1079" s="5" t="s">
        <v>91</v>
      </c>
      <c r="C1079" s="6">
        <v>1</v>
      </c>
      <c r="D1079" s="6" t="b">
        <v>1</v>
      </c>
      <c r="E1079" s="13">
        <v>42849</v>
      </c>
      <c r="F1079" s="4">
        <f>IF(Table2[[#This Row],[Win]],1,0)</f>
        <v>1</v>
      </c>
      <c r="G1079" s="4">
        <f>VLOOKUP(Table2[[#This Row],[Team]],Table3[[Team]:[ID]],2,FALSE)</f>
        <v>24</v>
      </c>
      <c r="H1079" s="4">
        <f>VLOOKUP(Table2[[#This Row],[Opponent]],Table3[[Team]:[ID]],2,FALSE)</f>
        <v>14</v>
      </c>
    </row>
    <row r="1080" spans="1:8" x14ac:dyDescent="0.3">
      <c r="A1080" t="s">
        <v>97</v>
      </c>
      <c r="B1080" s="3" t="s">
        <v>74</v>
      </c>
      <c r="C1080" s="4">
        <v>11</v>
      </c>
      <c r="D1080" s="4" t="b">
        <v>1</v>
      </c>
      <c r="E1080" s="13">
        <v>42849</v>
      </c>
      <c r="F1080" s="4">
        <f>IF(Table2[[#This Row],[Win]],1,0)</f>
        <v>1</v>
      </c>
      <c r="G1080" s="4">
        <f>VLOOKUP(Table2[[#This Row],[Team]],Table3[[Team]:[ID]],2,FALSE)</f>
        <v>6</v>
      </c>
      <c r="H1080" s="4">
        <f>VLOOKUP(Table2[[#This Row],[Opponent]],Table3[[Team]:[ID]],2,FALSE)</f>
        <v>12</v>
      </c>
    </row>
    <row r="1081" spans="1:8" x14ac:dyDescent="0.3">
      <c r="A1081" t="s">
        <v>93</v>
      </c>
      <c r="B1081" s="5" t="s">
        <v>82</v>
      </c>
      <c r="C1081" s="6">
        <v>6</v>
      </c>
      <c r="D1081" s="6" t="b">
        <v>1</v>
      </c>
      <c r="E1081" s="13">
        <v>42850</v>
      </c>
      <c r="F1081" s="4">
        <f>IF(Table2[[#This Row],[Win]],1,0)</f>
        <v>1</v>
      </c>
      <c r="G1081" s="4">
        <f>VLOOKUP(Table2[[#This Row],[Team]],Table3[[Team]:[ID]],2,FALSE)</f>
        <v>1</v>
      </c>
      <c r="H1081" s="4">
        <f>VLOOKUP(Table2[[#This Row],[Opponent]],Table3[[Team]:[ID]],2,FALSE)</f>
        <v>23</v>
      </c>
    </row>
    <row r="1082" spans="1:8" x14ac:dyDescent="0.3">
      <c r="A1082" t="s">
        <v>78</v>
      </c>
      <c r="B1082" s="3" t="s">
        <v>88</v>
      </c>
      <c r="C1082" s="4">
        <v>-3</v>
      </c>
      <c r="D1082" s="4" t="b">
        <v>0</v>
      </c>
      <c r="E1082" s="13">
        <v>42850</v>
      </c>
      <c r="F1082" s="4">
        <f>IF(Table2[[#This Row],[Win]],1,0)</f>
        <v>0</v>
      </c>
      <c r="G1082" s="4">
        <f>VLOOKUP(Table2[[#This Row],[Team]],Table3[[Team]:[ID]],2,FALSE)</f>
        <v>9</v>
      </c>
      <c r="H1082" s="4">
        <f>VLOOKUP(Table2[[#This Row],[Opponent]],Table3[[Team]:[ID]],2,FALSE)</f>
        <v>30</v>
      </c>
    </row>
    <row r="1083" spans="1:8" x14ac:dyDescent="0.3">
      <c r="A1083" t="s">
        <v>85</v>
      </c>
      <c r="B1083" s="5" t="s">
        <v>77</v>
      </c>
      <c r="C1083" s="6">
        <v>10</v>
      </c>
      <c r="D1083" s="6" t="b">
        <v>1</v>
      </c>
      <c r="E1083" s="13">
        <v>42850</v>
      </c>
      <c r="F1083" s="4">
        <f>IF(Table2[[#This Row],[Win]],1,0)</f>
        <v>1</v>
      </c>
      <c r="G1083" s="4">
        <f>VLOOKUP(Table2[[#This Row],[Team]],Table3[[Team]:[ID]],2,FALSE)</f>
        <v>10</v>
      </c>
      <c r="H1083" s="4">
        <f>VLOOKUP(Table2[[#This Row],[Opponent]],Table3[[Team]:[ID]],2,FALSE)</f>
        <v>25</v>
      </c>
    </row>
    <row r="1084" spans="1:8" x14ac:dyDescent="0.3">
      <c r="A1084" t="s">
        <v>100</v>
      </c>
      <c r="B1084" s="3" t="s">
        <v>87</v>
      </c>
      <c r="C1084" s="4">
        <v>-7</v>
      </c>
      <c r="D1084" s="4" t="b">
        <v>0</v>
      </c>
      <c r="E1084" s="13">
        <v>42850</v>
      </c>
      <c r="F1084" s="4">
        <f>IF(Table2[[#This Row],[Win]],1,0)</f>
        <v>0</v>
      </c>
      <c r="G1084" s="4">
        <f>VLOOKUP(Table2[[#This Row],[Team]],Table3[[Team]:[ID]],2,FALSE)</f>
        <v>28</v>
      </c>
      <c r="H1084" s="4">
        <f>VLOOKUP(Table2[[#This Row],[Opponent]],Table3[[Team]:[ID]],2,FALSE)</f>
        <v>17</v>
      </c>
    </row>
    <row r="1085" spans="1:8" x14ac:dyDescent="0.3">
      <c r="A1085" t="s">
        <v>95</v>
      </c>
      <c r="B1085" s="5" t="s">
        <v>75</v>
      </c>
      <c r="C1085" s="6">
        <v>-1</v>
      </c>
      <c r="D1085" s="6" t="b">
        <v>0</v>
      </c>
      <c r="E1085" s="13">
        <v>42850</v>
      </c>
      <c r="F1085" s="4">
        <f>IF(Table2[[#This Row],[Win]],1,0)</f>
        <v>0</v>
      </c>
      <c r="G1085" s="4">
        <f>VLOOKUP(Table2[[#This Row],[Team]],Table3[[Team]:[ID]],2,FALSE)</f>
        <v>26</v>
      </c>
      <c r="H1085" s="4">
        <f>VLOOKUP(Table2[[#This Row],[Opponent]],Table3[[Team]:[ID]],2,FALSE)</f>
        <v>29</v>
      </c>
    </row>
    <row r="1086" spans="1:8" x14ac:dyDescent="0.3">
      <c r="A1086" t="s">
        <v>76</v>
      </c>
      <c r="B1086" s="3" t="s">
        <v>89</v>
      </c>
      <c r="C1086" s="4">
        <v>1</v>
      </c>
      <c r="D1086" s="4" t="b">
        <v>1</v>
      </c>
      <c r="E1086" s="13">
        <v>42850</v>
      </c>
      <c r="F1086" s="4">
        <f>IF(Table2[[#This Row],[Win]],1,0)</f>
        <v>1</v>
      </c>
      <c r="G1086" s="4">
        <f>VLOOKUP(Table2[[#This Row],[Team]],Table3[[Team]:[ID]],2,FALSE)</f>
        <v>13</v>
      </c>
      <c r="H1086" s="4">
        <f>VLOOKUP(Table2[[#This Row],[Opponent]],Table3[[Team]:[ID]],2,FALSE)</f>
        <v>20</v>
      </c>
    </row>
    <row r="1087" spans="1:8" x14ac:dyDescent="0.3">
      <c r="A1087" t="s">
        <v>81</v>
      </c>
      <c r="B1087" s="5" t="s">
        <v>72</v>
      </c>
      <c r="C1087" s="6">
        <v>-1</v>
      </c>
      <c r="D1087" s="6" t="b">
        <v>0</v>
      </c>
      <c r="E1087" s="13">
        <v>42850</v>
      </c>
      <c r="F1087" s="4">
        <f>IF(Table2[[#This Row],[Win]],1,0)</f>
        <v>0</v>
      </c>
      <c r="G1087" s="4">
        <f>VLOOKUP(Table2[[#This Row],[Team]],Table3[[Team]:[ID]],2,FALSE)</f>
        <v>22</v>
      </c>
      <c r="H1087" s="4">
        <f>VLOOKUP(Table2[[#This Row],[Opponent]],Table3[[Team]:[ID]],2,FALSE)</f>
        <v>5</v>
      </c>
    </row>
    <row r="1088" spans="1:8" x14ac:dyDescent="0.3">
      <c r="A1088" t="s">
        <v>99</v>
      </c>
      <c r="B1088" s="3" t="s">
        <v>94</v>
      </c>
      <c r="C1088" s="4">
        <v>-2</v>
      </c>
      <c r="D1088" s="4" t="b">
        <v>0</v>
      </c>
      <c r="E1088" s="13">
        <v>42850</v>
      </c>
      <c r="F1088" s="4">
        <f>IF(Table2[[#This Row],[Win]],1,0)</f>
        <v>0</v>
      </c>
      <c r="G1088" s="4">
        <f>VLOOKUP(Table2[[#This Row],[Team]],Table3[[Team]:[ID]],2,FALSE)</f>
        <v>3</v>
      </c>
      <c r="H1088" s="4">
        <f>VLOOKUP(Table2[[#This Row],[Opponent]],Table3[[Team]:[ID]],2,FALSE)</f>
        <v>27</v>
      </c>
    </row>
    <row r="1089" spans="1:8" x14ac:dyDescent="0.3">
      <c r="A1089" t="s">
        <v>98</v>
      </c>
      <c r="B1089" s="5" t="s">
        <v>86</v>
      </c>
      <c r="C1089" s="6">
        <v>8</v>
      </c>
      <c r="D1089" s="6" t="b">
        <v>1</v>
      </c>
      <c r="E1089" s="13">
        <v>42850</v>
      </c>
      <c r="F1089" s="4">
        <f>IF(Table2[[#This Row],[Win]],1,0)</f>
        <v>1</v>
      </c>
      <c r="G1089" s="4">
        <f>VLOOKUP(Table2[[#This Row],[Team]],Table3[[Team]:[ID]],2,FALSE)</f>
        <v>16</v>
      </c>
      <c r="H1089" s="4">
        <f>VLOOKUP(Table2[[#This Row],[Opponent]],Table3[[Team]:[ID]],2,FALSE)</f>
        <v>7</v>
      </c>
    </row>
    <row r="1090" spans="1:8" x14ac:dyDescent="0.3">
      <c r="A1090" t="s">
        <v>83</v>
      </c>
      <c r="B1090" s="3" t="s">
        <v>96</v>
      </c>
      <c r="C1090" s="4">
        <v>-2</v>
      </c>
      <c r="D1090" s="4" t="b">
        <v>0</v>
      </c>
      <c r="E1090" s="13">
        <v>42850</v>
      </c>
      <c r="F1090" s="4">
        <f>IF(Table2[[#This Row],[Win]],1,0)</f>
        <v>0</v>
      </c>
      <c r="G1090" s="4">
        <f>VLOOKUP(Table2[[#This Row],[Team]],Table3[[Team]:[ID]],2,FALSE)</f>
        <v>8</v>
      </c>
      <c r="H1090" s="4">
        <f>VLOOKUP(Table2[[#This Row],[Opponent]],Table3[[Team]:[ID]],2,FALSE)</f>
        <v>11</v>
      </c>
    </row>
    <row r="1091" spans="1:8" x14ac:dyDescent="0.3">
      <c r="A1091" t="s">
        <v>71</v>
      </c>
      <c r="B1091" s="5" t="s">
        <v>91</v>
      </c>
      <c r="C1091" s="6">
        <v>-1</v>
      </c>
      <c r="D1091" s="6" t="b">
        <v>0</v>
      </c>
      <c r="E1091" s="13">
        <v>42850</v>
      </c>
      <c r="F1091" s="4">
        <f>IF(Table2[[#This Row],[Win]],1,0)</f>
        <v>0</v>
      </c>
      <c r="G1091" s="4">
        <f>VLOOKUP(Table2[[#This Row],[Team]],Table3[[Team]:[ID]],2,FALSE)</f>
        <v>24</v>
      </c>
      <c r="H1091" s="4">
        <f>VLOOKUP(Table2[[#This Row],[Opponent]],Table3[[Team]:[ID]],2,FALSE)</f>
        <v>14</v>
      </c>
    </row>
    <row r="1092" spans="1:8" x14ac:dyDescent="0.3">
      <c r="A1092" t="s">
        <v>97</v>
      </c>
      <c r="B1092" s="3" t="s">
        <v>74</v>
      </c>
      <c r="C1092" s="4">
        <v>5</v>
      </c>
      <c r="D1092" s="4" t="b">
        <v>1</v>
      </c>
      <c r="E1092" s="13">
        <v>42850</v>
      </c>
      <c r="F1092" s="4">
        <f>IF(Table2[[#This Row],[Win]],1,0)</f>
        <v>1</v>
      </c>
      <c r="G1092" s="4">
        <f>VLOOKUP(Table2[[#This Row],[Team]],Table3[[Team]:[ID]],2,FALSE)</f>
        <v>6</v>
      </c>
      <c r="H1092" s="4">
        <f>VLOOKUP(Table2[[#This Row],[Opponent]],Table3[[Team]:[ID]],2,FALSE)</f>
        <v>12</v>
      </c>
    </row>
    <row r="1093" spans="1:8" x14ac:dyDescent="0.3">
      <c r="A1093" t="s">
        <v>93</v>
      </c>
      <c r="B1093" s="5" t="s">
        <v>82</v>
      </c>
      <c r="C1093" s="6">
        <v>-3</v>
      </c>
      <c r="D1093" s="6" t="b">
        <v>0</v>
      </c>
      <c r="E1093" s="13">
        <v>42851</v>
      </c>
      <c r="F1093" s="4">
        <f>IF(Table2[[#This Row],[Win]],1,0)</f>
        <v>0</v>
      </c>
      <c r="G1093" s="4">
        <f>VLOOKUP(Table2[[#This Row],[Team]],Table3[[Team]:[ID]],2,FALSE)</f>
        <v>1</v>
      </c>
      <c r="H1093" s="4">
        <f>VLOOKUP(Table2[[#This Row],[Opponent]],Table3[[Team]:[ID]],2,FALSE)</f>
        <v>23</v>
      </c>
    </row>
    <row r="1094" spans="1:8" x14ac:dyDescent="0.3">
      <c r="A1094" t="s">
        <v>78</v>
      </c>
      <c r="B1094" s="3" t="s">
        <v>88</v>
      </c>
      <c r="C1094" s="4">
        <v>-7</v>
      </c>
      <c r="D1094" s="4" t="b">
        <v>0</v>
      </c>
      <c r="E1094" s="13">
        <v>42851</v>
      </c>
      <c r="F1094" s="4">
        <f>IF(Table2[[#This Row],[Win]],1,0)</f>
        <v>0</v>
      </c>
      <c r="G1094" s="4">
        <f>VLOOKUP(Table2[[#This Row],[Team]],Table3[[Team]:[ID]],2,FALSE)</f>
        <v>9</v>
      </c>
      <c r="H1094" s="4">
        <f>VLOOKUP(Table2[[#This Row],[Opponent]],Table3[[Team]:[ID]],2,FALSE)</f>
        <v>30</v>
      </c>
    </row>
    <row r="1095" spans="1:8" x14ac:dyDescent="0.3">
      <c r="A1095" t="s">
        <v>85</v>
      </c>
      <c r="B1095" s="5" t="s">
        <v>77</v>
      </c>
      <c r="C1095" s="6">
        <v>-8</v>
      </c>
      <c r="D1095" s="6" t="b">
        <v>0</v>
      </c>
      <c r="E1095" s="13">
        <v>42851</v>
      </c>
      <c r="F1095" s="4">
        <f>IF(Table2[[#This Row],[Win]],1,0)</f>
        <v>0</v>
      </c>
      <c r="G1095" s="4">
        <f>VLOOKUP(Table2[[#This Row],[Team]],Table3[[Team]:[ID]],2,FALSE)</f>
        <v>10</v>
      </c>
      <c r="H1095" s="4">
        <f>VLOOKUP(Table2[[#This Row],[Opponent]],Table3[[Team]:[ID]],2,FALSE)</f>
        <v>25</v>
      </c>
    </row>
    <row r="1096" spans="1:8" x14ac:dyDescent="0.3">
      <c r="A1096" t="s">
        <v>100</v>
      </c>
      <c r="B1096" s="3" t="s">
        <v>87</v>
      </c>
      <c r="C1096" s="4">
        <v>11</v>
      </c>
      <c r="D1096" s="4" t="b">
        <v>1</v>
      </c>
      <c r="E1096" s="13">
        <v>42851</v>
      </c>
      <c r="F1096" s="4">
        <f>IF(Table2[[#This Row],[Win]],1,0)</f>
        <v>1</v>
      </c>
      <c r="G1096" s="4">
        <f>VLOOKUP(Table2[[#This Row],[Team]],Table3[[Team]:[ID]],2,FALSE)</f>
        <v>28</v>
      </c>
      <c r="H1096" s="4">
        <f>VLOOKUP(Table2[[#This Row],[Opponent]],Table3[[Team]:[ID]],2,FALSE)</f>
        <v>17</v>
      </c>
    </row>
    <row r="1097" spans="1:8" x14ac:dyDescent="0.3">
      <c r="A1097" t="s">
        <v>76</v>
      </c>
      <c r="B1097" s="5" t="s">
        <v>89</v>
      </c>
      <c r="C1097" s="6">
        <v>3</v>
      </c>
      <c r="D1097" s="6" t="b">
        <v>1</v>
      </c>
      <c r="E1097" s="13">
        <v>42851</v>
      </c>
      <c r="F1097" s="4">
        <f>IF(Table2[[#This Row],[Win]],1,0)</f>
        <v>1</v>
      </c>
      <c r="G1097" s="4">
        <f>VLOOKUP(Table2[[#This Row],[Team]],Table3[[Team]:[ID]],2,FALSE)</f>
        <v>13</v>
      </c>
      <c r="H1097" s="4">
        <f>VLOOKUP(Table2[[#This Row],[Opponent]],Table3[[Team]:[ID]],2,FALSE)</f>
        <v>20</v>
      </c>
    </row>
    <row r="1098" spans="1:8" x14ac:dyDescent="0.3">
      <c r="A1098" t="s">
        <v>81</v>
      </c>
      <c r="B1098" s="3" t="s">
        <v>72</v>
      </c>
      <c r="C1098" s="4">
        <v>1</v>
      </c>
      <c r="D1098" s="4" t="b">
        <v>1</v>
      </c>
      <c r="E1098" s="13">
        <v>42851</v>
      </c>
      <c r="F1098" s="4">
        <f>IF(Table2[[#This Row],[Win]],1,0)</f>
        <v>1</v>
      </c>
      <c r="G1098" s="4">
        <f>VLOOKUP(Table2[[#This Row],[Team]],Table3[[Team]:[ID]],2,FALSE)</f>
        <v>22</v>
      </c>
      <c r="H1098" s="4">
        <f>VLOOKUP(Table2[[#This Row],[Opponent]],Table3[[Team]:[ID]],2,FALSE)</f>
        <v>5</v>
      </c>
    </row>
    <row r="1099" spans="1:8" x14ac:dyDescent="0.3">
      <c r="A1099" t="s">
        <v>80</v>
      </c>
      <c r="B1099" s="5" t="s">
        <v>84</v>
      </c>
      <c r="C1099" s="6">
        <v>3</v>
      </c>
      <c r="D1099" s="6" t="b">
        <v>1</v>
      </c>
      <c r="E1099" s="13">
        <v>42851</v>
      </c>
      <c r="F1099" s="4">
        <f>IF(Table2[[#This Row],[Win]],1,0)</f>
        <v>1</v>
      </c>
      <c r="G1099" s="4">
        <f>VLOOKUP(Table2[[#This Row],[Team]],Table3[[Team]:[ID]],2,FALSE)</f>
        <v>21</v>
      </c>
      <c r="H1099" s="4">
        <f>VLOOKUP(Table2[[#This Row],[Opponent]],Table3[[Team]:[ID]],2,FALSE)</f>
        <v>15</v>
      </c>
    </row>
    <row r="1100" spans="1:8" x14ac:dyDescent="0.3">
      <c r="A1100" t="s">
        <v>99</v>
      </c>
      <c r="B1100" s="3" t="s">
        <v>94</v>
      </c>
      <c r="C1100" s="4">
        <v>1</v>
      </c>
      <c r="D1100" s="4" t="b">
        <v>1</v>
      </c>
      <c r="E1100" s="13">
        <v>42851</v>
      </c>
      <c r="F1100" s="4">
        <f>IF(Table2[[#This Row],[Win]],1,0)</f>
        <v>1</v>
      </c>
      <c r="G1100" s="4">
        <f>VLOOKUP(Table2[[#This Row],[Team]],Table3[[Team]:[ID]],2,FALSE)</f>
        <v>3</v>
      </c>
      <c r="H1100" s="4">
        <f>VLOOKUP(Table2[[#This Row],[Opponent]],Table3[[Team]:[ID]],2,FALSE)</f>
        <v>27</v>
      </c>
    </row>
    <row r="1101" spans="1:8" x14ac:dyDescent="0.3">
      <c r="A1101" t="s">
        <v>98</v>
      </c>
      <c r="B1101" s="5" t="s">
        <v>86</v>
      </c>
      <c r="C1101" s="6">
        <v>5</v>
      </c>
      <c r="D1101" s="6" t="b">
        <v>1</v>
      </c>
      <c r="E1101" s="13">
        <v>42851</v>
      </c>
      <c r="F1101" s="4">
        <f>IF(Table2[[#This Row],[Win]],1,0)</f>
        <v>1</v>
      </c>
      <c r="G1101" s="4">
        <f>VLOOKUP(Table2[[#This Row],[Team]],Table3[[Team]:[ID]],2,FALSE)</f>
        <v>16</v>
      </c>
      <c r="H1101" s="4">
        <f>VLOOKUP(Table2[[#This Row],[Opponent]],Table3[[Team]:[ID]],2,FALSE)</f>
        <v>7</v>
      </c>
    </row>
    <row r="1102" spans="1:8" x14ac:dyDescent="0.3">
      <c r="A1102" t="s">
        <v>92</v>
      </c>
      <c r="B1102" s="3" t="s">
        <v>79</v>
      </c>
      <c r="C1102" s="4">
        <v>-6</v>
      </c>
      <c r="D1102" s="4" t="b">
        <v>0</v>
      </c>
      <c r="E1102" s="13">
        <v>42851</v>
      </c>
      <c r="F1102" s="4">
        <f>IF(Table2[[#This Row],[Win]],1,0)</f>
        <v>0</v>
      </c>
      <c r="G1102" s="4">
        <f>VLOOKUP(Table2[[#This Row],[Team]],Table3[[Team]:[ID]],2,FALSE)</f>
        <v>18</v>
      </c>
      <c r="H1102" s="4">
        <f>VLOOKUP(Table2[[#This Row],[Opponent]],Table3[[Team]:[ID]],2,FALSE)</f>
        <v>2</v>
      </c>
    </row>
    <row r="1103" spans="1:8" x14ac:dyDescent="0.3">
      <c r="A1103" t="s">
        <v>83</v>
      </c>
      <c r="B1103" s="5" t="s">
        <v>96</v>
      </c>
      <c r="C1103" s="6">
        <v>1</v>
      </c>
      <c r="D1103" s="6" t="b">
        <v>1</v>
      </c>
      <c r="E1103" s="13">
        <v>42851</v>
      </c>
      <c r="F1103" s="4">
        <f>IF(Table2[[#This Row],[Win]],1,0)</f>
        <v>1</v>
      </c>
      <c r="G1103" s="4">
        <f>VLOOKUP(Table2[[#This Row],[Team]],Table3[[Team]:[ID]],2,FALSE)</f>
        <v>8</v>
      </c>
      <c r="H1103" s="4">
        <f>VLOOKUP(Table2[[#This Row],[Opponent]],Table3[[Team]:[ID]],2,FALSE)</f>
        <v>11</v>
      </c>
    </row>
    <row r="1104" spans="1:8" x14ac:dyDescent="0.3">
      <c r="A1104" t="s">
        <v>97</v>
      </c>
      <c r="B1104" s="3" t="s">
        <v>74</v>
      </c>
      <c r="C1104" s="4">
        <v>3</v>
      </c>
      <c r="D1104" s="4" t="b">
        <v>1</v>
      </c>
      <c r="E1104" s="13">
        <v>42851</v>
      </c>
      <c r="F1104" s="4">
        <f>IF(Table2[[#This Row],[Win]],1,0)</f>
        <v>1</v>
      </c>
      <c r="G1104" s="4">
        <f>VLOOKUP(Table2[[#This Row],[Team]],Table3[[Team]:[ID]],2,FALSE)</f>
        <v>6</v>
      </c>
      <c r="H1104" s="4">
        <f>VLOOKUP(Table2[[#This Row],[Opponent]],Table3[[Team]:[ID]],2,FALSE)</f>
        <v>12</v>
      </c>
    </row>
    <row r="1105" spans="1:8" x14ac:dyDescent="0.3">
      <c r="A1105" t="s">
        <v>71</v>
      </c>
      <c r="B1105" s="5" t="s">
        <v>91</v>
      </c>
      <c r="C1105" s="6">
        <v>1</v>
      </c>
      <c r="D1105" s="6" t="b">
        <v>1</v>
      </c>
      <c r="E1105" s="13">
        <v>42851</v>
      </c>
      <c r="F1105" s="4">
        <f>IF(Table2[[#This Row],[Win]],1,0)</f>
        <v>1</v>
      </c>
      <c r="G1105" s="4">
        <f>VLOOKUP(Table2[[#This Row],[Team]],Table3[[Team]:[ID]],2,FALSE)</f>
        <v>24</v>
      </c>
      <c r="H1105" s="4">
        <f>VLOOKUP(Table2[[#This Row],[Opponent]],Table3[[Team]:[ID]],2,FALSE)</f>
        <v>14</v>
      </c>
    </row>
    <row r="1106" spans="1:8" x14ac:dyDescent="0.3">
      <c r="A1106" t="s">
        <v>90</v>
      </c>
      <c r="B1106" s="3" t="s">
        <v>73</v>
      </c>
      <c r="C1106" s="4">
        <v>-2</v>
      </c>
      <c r="D1106" s="4" t="b">
        <v>0</v>
      </c>
      <c r="E1106" s="13">
        <v>42851</v>
      </c>
      <c r="F1106" s="4">
        <f>IF(Table2[[#This Row],[Win]],1,0)</f>
        <v>0</v>
      </c>
      <c r="G1106" s="4">
        <f>VLOOKUP(Table2[[#This Row],[Team]],Table3[[Team]:[ID]],2,FALSE)</f>
        <v>4</v>
      </c>
      <c r="H1106" s="4">
        <f>VLOOKUP(Table2[[#This Row],[Opponent]],Table3[[Team]:[ID]],2,FALSE)</f>
        <v>19</v>
      </c>
    </row>
    <row r="1107" spans="1:8" x14ac:dyDescent="0.3">
      <c r="A1107" t="s">
        <v>93</v>
      </c>
      <c r="B1107" s="5" t="s">
        <v>82</v>
      </c>
      <c r="C1107" s="6">
        <v>4</v>
      </c>
      <c r="D1107" s="6" t="b">
        <v>1</v>
      </c>
      <c r="E1107" s="13">
        <v>42852</v>
      </c>
      <c r="F1107" s="4">
        <f>IF(Table2[[#This Row],[Win]],1,0)</f>
        <v>1</v>
      </c>
      <c r="G1107" s="4">
        <f>VLOOKUP(Table2[[#This Row],[Team]],Table3[[Team]:[ID]],2,FALSE)</f>
        <v>1</v>
      </c>
      <c r="H1107" s="4">
        <f>VLOOKUP(Table2[[#This Row],[Opponent]],Table3[[Team]:[ID]],2,FALSE)</f>
        <v>23</v>
      </c>
    </row>
    <row r="1108" spans="1:8" x14ac:dyDescent="0.3">
      <c r="A1108" t="s">
        <v>78</v>
      </c>
      <c r="B1108" s="3" t="s">
        <v>88</v>
      </c>
      <c r="C1108" s="4">
        <v>-11</v>
      </c>
      <c r="D1108" s="4" t="b">
        <v>0</v>
      </c>
      <c r="E1108" s="13">
        <v>42852</v>
      </c>
      <c r="F1108" s="4">
        <f>IF(Table2[[#This Row],[Win]],1,0)</f>
        <v>0</v>
      </c>
      <c r="G1108" s="4">
        <f>VLOOKUP(Table2[[#This Row],[Team]],Table3[[Team]:[ID]],2,FALSE)</f>
        <v>9</v>
      </c>
      <c r="H1108" s="4">
        <f>VLOOKUP(Table2[[#This Row],[Opponent]],Table3[[Team]:[ID]],2,FALSE)</f>
        <v>30</v>
      </c>
    </row>
    <row r="1109" spans="1:8" x14ac:dyDescent="0.3">
      <c r="A1109" t="s">
        <v>85</v>
      </c>
      <c r="B1109" s="5" t="s">
        <v>77</v>
      </c>
      <c r="C1109" s="6">
        <v>-1</v>
      </c>
      <c r="D1109" s="6" t="b">
        <v>0</v>
      </c>
      <c r="E1109" s="13">
        <v>42852</v>
      </c>
      <c r="F1109" s="4">
        <f>IF(Table2[[#This Row],[Win]],1,0)</f>
        <v>0</v>
      </c>
      <c r="G1109" s="4">
        <f>VLOOKUP(Table2[[#This Row],[Team]],Table3[[Team]:[ID]],2,FALSE)</f>
        <v>10</v>
      </c>
      <c r="H1109" s="4">
        <f>VLOOKUP(Table2[[#This Row],[Opponent]],Table3[[Team]:[ID]],2,FALSE)</f>
        <v>25</v>
      </c>
    </row>
    <row r="1110" spans="1:8" x14ac:dyDescent="0.3">
      <c r="A1110" t="s">
        <v>95</v>
      </c>
      <c r="B1110" s="3" t="s">
        <v>75</v>
      </c>
      <c r="C1110" s="4">
        <v>2</v>
      </c>
      <c r="D1110" s="4" t="b">
        <v>1</v>
      </c>
      <c r="E1110" s="13">
        <v>42852</v>
      </c>
      <c r="F1110" s="4">
        <f>IF(Table2[[#This Row],[Win]],1,0)</f>
        <v>1</v>
      </c>
      <c r="G1110" s="4">
        <f>VLOOKUP(Table2[[#This Row],[Team]],Table3[[Team]:[ID]],2,FALSE)</f>
        <v>26</v>
      </c>
      <c r="H1110" s="4">
        <f>VLOOKUP(Table2[[#This Row],[Opponent]],Table3[[Team]:[ID]],2,FALSE)</f>
        <v>29</v>
      </c>
    </row>
    <row r="1111" spans="1:8" x14ac:dyDescent="0.3">
      <c r="A1111" t="s">
        <v>76</v>
      </c>
      <c r="B1111" s="5" t="s">
        <v>89</v>
      </c>
      <c r="C1111" s="6">
        <v>1</v>
      </c>
      <c r="D1111" s="6" t="b">
        <v>1</v>
      </c>
      <c r="E1111" s="13">
        <v>42852</v>
      </c>
      <c r="F1111" s="4">
        <f>IF(Table2[[#This Row],[Win]],1,0)</f>
        <v>1</v>
      </c>
      <c r="G1111" s="4">
        <f>VLOOKUP(Table2[[#This Row],[Team]],Table3[[Team]:[ID]],2,FALSE)</f>
        <v>13</v>
      </c>
      <c r="H1111" s="4">
        <f>VLOOKUP(Table2[[#This Row],[Opponent]],Table3[[Team]:[ID]],2,FALSE)</f>
        <v>20</v>
      </c>
    </row>
    <row r="1112" spans="1:8" x14ac:dyDescent="0.3">
      <c r="A1112" t="s">
        <v>95</v>
      </c>
      <c r="B1112" s="3" t="s">
        <v>75</v>
      </c>
      <c r="C1112" s="4">
        <v>4</v>
      </c>
      <c r="D1112" s="4" t="b">
        <v>1</v>
      </c>
      <c r="E1112" s="13">
        <v>42852</v>
      </c>
      <c r="F1112" s="4">
        <f>IF(Table2[[#This Row],[Win]],1,0)</f>
        <v>1</v>
      </c>
      <c r="G1112" s="4">
        <f>VLOOKUP(Table2[[#This Row],[Team]],Table3[[Team]:[ID]],2,FALSE)</f>
        <v>26</v>
      </c>
      <c r="H1112" s="4">
        <f>VLOOKUP(Table2[[#This Row],[Opponent]],Table3[[Team]:[ID]],2,FALSE)</f>
        <v>29</v>
      </c>
    </row>
    <row r="1113" spans="1:8" x14ac:dyDescent="0.3">
      <c r="A1113" t="s">
        <v>80</v>
      </c>
      <c r="B1113" s="5" t="s">
        <v>84</v>
      </c>
      <c r="C1113" s="6">
        <v>1</v>
      </c>
      <c r="D1113" s="6" t="b">
        <v>1</v>
      </c>
      <c r="E1113" s="13">
        <v>42852</v>
      </c>
      <c r="F1113" s="4">
        <f>IF(Table2[[#This Row],[Win]],1,0)</f>
        <v>1</v>
      </c>
      <c r="G1113" s="4">
        <f>VLOOKUP(Table2[[#This Row],[Team]],Table3[[Team]:[ID]],2,FALSE)</f>
        <v>21</v>
      </c>
      <c r="H1113" s="4">
        <f>VLOOKUP(Table2[[#This Row],[Opponent]],Table3[[Team]:[ID]],2,FALSE)</f>
        <v>15</v>
      </c>
    </row>
    <row r="1114" spans="1:8" x14ac:dyDescent="0.3">
      <c r="A1114" t="s">
        <v>71</v>
      </c>
      <c r="B1114" s="3" t="s">
        <v>91</v>
      </c>
      <c r="C1114" s="4">
        <v>-4</v>
      </c>
      <c r="D1114" s="4" t="b">
        <v>0</v>
      </c>
      <c r="E1114" s="13">
        <v>42852</v>
      </c>
      <c r="F1114" s="4">
        <f>IF(Table2[[#This Row],[Win]],1,0)</f>
        <v>0</v>
      </c>
      <c r="G1114" s="4">
        <f>VLOOKUP(Table2[[#This Row],[Team]],Table3[[Team]:[ID]],2,FALSE)</f>
        <v>24</v>
      </c>
      <c r="H1114" s="4">
        <f>VLOOKUP(Table2[[#This Row],[Opponent]],Table3[[Team]:[ID]],2,FALSE)</f>
        <v>14</v>
      </c>
    </row>
    <row r="1115" spans="1:8" x14ac:dyDescent="0.3">
      <c r="A1115" t="s">
        <v>92</v>
      </c>
      <c r="B1115" s="5" t="s">
        <v>79</v>
      </c>
      <c r="C1115" s="6">
        <v>-2</v>
      </c>
      <c r="D1115" s="6" t="b">
        <v>0</v>
      </c>
      <c r="E1115" s="13">
        <v>42852</v>
      </c>
      <c r="F1115" s="4">
        <f>IF(Table2[[#This Row],[Win]],1,0)</f>
        <v>0</v>
      </c>
      <c r="G1115" s="4">
        <f>VLOOKUP(Table2[[#This Row],[Team]],Table3[[Team]:[ID]],2,FALSE)</f>
        <v>18</v>
      </c>
      <c r="H1115" s="4">
        <f>VLOOKUP(Table2[[#This Row],[Opponent]],Table3[[Team]:[ID]],2,FALSE)</f>
        <v>2</v>
      </c>
    </row>
    <row r="1116" spans="1:8" x14ac:dyDescent="0.3">
      <c r="A1116" t="s">
        <v>83</v>
      </c>
      <c r="B1116" s="3" t="s">
        <v>96</v>
      </c>
      <c r="C1116" s="4">
        <v>1</v>
      </c>
      <c r="D1116" s="4" t="b">
        <v>1</v>
      </c>
      <c r="E1116" s="13">
        <v>42852</v>
      </c>
      <c r="F1116" s="4">
        <f>IF(Table2[[#This Row],[Win]],1,0)</f>
        <v>1</v>
      </c>
      <c r="G1116" s="4">
        <f>VLOOKUP(Table2[[#This Row],[Team]],Table3[[Team]:[ID]],2,FALSE)</f>
        <v>8</v>
      </c>
      <c r="H1116" s="4">
        <f>VLOOKUP(Table2[[#This Row],[Opponent]],Table3[[Team]:[ID]],2,FALSE)</f>
        <v>11</v>
      </c>
    </row>
    <row r="1117" spans="1:8" x14ac:dyDescent="0.3">
      <c r="A1117" t="s">
        <v>90</v>
      </c>
      <c r="B1117" s="5" t="s">
        <v>73</v>
      </c>
      <c r="C1117" s="6">
        <v>-3</v>
      </c>
      <c r="D1117" s="6" t="b">
        <v>0</v>
      </c>
      <c r="E1117" s="13">
        <v>42852</v>
      </c>
      <c r="F1117" s="4">
        <f>IF(Table2[[#This Row],[Win]],1,0)</f>
        <v>0</v>
      </c>
      <c r="G1117" s="4">
        <f>VLOOKUP(Table2[[#This Row],[Team]],Table3[[Team]:[ID]],2,FALSE)</f>
        <v>4</v>
      </c>
      <c r="H1117" s="4">
        <f>VLOOKUP(Table2[[#This Row],[Opponent]],Table3[[Team]:[ID]],2,FALSE)</f>
        <v>19</v>
      </c>
    </row>
    <row r="1118" spans="1:8" x14ac:dyDescent="0.3">
      <c r="A1118" t="s">
        <v>100</v>
      </c>
      <c r="B1118" s="3" t="s">
        <v>76</v>
      </c>
      <c r="C1118" s="4">
        <v>-3</v>
      </c>
      <c r="D1118" s="4" t="b">
        <v>0</v>
      </c>
      <c r="E1118" s="13">
        <v>42853</v>
      </c>
      <c r="F1118" s="4">
        <f>IF(Table2[[#This Row],[Win]],1,0)</f>
        <v>0</v>
      </c>
      <c r="G1118" s="4">
        <f>VLOOKUP(Table2[[#This Row],[Team]],Table3[[Team]:[ID]],2,FALSE)</f>
        <v>28</v>
      </c>
      <c r="H1118" s="4">
        <f>VLOOKUP(Table2[[#This Row],[Opponent]],Table3[[Team]:[ID]],2,FALSE)</f>
        <v>13</v>
      </c>
    </row>
    <row r="1119" spans="1:8" x14ac:dyDescent="0.3">
      <c r="A1119" t="s">
        <v>85</v>
      </c>
      <c r="B1119" s="5" t="s">
        <v>97</v>
      </c>
      <c r="C1119" s="6">
        <v>-4</v>
      </c>
      <c r="D1119" s="6" t="b">
        <v>0</v>
      </c>
      <c r="E1119" s="13">
        <v>42853</v>
      </c>
      <c r="F1119" s="4">
        <f>IF(Table2[[#This Row],[Win]],1,0)</f>
        <v>0</v>
      </c>
      <c r="G1119" s="4">
        <f>VLOOKUP(Table2[[#This Row],[Team]],Table3[[Team]:[ID]],2,FALSE)</f>
        <v>10</v>
      </c>
      <c r="H1119" s="4">
        <f>VLOOKUP(Table2[[#This Row],[Opponent]],Table3[[Team]:[ID]],2,FALSE)</f>
        <v>6</v>
      </c>
    </row>
    <row r="1120" spans="1:8" x14ac:dyDescent="0.3">
      <c r="A1120" t="s">
        <v>91</v>
      </c>
      <c r="B1120" s="3" t="s">
        <v>80</v>
      </c>
      <c r="C1120" s="4">
        <v>2</v>
      </c>
      <c r="D1120" s="4" t="b">
        <v>1</v>
      </c>
      <c r="E1120" s="13">
        <v>42853</v>
      </c>
      <c r="F1120" s="4">
        <f>IF(Table2[[#This Row],[Win]],1,0)</f>
        <v>1</v>
      </c>
      <c r="G1120" s="4">
        <f>VLOOKUP(Table2[[#This Row],[Team]],Table3[[Team]:[ID]],2,FALSE)</f>
        <v>14</v>
      </c>
      <c r="H1120" s="4">
        <f>VLOOKUP(Table2[[#This Row],[Opponent]],Table3[[Team]:[ID]],2,FALSE)</f>
        <v>21</v>
      </c>
    </row>
    <row r="1121" spans="1:8" x14ac:dyDescent="0.3">
      <c r="A1121" t="s">
        <v>95</v>
      </c>
      <c r="B1121" s="5" t="s">
        <v>86</v>
      </c>
      <c r="C1121" s="6">
        <v>2</v>
      </c>
      <c r="D1121" s="6" t="b">
        <v>1</v>
      </c>
      <c r="E1121" s="13">
        <v>42853</v>
      </c>
      <c r="F1121" s="4">
        <f>IF(Table2[[#This Row],[Win]],1,0)</f>
        <v>1</v>
      </c>
      <c r="G1121" s="4">
        <f>VLOOKUP(Table2[[#This Row],[Team]],Table3[[Team]:[ID]],2,FALSE)</f>
        <v>26</v>
      </c>
      <c r="H1121" s="4">
        <f>VLOOKUP(Table2[[#This Row],[Opponent]],Table3[[Team]:[ID]],2,FALSE)</f>
        <v>7</v>
      </c>
    </row>
    <row r="1122" spans="1:8" x14ac:dyDescent="0.3">
      <c r="A1122" t="s">
        <v>71</v>
      </c>
      <c r="B1122" s="3" t="s">
        <v>82</v>
      </c>
      <c r="C1122" s="4">
        <v>1</v>
      </c>
      <c r="D1122" s="4" t="b">
        <v>1</v>
      </c>
      <c r="E1122" s="13">
        <v>42853</v>
      </c>
      <c r="F1122" s="4">
        <f>IF(Table2[[#This Row],[Win]],1,0)</f>
        <v>1</v>
      </c>
      <c r="G1122" s="4">
        <f>VLOOKUP(Table2[[#This Row],[Team]],Table3[[Team]:[ID]],2,FALSE)</f>
        <v>24</v>
      </c>
      <c r="H1122" s="4">
        <f>VLOOKUP(Table2[[#This Row],[Opponent]],Table3[[Team]:[ID]],2,FALSE)</f>
        <v>23</v>
      </c>
    </row>
    <row r="1123" spans="1:8" x14ac:dyDescent="0.3">
      <c r="A1123" t="s">
        <v>98</v>
      </c>
      <c r="B1123" s="5" t="s">
        <v>79</v>
      </c>
      <c r="C1123" s="6">
        <v>-2</v>
      </c>
      <c r="D1123" s="6" t="b">
        <v>0</v>
      </c>
      <c r="E1123" s="13">
        <v>42853</v>
      </c>
      <c r="F1123" s="4">
        <f>IF(Table2[[#This Row],[Win]],1,0)</f>
        <v>0</v>
      </c>
      <c r="G1123" s="4">
        <f>VLOOKUP(Table2[[#This Row],[Team]],Table3[[Team]:[ID]],2,FALSE)</f>
        <v>16</v>
      </c>
      <c r="H1123" s="4">
        <f>VLOOKUP(Table2[[#This Row],[Opponent]],Table3[[Team]:[ID]],2,FALSE)</f>
        <v>2</v>
      </c>
    </row>
    <row r="1124" spans="1:8" x14ac:dyDescent="0.3">
      <c r="A1124" t="s">
        <v>88</v>
      </c>
      <c r="B1124" s="3" t="s">
        <v>92</v>
      </c>
      <c r="C1124" s="4">
        <v>-2</v>
      </c>
      <c r="D1124" s="4" t="b">
        <v>0</v>
      </c>
      <c r="E1124" s="13">
        <v>42853</v>
      </c>
      <c r="F1124" s="4">
        <f>IF(Table2[[#This Row],[Win]],1,0)</f>
        <v>0</v>
      </c>
      <c r="G1124" s="4">
        <f>VLOOKUP(Table2[[#This Row],[Team]],Table3[[Team]:[ID]],2,FALSE)</f>
        <v>30</v>
      </c>
      <c r="H1124" s="4">
        <f>VLOOKUP(Table2[[#This Row],[Opponent]],Table3[[Team]:[ID]],2,FALSE)</f>
        <v>18</v>
      </c>
    </row>
    <row r="1125" spans="1:8" x14ac:dyDescent="0.3">
      <c r="A1125" t="s">
        <v>74</v>
      </c>
      <c r="B1125" s="5" t="s">
        <v>87</v>
      </c>
      <c r="C1125" s="6">
        <v>-2</v>
      </c>
      <c r="D1125" s="6" t="b">
        <v>0</v>
      </c>
      <c r="E1125" s="13">
        <v>42853</v>
      </c>
      <c r="F1125" s="4">
        <f>IF(Table2[[#This Row],[Win]],1,0)</f>
        <v>0</v>
      </c>
      <c r="G1125" s="4">
        <f>VLOOKUP(Table2[[#This Row],[Team]],Table3[[Team]:[ID]],2,FALSE)</f>
        <v>12</v>
      </c>
      <c r="H1125" s="4">
        <f>VLOOKUP(Table2[[#This Row],[Opponent]],Table3[[Team]:[ID]],2,FALSE)</f>
        <v>17</v>
      </c>
    </row>
    <row r="1126" spans="1:8" x14ac:dyDescent="0.3">
      <c r="A1126" t="s">
        <v>73</v>
      </c>
      <c r="B1126" s="3" t="s">
        <v>99</v>
      </c>
      <c r="C1126" s="4">
        <v>3</v>
      </c>
      <c r="D1126" s="4" t="b">
        <v>1</v>
      </c>
      <c r="E1126" s="13">
        <v>42853</v>
      </c>
      <c r="F1126" s="4">
        <f>IF(Table2[[#This Row],[Win]],1,0)</f>
        <v>1</v>
      </c>
      <c r="G1126" s="4">
        <f>VLOOKUP(Table2[[#This Row],[Team]],Table3[[Team]:[ID]],2,FALSE)</f>
        <v>19</v>
      </c>
      <c r="H1126" s="4">
        <f>VLOOKUP(Table2[[#This Row],[Opponent]],Table3[[Team]:[ID]],2,FALSE)</f>
        <v>3</v>
      </c>
    </row>
    <row r="1127" spans="1:8" x14ac:dyDescent="0.3">
      <c r="A1127" t="s">
        <v>84</v>
      </c>
      <c r="B1127" s="5" t="s">
        <v>81</v>
      </c>
      <c r="C1127" s="6">
        <v>-10</v>
      </c>
      <c r="D1127" s="6" t="b">
        <v>0</v>
      </c>
      <c r="E1127" s="13">
        <v>42853</v>
      </c>
      <c r="F1127" s="4">
        <f>IF(Table2[[#This Row],[Win]],1,0)</f>
        <v>0</v>
      </c>
      <c r="G1127" s="4">
        <f>VLOOKUP(Table2[[#This Row],[Team]],Table3[[Team]:[ID]],2,FALSE)</f>
        <v>15</v>
      </c>
      <c r="H1127" s="4">
        <f>VLOOKUP(Table2[[#This Row],[Opponent]],Table3[[Team]:[ID]],2,FALSE)</f>
        <v>22</v>
      </c>
    </row>
    <row r="1128" spans="1:8" x14ac:dyDescent="0.3">
      <c r="A1128" t="s">
        <v>83</v>
      </c>
      <c r="B1128" s="3" t="s">
        <v>77</v>
      </c>
      <c r="C1128" s="4">
        <v>-2</v>
      </c>
      <c r="D1128" s="4" t="b">
        <v>0</v>
      </c>
      <c r="E1128" s="13">
        <v>42853</v>
      </c>
      <c r="F1128" s="4">
        <f>IF(Table2[[#This Row],[Win]],1,0)</f>
        <v>0</v>
      </c>
      <c r="G1128" s="4">
        <f>VLOOKUP(Table2[[#This Row],[Team]],Table3[[Team]:[ID]],2,FALSE)</f>
        <v>8</v>
      </c>
      <c r="H1128" s="4">
        <f>VLOOKUP(Table2[[#This Row],[Opponent]],Table3[[Team]:[ID]],2,FALSE)</f>
        <v>25</v>
      </c>
    </row>
    <row r="1129" spans="1:8" x14ac:dyDescent="0.3">
      <c r="A1129" t="s">
        <v>90</v>
      </c>
      <c r="B1129" s="5" t="s">
        <v>72</v>
      </c>
      <c r="C1129" s="6">
        <v>1</v>
      </c>
      <c r="D1129" s="6" t="b">
        <v>1</v>
      </c>
      <c r="E1129" s="13">
        <v>42853</v>
      </c>
      <c r="F1129" s="4">
        <f>IF(Table2[[#This Row],[Win]],1,0)</f>
        <v>1</v>
      </c>
      <c r="G1129" s="4">
        <f>VLOOKUP(Table2[[#This Row],[Team]],Table3[[Team]:[ID]],2,FALSE)</f>
        <v>4</v>
      </c>
      <c r="H1129" s="4">
        <f>VLOOKUP(Table2[[#This Row],[Opponent]],Table3[[Team]:[ID]],2,FALSE)</f>
        <v>5</v>
      </c>
    </row>
    <row r="1130" spans="1:8" x14ac:dyDescent="0.3">
      <c r="A1130" t="s">
        <v>96</v>
      </c>
      <c r="B1130" s="3" t="s">
        <v>89</v>
      </c>
      <c r="C1130" s="4">
        <v>5</v>
      </c>
      <c r="D1130" s="4" t="b">
        <v>1</v>
      </c>
      <c r="E1130" s="13">
        <v>42853</v>
      </c>
      <c r="F1130" s="4">
        <f>IF(Table2[[#This Row],[Win]],1,0)</f>
        <v>1</v>
      </c>
      <c r="G1130" s="4">
        <f>VLOOKUP(Table2[[#This Row],[Team]],Table3[[Team]:[ID]],2,FALSE)</f>
        <v>11</v>
      </c>
      <c r="H1130" s="4">
        <f>VLOOKUP(Table2[[#This Row],[Opponent]],Table3[[Team]:[ID]],2,FALSE)</f>
        <v>20</v>
      </c>
    </row>
    <row r="1131" spans="1:8" x14ac:dyDescent="0.3">
      <c r="A1131" t="s">
        <v>93</v>
      </c>
      <c r="B1131" s="5" t="s">
        <v>78</v>
      </c>
      <c r="C1131" s="6">
        <v>-2</v>
      </c>
      <c r="D1131" s="6" t="b">
        <v>0</v>
      </c>
      <c r="E1131" s="13">
        <v>42853</v>
      </c>
      <c r="F1131" s="4">
        <f>IF(Table2[[#This Row],[Win]],1,0)</f>
        <v>0</v>
      </c>
      <c r="G1131" s="4">
        <f>VLOOKUP(Table2[[#This Row],[Team]],Table3[[Team]:[ID]],2,FALSE)</f>
        <v>1</v>
      </c>
      <c r="H1131" s="4">
        <f>VLOOKUP(Table2[[#This Row],[Opponent]],Table3[[Team]:[ID]],2,FALSE)</f>
        <v>9</v>
      </c>
    </row>
    <row r="1132" spans="1:8" x14ac:dyDescent="0.3">
      <c r="A1132" t="s">
        <v>75</v>
      </c>
      <c r="B1132" s="3" t="s">
        <v>94</v>
      </c>
      <c r="C1132" s="4">
        <v>-3</v>
      </c>
      <c r="D1132" s="4" t="b">
        <v>0</v>
      </c>
      <c r="E1132" s="13">
        <v>42853</v>
      </c>
      <c r="F1132" s="4">
        <f>IF(Table2[[#This Row],[Win]],1,0)</f>
        <v>0</v>
      </c>
      <c r="G1132" s="4">
        <f>VLOOKUP(Table2[[#This Row],[Team]],Table3[[Team]:[ID]],2,FALSE)</f>
        <v>29</v>
      </c>
      <c r="H1132" s="4">
        <f>VLOOKUP(Table2[[#This Row],[Opponent]],Table3[[Team]:[ID]],2,FALSE)</f>
        <v>27</v>
      </c>
    </row>
    <row r="1133" spans="1:8" x14ac:dyDescent="0.3">
      <c r="A1133" t="s">
        <v>88</v>
      </c>
      <c r="B1133" s="5" t="s">
        <v>92</v>
      </c>
      <c r="C1133" s="6">
        <v>-2</v>
      </c>
      <c r="D1133" s="6" t="b">
        <v>0</v>
      </c>
      <c r="E1133" s="13">
        <v>42854</v>
      </c>
      <c r="F1133" s="4">
        <f>IF(Table2[[#This Row],[Win]],1,0)</f>
        <v>0</v>
      </c>
      <c r="G1133" s="4">
        <f>VLOOKUP(Table2[[#This Row],[Team]],Table3[[Team]:[ID]],2,FALSE)</f>
        <v>30</v>
      </c>
      <c r="H1133" s="4">
        <f>VLOOKUP(Table2[[#This Row],[Opponent]],Table3[[Team]:[ID]],2,FALSE)</f>
        <v>18</v>
      </c>
    </row>
    <row r="1134" spans="1:8" x14ac:dyDescent="0.3">
      <c r="A1134" t="s">
        <v>71</v>
      </c>
      <c r="B1134" s="3" t="s">
        <v>82</v>
      </c>
      <c r="C1134" s="4">
        <v>-8</v>
      </c>
      <c r="D1134" s="4" t="b">
        <v>0</v>
      </c>
      <c r="E1134" s="13">
        <v>42854</v>
      </c>
      <c r="F1134" s="4">
        <f>IF(Table2[[#This Row],[Win]],1,0)</f>
        <v>0</v>
      </c>
      <c r="G1134" s="4">
        <f>VLOOKUP(Table2[[#This Row],[Team]],Table3[[Team]:[ID]],2,FALSE)</f>
        <v>24</v>
      </c>
      <c r="H1134" s="4">
        <f>VLOOKUP(Table2[[#This Row],[Opponent]],Table3[[Team]:[ID]],2,FALSE)</f>
        <v>23</v>
      </c>
    </row>
    <row r="1135" spans="1:8" x14ac:dyDescent="0.3">
      <c r="A1135" t="s">
        <v>98</v>
      </c>
      <c r="B1135" s="5" t="s">
        <v>79</v>
      </c>
      <c r="C1135" s="6">
        <v>-8</v>
      </c>
      <c r="D1135" s="6" t="b">
        <v>0</v>
      </c>
      <c r="E1135" s="13">
        <v>42854</v>
      </c>
      <c r="F1135" s="4">
        <f>IF(Table2[[#This Row],[Win]],1,0)</f>
        <v>0</v>
      </c>
      <c r="G1135" s="4">
        <f>VLOOKUP(Table2[[#This Row],[Team]],Table3[[Team]:[ID]],2,FALSE)</f>
        <v>16</v>
      </c>
      <c r="H1135" s="4">
        <f>VLOOKUP(Table2[[#This Row],[Opponent]],Table3[[Team]:[ID]],2,FALSE)</f>
        <v>2</v>
      </c>
    </row>
    <row r="1136" spans="1:8" x14ac:dyDescent="0.3">
      <c r="A1136" t="s">
        <v>84</v>
      </c>
      <c r="B1136" s="3" t="s">
        <v>81</v>
      </c>
      <c r="C1136" s="4">
        <v>-4</v>
      </c>
      <c r="D1136" s="4" t="b">
        <v>0</v>
      </c>
      <c r="E1136" s="13">
        <v>42854</v>
      </c>
      <c r="F1136" s="4">
        <f>IF(Table2[[#This Row],[Win]],1,0)</f>
        <v>0</v>
      </c>
      <c r="G1136" s="4">
        <f>VLOOKUP(Table2[[#This Row],[Team]],Table3[[Team]:[ID]],2,FALSE)</f>
        <v>15</v>
      </c>
      <c r="H1136" s="4">
        <f>VLOOKUP(Table2[[#This Row],[Opponent]],Table3[[Team]:[ID]],2,FALSE)</f>
        <v>22</v>
      </c>
    </row>
    <row r="1137" spans="1:8" x14ac:dyDescent="0.3">
      <c r="A1137" t="s">
        <v>73</v>
      </c>
      <c r="B1137" s="5" t="s">
        <v>99</v>
      </c>
      <c r="C1137" s="6">
        <v>8</v>
      </c>
      <c r="D1137" s="6" t="b">
        <v>1</v>
      </c>
      <c r="E1137" s="13">
        <v>42854</v>
      </c>
      <c r="F1137" s="4">
        <f>IF(Table2[[#This Row],[Win]],1,0)</f>
        <v>1</v>
      </c>
      <c r="G1137" s="4">
        <f>VLOOKUP(Table2[[#This Row],[Team]],Table3[[Team]:[ID]],2,FALSE)</f>
        <v>19</v>
      </c>
      <c r="H1137" s="4">
        <f>VLOOKUP(Table2[[#This Row],[Opponent]],Table3[[Team]:[ID]],2,FALSE)</f>
        <v>3</v>
      </c>
    </row>
    <row r="1138" spans="1:8" x14ac:dyDescent="0.3">
      <c r="A1138" t="s">
        <v>83</v>
      </c>
      <c r="B1138" s="3" t="s">
        <v>77</v>
      </c>
      <c r="C1138" s="4">
        <v>1</v>
      </c>
      <c r="D1138" s="4" t="b">
        <v>1</v>
      </c>
      <c r="E1138" s="13">
        <v>42854</v>
      </c>
      <c r="F1138" s="4">
        <f>IF(Table2[[#This Row],[Win]],1,0)</f>
        <v>1</v>
      </c>
      <c r="G1138" s="4">
        <f>VLOOKUP(Table2[[#This Row],[Team]],Table3[[Team]:[ID]],2,FALSE)</f>
        <v>8</v>
      </c>
      <c r="H1138" s="4">
        <f>VLOOKUP(Table2[[#This Row],[Opponent]],Table3[[Team]:[ID]],2,FALSE)</f>
        <v>25</v>
      </c>
    </row>
    <row r="1139" spans="1:8" x14ac:dyDescent="0.3">
      <c r="A1139" t="s">
        <v>90</v>
      </c>
      <c r="B1139" s="5" t="s">
        <v>72</v>
      </c>
      <c r="C1139" s="6">
        <v>-3</v>
      </c>
      <c r="D1139" s="6" t="b">
        <v>0</v>
      </c>
      <c r="E1139" s="13">
        <v>42854</v>
      </c>
      <c r="F1139" s="4">
        <f>IF(Table2[[#This Row],[Win]],1,0)</f>
        <v>0</v>
      </c>
      <c r="G1139" s="4">
        <f>VLOOKUP(Table2[[#This Row],[Team]],Table3[[Team]:[ID]],2,FALSE)</f>
        <v>4</v>
      </c>
      <c r="H1139" s="4">
        <f>VLOOKUP(Table2[[#This Row],[Opponent]],Table3[[Team]:[ID]],2,FALSE)</f>
        <v>5</v>
      </c>
    </row>
    <row r="1140" spans="1:8" x14ac:dyDescent="0.3">
      <c r="A1140" t="s">
        <v>96</v>
      </c>
      <c r="B1140" s="3" t="s">
        <v>89</v>
      </c>
      <c r="C1140" s="4">
        <v>-1</v>
      </c>
      <c r="D1140" s="4" t="b">
        <v>0</v>
      </c>
      <c r="E1140" s="13">
        <v>42854</v>
      </c>
      <c r="F1140" s="4">
        <f>IF(Table2[[#This Row],[Win]],1,0)</f>
        <v>0</v>
      </c>
      <c r="G1140" s="4">
        <f>VLOOKUP(Table2[[#This Row],[Team]],Table3[[Team]:[ID]],2,FALSE)</f>
        <v>11</v>
      </c>
      <c r="H1140" s="4">
        <f>VLOOKUP(Table2[[#This Row],[Opponent]],Table3[[Team]:[ID]],2,FALSE)</f>
        <v>20</v>
      </c>
    </row>
    <row r="1141" spans="1:8" x14ac:dyDescent="0.3">
      <c r="A1141" t="s">
        <v>93</v>
      </c>
      <c r="B1141" s="5" t="s">
        <v>78</v>
      </c>
      <c r="C1141" s="6">
        <v>-1</v>
      </c>
      <c r="D1141" s="6" t="b">
        <v>0</v>
      </c>
      <c r="E1141" s="13">
        <v>42854</v>
      </c>
      <c r="F1141" s="4">
        <f>IF(Table2[[#This Row],[Win]],1,0)</f>
        <v>0</v>
      </c>
      <c r="G1141" s="4">
        <f>VLOOKUP(Table2[[#This Row],[Team]],Table3[[Team]:[ID]],2,FALSE)</f>
        <v>1</v>
      </c>
      <c r="H1141" s="4">
        <f>VLOOKUP(Table2[[#This Row],[Opponent]],Table3[[Team]:[ID]],2,FALSE)</f>
        <v>9</v>
      </c>
    </row>
    <row r="1142" spans="1:8" x14ac:dyDescent="0.3">
      <c r="A1142" t="s">
        <v>75</v>
      </c>
      <c r="B1142" s="3" t="s">
        <v>94</v>
      </c>
      <c r="C1142" s="4">
        <v>3</v>
      </c>
      <c r="D1142" s="4" t="b">
        <v>1</v>
      </c>
      <c r="E1142" s="13">
        <v>42854</v>
      </c>
      <c r="F1142" s="4">
        <f>IF(Table2[[#This Row],[Win]],1,0)</f>
        <v>1</v>
      </c>
      <c r="G1142" s="4">
        <f>VLOOKUP(Table2[[#This Row],[Team]],Table3[[Team]:[ID]],2,FALSE)</f>
        <v>29</v>
      </c>
      <c r="H1142" s="4">
        <f>VLOOKUP(Table2[[#This Row],[Opponent]],Table3[[Team]:[ID]],2,FALSE)</f>
        <v>27</v>
      </c>
    </row>
    <row r="1143" spans="1:8" x14ac:dyDescent="0.3">
      <c r="A1143" t="s">
        <v>85</v>
      </c>
      <c r="B1143" s="5" t="s">
        <v>97</v>
      </c>
      <c r="C1143" s="6">
        <v>-2</v>
      </c>
      <c r="D1143" s="6" t="b">
        <v>0</v>
      </c>
      <c r="E1143" s="13">
        <v>42854</v>
      </c>
      <c r="F1143" s="4">
        <f>IF(Table2[[#This Row],[Win]],1,0)</f>
        <v>0</v>
      </c>
      <c r="G1143" s="4">
        <f>VLOOKUP(Table2[[#This Row],[Team]],Table3[[Team]:[ID]],2,FALSE)</f>
        <v>10</v>
      </c>
      <c r="H1143" s="4">
        <f>VLOOKUP(Table2[[#This Row],[Opponent]],Table3[[Team]:[ID]],2,FALSE)</f>
        <v>6</v>
      </c>
    </row>
    <row r="1144" spans="1:8" x14ac:dyDescent="0.3">
      <c r="A1144" t="s">
        <v>91</v>
      </c>
      <c r="B1144" s="3" t="s">
        <v>80</v>
      </c>
      <c r="C1144" s="4">
        <v>1</v>
      </c>
      <c r="D1144" s="4" t="b">
        <v>1</v>
      </c>
      <c r="E1144" s="13">
        <v>42854</v>
      </c>
      <c r="F1144" s="4">
        <f>IF(Table2[[#This Row],[Win]],1,0)</f>
        <v>1</v>
      </c>
      <c r="G1144" s="4">
        <f>VLOOKUP(Table2[[#This Row],[Team]],Table3[[Team]:[ID]],2,FALSE)</f>
        <v>14</v>
      </c>
      <c r="H1144" s="4">
        <f>VLOOKUP(Table2[[#This Row],[Opponent]],Table3[[Team]:[ID]],2,FALSE)</f>
        <v>21</v>
      </c>
    </row>
    <row r="1145" spans="1:8" x14ac:dyDescent="0.3">
      <c r="A1145" t="s">
        <v>100</v>
      </c>
      <c r="B1145" s="5" t="s">
        <v>76</v>
      </c>
      <c r="C1145" s="6">
        <v>3</v>
      </c>
      <c r="D1145" s="6" t="b">
        <v>1</v>
      </c>
      <c r="E1145" s="13">
        <v>42854</v>
      </c>
      <c r="F1145" s="4">
        <f>IF(Table2[[#This Row],[Win]],1,0)</f>
        <v>1</v>
      </c>
      <c r="G1145" s="4">
        <f>VLOOKUP(Table2[[#This Row],[Team]],Table3[[Team]:[ID]],2,FALSE)</f>
        <v>28</v>
      </c>
      <c r="H1145" s="4">
        <f>VLOOKUP(Table2[[#This Row],[Opponent]],Table3[[Team]:[ID]],2,FALSE)</f>
        <v>13</v>
      </c>
    </row>
    <row r="1146" spans="1:8" x14ac:dyDescent="0.3">
      <c r="A1146" t="s">
        <v>95</v>
      </c>
      <c r="B1146" s="3" t="s">
        <v>86</v>
      </c>
      <c r="C1146" s="4">
        <v>-1</v>
      </c>
      <c r="D1146" s="4" t="b">
        <v>0</v>
      </c>
      <c r="E1146" s="13">
        <v>42855</v>
      </c>
      <c r="F1146" s="4">
        <f>IF(Table2[[#This Row],[Win]],1,0)</f>
        <v>0</v>
      </c>
      <c r="G1146" s="4">
        <f>VLOOKUP(Table2[[#This Row],[Team]],Table3[[Team]:[ID]],2,FALSE)</f>
        <v>26</v>
      </c>
      <c r="H1146" s="4">
        <f>VLOOKUP(Table2[[#This Row],[Opponent]],Table3[[Team]:[ID]],2,FALSE)</f>
        <v>7</v>
      </c>
    </row>
    <row r="1147" spans="1:8" x14ac:dyDescent="0.3">
      <c r="A1147" t="s">
        <v>71</v>
      </c>
      <c r="B1147" s="5" t="s">
        <v>82</v>
      </c>
      <c r="C1147" s="6">
        <v>-3</v>
      </c>
      <c r="D1147" s="6" t="b">
        <v>0</v>
      </c>
      <c r="E1147" s="13">
        <v>42855</v>
      </c>
      <c r="F1147" s="4">
        <f>IF(Table2[[#This Row],[Win]],1,0)</f>
        <v>0</v>
      </c>
      <c r="G1147" s="4">
        <f>VLOOKUP(Table2[[#This Row],[Team]],Table3[[Team]:[ID]],2,FALSE)</f>
        <v>24</v>
      </c>
      <c r="H1147" s="4">
        <f>VLOOKUP(Table2[[#This Row],[Opponent]],Table3[[Team]:[ID]],2,FALSE)</f>
        <v>23</v>
      </c>
    </row>
    <row r="1148" spans="1:8" x14ac:dyDescent="0.3">
      <c r="A1148" t="s">
        <v>98</v>
      </c>
      <c r="B1148" s="3" t="s">
        <v>79</v>
      </c>
      <c r="C1148" s="4">
        <v>1</v>
      </c>
      <c r="D1148" s="4" t="b">
        <v>1</v>
      </c>
      <c r="E1148" s="13">
        <v>42855</v>
      </c>
      <c r="F1148" s="4">
        <f>IF(Table2[[#This Row],[Win]],1,0)</f>
        <v>1</v>
      </c>
      <c r="G1148" s="4">
        <f>VLOOKUP(Table2[[#This Row],[Team]],Table3[[Team]:[ID]],2,FALSE)</f>
        <v>16</v>
      </c>
      <c r="H1148" s="4">
        <f>VLOOKUP(Table2[[#This Row],[Opponent]],Table3[[Team]:[ID]],2,FALSE)</f>
        <v>2</v>
      </c>
    </row>
    <row r="1149" spans="1:8" x14ac:dyDescent="0.3">
      <c r="A1149" t="s">
        <v>73</v>
      </c>
      <c r="B1149" s="5" t="s">
        <v>99</v>
      </c>
      <c r="C1149" s="6">
        <v>-3</v>
      </c>
      <c r="D1149" s="6" t="b">
        <v>0</v>
      </c>
      <c r="E1149" s="13">
        <v>42855</v>
      </c>
      <c r="F1149" s="4">
        <f>IF(Table2[[#This Row],[Win]],1,0)</f>
        <v>0</v>
      </c>
      <c r="G1149" s="4">
        <f>VLOOKUP(Table2[[#This Row],[Team]],Table3[[Team]:[ID]],2,FALSE)</f>
        <v>19</v>
      </c>
      <c r="H1149" s="4">
        <f>VLOOKUP(Table2[[#This Row],[Opponent]],Table3[[Team]:[ID]],2,FALSE)</f>
        <v>3</v>
      </c>
    </row>
    <row r="1150" spans="1:8" x14ac:dyDescent="0.3">
      <c r="A1150" t="s">
        <v>74</v>
      </c>
      <c r="B1150" s="3" t="s">
        <v>87</v>
      </c>
      <c r="C1150" s="4">
        <v>-2</v>
      </c>
      <c r="D1150" s="4" t="b">
        <v>0</v>
      </c>
      <c r="E1150" s="13">
        <v>42855</v>
      </c>
      <c r="F1150" s="4">
        <f>IF(Table2[[#This Row],[Win]],1,0)</f>
        <v>0</v>
      </c>
      <c r="G1150" s="4">
        <f>VLOOKUP(Table2[[#This Row],[Team]],Table3[[Team]:[ID]],2,FALSE)</f>
        <v>12</v>
      </c>
      <c r="H1150" s="4">
        <f>VLOOKUP(Table2[[#This Row],[Opponent]],Table3[[Team]:[ID]],2,FALSE)</f>
        <v>17</v>
      </c>
    </row>
    <row r="1151" spans="1:8" x14ac:dyDescent="0.3">
      <c r="A1151" t="s">
        <v>83</v>
      </c>
      <c r="B1151" s="5" t="s">
        <v>77</v>
      </c>
      <c r="C1151" s="6">
        <v>8</v>
      </c>
      <c r="D1151" s="6" t="b">
        <v>1</v>
      </c>
      <c r="E1151" s="13">
        <v>42855</v>
      </c>
      <c r="F1151" s="4">
        <f>IF(Table2[[#This Row],[Win]],1,0)</f>
        <v>1</v>
      </c>
      <c r="G1151" s="4">
        <f>VLOOKUP(Table2[[#This Row],[Team]],Table3[[Team]:[ID]],2,FALSE)</f>
        <v>8</v>
      </c>
      <c r="H1151" s="4">
        <f>VLOOKUP(Table2[[#This Row],[Opponent]],Table3[[Team]:[ID]],2,FALSE)</f>
        <v>25</v>
      </c>
    </row>
    <row r="1152" spans="1:8" x14ac:dyDescent="0.3">
      <c r="A1152" t="s">
        <v>84</v>
      </c>
      <c r="B1152" s="3" t="s">
        <v>81</v>
      </c>
      <c r="C1152" s="4">
        <v>7</v>
      </c>
      <c r="D1152" s="4" t="b">
        <v>1</v>
      </c>
      <c r="E1152" s="13">
        <v>42855</v>
      </c>
      <c r="F1152" s="4">
        <f>IF(Table2[[#This Row],[Win]],1,0)</f>
        <v>1</v>
      </c>
      <c r="G1152" s="4">
        <f>VLOOKUP(Table2[[#This Row],[Team]],Table3[[Team]:[ID]],2,FALSE)</f>
        <v>15</v>
      </c>
      <c r="H1152" s="4">
        <f>VLOOKUP(Table2[[#This Row],[Opponent]],Table3[[Team]:[ID]],2,FALSE)</f>
        <v>22</v>
      </c>
    </row>
    <row r="1153" spans="1:8" x14ac:dyDescent="0.3">
      <c r="A1153" t="s">
        <v>90</v>
      </c>
      <c r="B1153" s="5" t="s">
        <v>72</v>
      </c>
      <c r="C1153" s="6">
        <v>4</v>
      </c>
      <c r="D1153" s="6" t="b">
        <v>1</v>
      </c>
      <c r="E1153" s="13">
        <v>42855</v>
      </c>
      <c r="F1153" s="4">
        <f>IF(Table2[[#This Row],[Win]],1,0)</f>
        <v>1</v>
      </c>
      <c r="G1153" s="4">
        <f>VLOOKUP(Table2[[#This Row],[Team]],Table3[[Team]:[ID]],2,FALSE)</f>
        <v>4</v>
      </c>
      <c r="H1153" s="4">
        <f>VLOOKUP(Table2[[#This Row],[Opponent]],Table3[[Team]:[ID]],2,FALSE)</f>
        <v>5</v>
      </c>
    </row>
    <row r="1154" spans="1:8" x14ac:dyDescent="0.3">
      <c r="A1154" t="s">
        <v>75</v>
      </c>
      <c r="B1154" s="3" t="s">
        <v>94</v>
      </c>
      <c r="C1154" s="4">
        <v>2</v>
      </c>
      <c r="D1154" s="4" t="b">
        <v>1</v>
      </c>
      <c r="E1154" s="13">
        <v>42855</v>
      </c>
      <c r="F1154" s="4">
        <f>IF(Table2[[#This Row],[Win]],1,0)</f>
        <v>1</v>
      </c>
      <c r="G1154" s="4">
        <f>VLOOKUP(Table2[[#This Row],[Team]],Table3[[Team]:[ID]],2,FALSE)</f>
        <v>29</v>
      </c>
      <c r="H1154" s="4">
        <f>VLOOKUP(Table2[[#This Row],[Opponent]],Table3[[Team]:[ID]],2,FALSE)</f>
        <v>27</v>
      </c>
    </row>
    <row r="1155" spans="1:8" x14ac:dyDescent="0.3">
      <c r="A1155" t="s">
        <v>88</v>
      </c>
      <c r="B1155" s="5" t="s">
        <v>92</v>
      </c>
      <c r="C1155" s="6">
        <v>18</v>
      </c>
      <c r="D1155" s="6" t="b">
        <v>1</v>
      </c>
      <c r="E1155" s="13">
        <v>42855</v>
      </c>
      <c r="F1155" s="4">
        <f>IF(Table2[[#This Row],[Win]],1,0)</f>
        <v>1</v>
      </c>
      <c r="G1155" s="4">
        <f>VLOOKUP(Table2[[#This Row],[Team]],Table3[[Team]:[ID]],2,FALSE)</f>
        <v>30</v>
      </c>
      <c r="H1155" s="4">
        <f>VLOOKUP(Table2[[#This Row],[Opponent]],Table3[[Team]:[ID]],2,FALSE)</f>
        <v>18</v>
      </c>
    </row>
    <row r="1156" spans="1:8" x14ac:dyDescent="0.3">
      <c r="A1156" t="s">
        <v>93</v>
      </c>
      <c r="B1156" s="3" t="s">
        <v>78</v>
      </c>
      <c r="C1156" s="4">
        <v>2</v>
      </c>
      <c r="D1156" s="4" t="b">
        <v>1</v>
      </c>
      <c r="E1156" s="13">
        <v>42855</v>
      </c>
      <c r="F1156" s="4">
        <f>IF(Table2[[#This Row],[Win]],1,0)</f>
        <v>1</v>
      </c>
      <c r="G1156" s="4">
        <f>VLOOKUP(Table2[[#This Row],[Team]],Table3[[Team]:[ID]],2,FALSE)</f>
        <v>1</v>
      </c>
      <c r="H1156" s="4">
        <f>VLOOKUP(Table2[[#This Row],[Opponent]],Table3[[Team]:[ID]],2,FALSE)</f>
        <v>9</v>
      </c>
    </row>
    <row r="1157" spans="1:8" x14ac:dyDescent="0.3">
      <c r="A1157" t="s">
        <v>96</v>
      </c>
      <c r="B1157" s="5" t="s">
        <v>89</v>
      </c>
      <c r="C1157" s="6">
        <v>5</v>
      </c>
      <c r="D1157" s="6" t="b">
        <v>1</v>
      </c>
      <c r="E1157" s="13">
        <v>42855</v>
      </c>
      <c r="F1157" s="4">
        <f>IF(Table2[[#This Row],[Win]],1,0)</f>
        <v>1</v>
      </c>
      <c r="G1157" s="4">
        <f>VLOOKUP(Table2[[#This Row],[Team]],Table3[[Team]:[ID]],2,FALSE)</f>
        <v>11</v>
      </c>
      <c r="H1157" s="4">
        <f>VLOOKUP(Table2[[#This Row],[Opponent]],Table3[[Team]:[ID]],2,FALSE)</f>
        <v>20</v>
      </c>
    </row>
    <row r="1158" spans="1:8" x14ac:dyDescent="0.3">
      <c r="A1158" t="s">
        <v>100</v>
      </c>
      <c r="B1158" s="3" t="s">
        <v>76</v>
      </c>
      <c r="C1158" s="4">
        <v>-3</v>
      </c>
      <c r="D1158" s="4" t="b">
        <v>0</v>
      </c>
      <c r="E1158" s="13">
        <v>42855</v>
      </c>
      <c r="F1158" s="4">
        <f>IF(Table2[[#This Row],[Win]],1,0)</f>
        <v>0</v>
      </c>
      <c r="G1158" s="4">
        <f>VLOOKUP(Table2[[#This Row],[Team]],Table3[[Team]:[ID]],2,FALSE)</f>
        <v>28</v>
      </c>
      <c r="H1158" s="4">
        <f>VLOOKUP(Table2[[#This Row],[Opponent]],Table3[[Team]:[ID]],2,FALSE)</f>
        <v>13</v>
      </c>
    </row>
    <row r="1159" spans="1:8" x14ac:dyDescent="0.3">
      <c r="A1159" t="s">
        <v>91</v>
      </c>
      <c r="B1159" s="5" t="s">
        <v>80</v>
      </c>
      <c r="C1159" s="6">
        <v>2</v>
      </c>
      <c r="D1159" s="6" t="b">
        <v>1</v>
      </c>
      <c r="E1159" s="13">
        <v>42855</v>
      </c>
      <c r="F1159" s="4">
        <f>IF(Table2[[#This Row],[Win]],1,0)</f>
        <v>1</v>
      </c>
      <c r="G1159" s="4">
        <f>VLOOKUP(Table2[[#This Row],[Team]],Table3[[Team]:[ID]],2,FALSE)</f>
        <v>14</v>
      </c>
      <c r="H1159" s="4">
        <f>VLOOKUP(Table2[[#This Row],[Opponent]],Table3[[Team]:[ID]],2,FALSE)</f>
        <v>21</v>
      </c>
    </row>
    <row r="1160" spans="1:8" x14ac:dyDescent="0.3">
      <c r="A1160" t="s">
        <v>85</v>
      </c>
      <c r="B1160" s="3" t="s">
        <v>97</v>
      </c>
      <c r="C1160" s="4">
        <v>4</v>
      </c>
      <c r="D1160" s="4" t="b">
        <v>1</v>
      </c>
      <c r="E1160" s="13">
        <v>42855</v>
      </c>
      <c r="F1160" s="4">
        <f>IF(Table2[[#This Row],[Win]],1,0)</f>
        <v>1</v>
      </c>
      <c r="G1160" s="4">
        <f>VLOOKUP(Table2[[#This Row],[Team]],Table3[[Team]:[ID]],2,FALSE)</f>
        <v>10</v>
      </c>
      <c r="H1160" s="4">
        <f>VLOOKUP(Table2[[#This Row],[Opponent]],Table3[[Team]:[ID]],2,FALSE)</f>
        <v>6</v>
      </c>
    </row>
    <row r="1161" spans="1:8" x14ac:dyDescent="0.3">
      <c r="A1161" t="s">
        <v>79</v>
      </c>
      <c r="B1161" s="5" t="s">
        <v>92</v>
      </c>
      <c r="C1161" s="6">
        <v>-2</v>
      </c>
      <c r="D1161" s="6" t="b">
        <v>0</v>
      </c>
      <c r="E1161" s="13">
        <v>42856</v>
      </c>
      <c r="F1161" s="4">
        <f>IF(Table2[[#This Row],[Win]],1,0)</f>
        <v>0</v>
      </c>
      <c r="G1161" s="4">
        <f>VLOOKUP(Table2[[#This Row],[Team]],Table3[[Team]:[ID]],2,FALSE)</f>
        <v>2</v>
      </c>
      <c r="H1161" s="4">
        <f>VLOOKUP(Table2[[#This Row],[Opponent]],Table3[[Team]:[ID]],2,FALSE)</f>
        <v>18</v>
      </c>
    </row>
    <row r="1162" spans="1:8" x14ac:dyDescent="0.3">
      <c r="A1162" t="s">
        <v>95</v>
      </c>
      <c r="B1162" s="3" t="s">
        <v>98</v>
      </c>
      <c r="C1162" s="4">
        <v>-2</v>
      </c>
      <c r="D1162" s="4" t="b">
        <v>0</v>
      </c>
      <c r="E1162" s="13">
        <v>42856</v>
      </c>
      <c r="F1162" s="4">
        <f>IF(Table2[[#This Row],[Win]],1,0)</f>
        <v>0</v>
      </c>
      <c r="G1162" s="4">
        <f>VLOOKUP(Table2[[#This Row],[Team]],Table3[[Team]:[ID]],2,FALSE)</f>
        <v>26</v>
      </c>
      <c r="H1162" s="4">
        <f>VLOOKUP(Table2[[#This Row],[Opponent]],Table3[[Team]:[ID]],2,FALSE)</f>
        <v>16</v>
      </c>
    </row>
    <row r="1163" spans="1:8" x14ac:dyDescent="0.3">
      <c r="A1163" t="s">
        <v>90</v>
      </c>
      <c r="B1163" s="5" t="s">
        <v>99</v>
      </c>
      <c r="C1163" s="6">
        <v>-3</v>
      </c>
      <c r="D1163" s="6" t="b">
        <v>0</v>
      </c>
      <c r="E1163" s="13">
        <v>42856</v>
      </c>
      <c r="F1163" s="4">
        <f>IF(Table2[[#This Row],[Win]],1,0)</f>
        <v>0</v>
      </c>
      <c r="G1163" s="4">
        <f>VLOOKUP(Table2[[#This Row],[Team]],Table3[[Team]:[ID]],2,FALSE)</f>
        <v>4</v>
      </c>
      <c r="H1163" s="4">
        <f>VLOOKUP(Table2[[#This Row],[Opponent]],Table3[[Team]:[ID]],2,FALSE)</f>
        <v>3</v>
      </c>
    </row>
    <row r="1164" spans="1:8" x14ac:dyDescent="0.3">
      <c r="A1164" t="s">
        <v>84</v>
      </c>
      <c r="B1164" s="3" t="s">
        <v>94</v>
      </c>
      <c r="C1164" s="4">
        <v>-2</v>
      </c>
      <c r="D1164" s="4" t="b">
        <v>0</v>
      </c>
      <c r="E1164" s="13">
        <v>42856</v>
      </c>
      <c r="F1164" s="4">
        <f>IF(Table2[[#This Row],[Win]],1,0)</f>
        <v>0</v>
      </c>
      <c r="G1164" s="4">
        <f>VLOOKUP(Table2[[#This Row],[Team]],Table3[[Team]:[ID]],2,FALSE)</f>
        <v>15</v>
      </c>
      <c r="H1164" s="4">
        <f>VLOOKUP(Table2[[#This Row],[Opponent]],Table3[[Team]:[ID]],2,FALSE)</f>
        <v>27</v>
      </c>
    </row>
    <row r="1165" spans="1:8" x14ac:dyDescent="0.3">
      <c r="A1165" t="s">
        <v>74</v>
      </c>
      <c r="B1165" s="5" t="s">
        <v>97</v>
      </c>
      <c r="C1165" s="6">
        <v>5</v>
      </c>
      <c r="D1165" s="6" t="b">
        <v>1</v>
      </c>
      <c r="E1165" s="13">
        <v>42856</v>
      </c>
      <c r="F1165" s="4">
        <f>IF(Table2[[#This Row],[Win]],1,0)</f>
        <v>1</v>
      </c>
      <c r="G1165" s="4">
        <f>VLOOKUP(Table2[[#This Row],[Team]],Table3[[Team]:[ID]],2,FALSE)</f>
        <v>12</v>
      </c>
      <c r="H1165" s="4">
        <f>VLOOKUP(Table2[[#This Row],[Opponent]],Table3[[Team]:[ID]],2,FALSE)</f>
        <v>6</v>
      </c>
    </row>
    <row r="1166" spans="1:8" x14ac:dyDescent="0.3">
      <c r="A1166" t="s">
        <v>72</v>
      </c>
      <c r="B1166" s="3" t="s">
        <v>80</v>
      </c>
      <c r="C1166" s="4">
        <v>-8</v>
      </c>
      <c r="D1166" s="4" t="b">
        <v>0</v>
      </c>
      <c r="E1166" s="13">
        <v>42856</v>
      </c>
      <c r="F1166" s="4">
        <f>IF(Table2[[#This Row],[Win]],1,0)</f>
        <v>0</v>
      </c>
      <c r="G1166" s="4">
        <f>VLOOKUP(Table2[[#This Row],[Team]],Table3[[Team]:[ID]],2,FALSE)</f>
        <v>5</v>
      </c>
      <c r="H1166" s="4">
        <f>VLOOKUP(Table2[[#This Row],[Opponent]],Table3[[Team]:[ID]],2,FALSE)</f>
        <v>21</v>
      </c>
    </row>
    <row r="1167" spans="1:8" x14ac:dyDescent="0.3">
      <c r="A1167" t="s">
        <v>73</v>
      </c>
      <c r="B1167" s="5" t="s">
        <v>75</v>
      </c>
      <c r="C1167" s="6">
        <v>-6</v>
      </c>
      <c r="D1167" s="6" t="b">
        <v>0</v>
      </c>
      <c r="E1167" s="13">
        <v>42856</v>
      </c>
      <c r="F1167" s="4">
        <f>IF(Table2[[#This Row],[Win]],1,0)</f>
        <v>0</v>
      </c>
      <c r="G1167" s="4">
        <f>VLOOKUP(Table2[[#This Row],[Team]],Table3[[Team]:[ID]],2,FALSE)</f>
        <v>19</v>
      </c>
      <c r="H1167" s="4">
        <f>VLOOKUP(Table2[[#This Row],[Opponent]],Table3[[Team]:[ID]],2,FALSE)</f>
        <v>29</v>
      </c>
    </row>
    <row r="1168" spans="1:8" x14ac:dyDescent="0.3">
      <c r="A1168" t="s">
        <v>86</v>
      </c>
      <c r="B1168" s="3" t="s">
        <v>81</v>
      </c>
      <c r="C1168" s="4">
        <v>1</v>
      </c>
      <c r="D1168" s="4" t="b">
        <v>1</v>
      </c>
      <c r="E1168" s="13">
        <v>42856</v>
      </c>
      <c r="F1168" s="4">
        <f>IF(Table2[[#This Row],[Win]],1,0)</f>
        <v>1</v>
      </c>
      <c r="G1168" s="4">
        <f>VLOOKUP(Table2[[#This Row],[Team]],Table3[[Team]:[ID]],2,FALSE)</f>
        <v>7</v>
      </c>
      <c r="H1168" s="4">
        <f>VLOOKUP(Table2[[#This Row],[Opponent]],Table3[[Team]:[ID]],2,FALSE)</f>
        <v>22</v>
      </c>
    </row>
    <row r="1169" spans="1:8" x14ac:dyDescent="0.3">
      <c r="A1169" t="s">
        <v>96</v>
      </c>
      <c r="B1169" s="5" t="s">
        <v>100</v>
      </c>
      <c r="C1169" s="6">
        <v>4</v>
      </c>
      <c r="D1169" s="6" t="b">
        <v>1</v>
      </c>
      <c r="E1169" s="13">
        <v>42856</v>
      </c>
      <c r="F1169" s="4">
        <f>IF(Table2[[#This Row],[Win]],1,0)</f>
        <v>1</v>
      </c>
      <c r="G1169" s="4">
        <f>VLOOKUP(Table2[[#This Row],[Team]],Table3[[Team]:[ID]],2,FALSE)</f>
        <v>11</v>
      </c>
      <c r="H1169" s="4">
        <f>VLOOKUP(Table2[[#This Row],[Opponent]],Table3[[Team]:[ID]],2,FALSE)</f>
        <v>28</v>
      </c>
    </row>
    <row r="1170" spans="1:8" x14ac:dyDescent="0.3">
      <c r="A1170" t="s">
        <v>85</v>
      </c>
      <c r="B1170" s="3" t="s">
        <v>83</v>
      </c>
      <c r="C1170" s="4">
        <v>6</v>
      </c>
      <c r="D1170" s="4" t="b">
        <v>1</v>
      </c>
      <c r="E1170" s="13">
        <v>42856</v>
      </c>
      <c r="F1170" s="4">
        <f>IF(Table2[[#This Row],[Win]],1,0)</f>
        <v>1</v>
      </c>
      <c r="G1170" s="4">
        <f>VLOOKUP(Table2[[#This Row],[Team]],Table3[[Team]:[ID]],2,FALSE)</f>
        <v>10</v>
      </c>
      <c r="H1170" s="4">
        <f>VLOOKUP(Table2[[#This Row],[Opponent]],Table3[[Team]:[ID]],2,FALSE)</f>
        <v>8</v>
      </c>
    </row>
    <row r="1171" spans="1:8" x14ac:dyDescent="0.3">
      <c r="A1171" t="s">
        <v>91</v>
      </c>
      <c r="B1171" s="5" t="s">
        <v>71</v>
      </c>
      <c r="C1171" s="6">
        <v>-1</v>
      </c>
      <c r="D1171" s="6" t="b">
        <v>0</v>
      </c>
      <c r="E1171" s="13">
        <v>42856</v>
      </c>
      <c r="F1171" s="4">
        <f>IF(Table2[[#This Row],[Win]],1,0)</f>
        <v>0</v>
      </c>
      <c r="G1171" s="4">
        <f>VLOOKUP(Table2[[#This Row],[Team]],Table3[[Team]:[ID]],2,FALSE)</f>
        <v>14</v>
      </c>
      <c r="H1171" s="4">
        <f>VLOOKUP(Table2[[#This Row],[Opponent]],Table3[[Team]:[ID]],2,FALSE)</f>
        <v>24</v>
      </c>
    </row>
    <row r="1172" spans="1:8" x14ac:dyDescent="0.3">
      <c r="A1172" t="s">
        <v>79</v>
      </c>
      <c r="B1172" s="3" t="s">
        <v>92</v>
      </c>
      <c r="C1172" s="4">
        <v>2</v>
      </c>
      <c r="D1172" s="4" t="b">
        <v>1</v>
      </c>
      <c r="E1172" s="13">
        <v>42857</v>
      </c>
      <c r="F1172" s="4">
        <f>IF(Table2[[#This Row],[Win]],1,0)</f>
        <v>1</v>
      </c>
      <c r="G1172" s="4">
        <f>VLOOKUP(Table2[[#This Row],[Team]],Table3[[Team]:[ID]],2,FALSE)</f>
        <v>2</v>
      </c>
      <c r="H1172" s="4">
        <f>VLOOKUP(Table2[[#This Row],[Opponent]],Table3[[Team]:[ID]],2,FALSE)</f>
        <v>18</v>
      </c>
    </row>
    <row r="1173" spans="1:8" x14ac:dyDescent="0.3">
      <c r="A1173" t="s">
        <v>87</v>
      </c>
      <c r="B1173" s="5" t="s">
        <v>89</v>
      </c>
      <c r="C1173" s="6">
        <v>8</v>
      </c>
      <c r="D1173" s="6" t="b">
        <v>1</v>
      </c>
      <c r="E1173" s="13">
        <v>42857</v>
      </c>
      <c r="F1173" s="4">
        <f>IF(Table2[[#This Row],[Win]],1,0)</f>
        <v>1</v>
      </c>
      <c r="G1173" s="4">
        <f>VLOOKUP(Table2[[#This Row],[Team]],Table3[[Team]:[ID]],2,FALSE)</f>
        <v>17</v>
      </c>
      <c r="H1173" s="4">
        <f>VLOOKUP(Table2[[#This Row],[Opponent]],Table3[[Team]:[ID]],2,FALSE)</f>
        <v>20</v>
      </c>
    </row>
    <row r="1174" spans="1:8" x14ac:dyDescent="0.3">
      <c r="A1174" t="s">
        <v>90</v>
      </c>
      <c r="B1174" s="3" t="s">
        <v>99</v>
      </c>
      <c r="C1174" s="4">
        <v>3</v>
      </c>
      <c r="D1174" s="4" t="b">
        <v>1</v>
      </c>
      <c r="E1174" s="13">
        <v>42857</v>
      </c>
      <c r="F1174" s="4">
        <f>IF(Table2[[#This Row],[Win]],1,0)</f>
        <v>1</v>
      </c>
      <c r="G1174" s="4">
        <f>VLOOKUP(Table2[[#This Row],[Team]],Table3[[Team]:[ID]],2,FALSE)</f>
        <v>4</v>
      </c>
      <c r="H1174" s="4">
        <f>VLOOKUP(Table2[[#This Row],[Opponent]],Table3[[Team]:[ID]],2,FALSE)</f>
        <v>3</v>
      </c>
    </row>
    <row r="1175" spans="1:8" x14ac:dyDescent="0.3">
      <c r="A1175" t="s">
        <v>77</v>
      </c>
      <c r="B1175" s="5" t="s">
        <v>76</v>
      </c>
      <c r="C1175" s="6">
        <v>-2</v>
      </c>
      <c r="D1175" s="6" t="b">
        <v>0</v>
      </c>
      <c r="E1175" s="13">
        <v>42857</v>
      </c>
      <c r="F1175" s="4">
        <f>IF(Table2[[#This Row],[Win]],1,0)</f>
        <v>0</v>
      </c>
      <c r="G1175" s="4">
        <f>VLOOKUP(Table2[[#This Row],[Team]],Table3[[Team]:[ID]],2,FALSE)</f>
        <v>25</v>
      </c>
      <c r="H1175" s="4">
        <f>VLOOKUP(Table2[[#This Row],[Opponent]],Table3[[Team]:[ID]],2,FALSE)</f>
        <v>13</v>
      </c>
    </row>
    <row r="1176" spans="1:8" x14ac:dyDescent="0.3">
      <c r="A1176" t="s">
        <v>72</v>
      </c>
      <c r="B1176" s="3" t="s">
        <v>80</v>
      </c>
      <c r="C1176" s="4">
        <v>5</v>
      </c>
      <c r="D1176" s="4" t="b">
        <v>1</v>
      </c>
      <c r="E1176" s="13">
        <v>42857</v>
      </c>
      <c r="F1176" s="4">
        <f>IF(Table2[[#This Row],[Win]],1,0)</f>
        <v>1</v>
      </c>
      <c r="G1176" s="4">
        <f>VLOOKUP(Table2[[#This Row],[Team]],Table3[[Team]:[ID]],2,FALSE)</f>
        <v>5</v>
      </c>
      <c r="H1176" s="4">
        <f>VLOOKUP(Table2[[#This Row],[Opponent]],Table3[[Team]:[ID]],2,FALSE)</f>
        <v>21</v>
      </c>
    </row>
    <row r="1177" spans="1:8" x14ac:dyDescent="0.3">
      <c r="A1177" t="s">
        <v>84</v>
      </c>
      <c r="B1177" s="5" t="s">
        <v>94</v>
      </c>
      <c r="C1177" s="6">
        <v>-2</v>
      </c>
      <c r="D1177" s="6" t="b">
        <v>0</v>
      </c>
      <c r="E1177" s="13">
        <v>42857</v>
      </c>
      <c r="F1177" s="4">
        <f>IF(Table2[[#This Row],[Win]],1,0)</f>
        <v>0</v>
      </c>
      <c r="G1177" s="4">
        <f>VLOOKUP(Table2[[#This Row],[Team]],Table3[[Team]:[ID]],2,FALSE)</f>
        <v>15</v>
      </c>
      <c r="H1177" s="4">
        <f>VLOOKUP(Table2[[#This Row],[Opponent]],Table3[[Team]:[ID]],2,FALSE)</f>
        <v>27</v>
      </c>
    </row>
    <row r="1178" spans="1:8" x14ac:dyDescent="0.3">
      <c r="A1178" t="s">
        <v>74</v>
      </c>
      <c r="B1178" s="3" t="s">
        <v>97</v>
      </c>
      <c r="C1178" s="4">
        <v>-6</v>
      </c>
      <c r="D1178" s="4" t="b">
        <v>0</v>
      </c>
      <c r="E1178" s="13">
        <v>42857</v>
      </c>
      <c r="F1178" s="4">
        <f>IF(Table2[[#This Row],[Win]],1,0)</f>
        <v>0</v>
      </c>
      <c r="G1178" s="4">
        <f>VLOOKUP(Table2[[#This Row],[Team]],Table3[[Team]:[ID]],2,FALSE)</f>
        <v>12</v>
      </c>
      <c r="H1178" s="4">
        <f>VLOOKUP(Table2[[#This Row],[Opponent]],Table3[[Team]:[ID]],2,FALSE)</f>
        <v>6</v>
      </c>
    </row>
    <row r="1179" spans="1:8" x14ac:dyDescent="0.3">
      <c r="A1179" t="s">
        <v>82</v>
      </c>
      <c r="B1179" s="5" t="s">
        <v>78</v>
      </c>
      <c r="C1179" s="6">
        <v>4</v>
      </c>
      <c r="D1179" s="6" t="b">
        <v>1</v>
      </c>
      <c r="E1179" s="13">
        <v>42857</v>
      </c>
      <c r="F1179" s="4">
        <f>IF(Table2[[#This Row],[Win]],1,0)</f>
        <v>1</v>
      </c>
      <c r="G1179" s="4">
        <f>VLOOKUP(Table2[[#This Row],[Team]],Table3[[Team]:[ID]],2,FALSE)</f>
        <v>23</v>
      </c>
      <c r="H1179" s="4">
        <f>VLOOKUP(Table2[[#This Row],[Opponent]],Table3[[Team]:[ID]],2,FALSE)</f>
        <v>9</v>
      </c>
    </row>
    <row r="1180" spans="1:8" x14ac:dyDescent="0.3">
      <c r="A1180" t="s">
        <v>86</v>
      </c>
      <c r="B1180" s="3" t="s">
        <v>81</v>
      </c>
      <c r="C1180" s="4">
        <v>-9</v>
      </c>
      <c r="D1180" s="4" t="b">
        <v>0</v>
      </c>
      <c r="E1180" s="13">
        <v>42857</v>
      </c>
      <c r="F1180" s="4">
        <f>IF(Table2[[#This Row],[Win]],1,0)</f>
        <v>0</v>
      </c>
      <c r="G1180" s="4">
        <f>VLOOKUP(Table2[[#This Row],[Team]],Table3[[Team]:[ID]],2,FALSE)</f>
        <v>7</v>
      </c>
      <c r="H1180" s="4">
        <f>VLOOKUP(Table2[[#This Row],[Opponent]],Table3[[Team]:[ID]],2,FALSE)</f>
        <v>22</v>
      </c>
    </row>
    <row r="1181" spans="1:8" x14ac:dyDescent="0.3">
      <c r="A1181" t="s">
        <v>88</v>
      </c>
      <c r="B1181" s="5" t="s">
        <v>93</v>
      </c>
      <c r="C1181" s="6">
        <v>-3</v>
      </c>
      <c r="D1181" s="6" t="b">
        <v>0</v>
      </c>
      <c r="E1181" s="13">
        <v>42857</v>
      </c>
      <c r="F1181" s="4">
        <f>IF(Table2[[#This Row],[Win]],1,0)</f>
        <v>0</v>
      </c>
      <c r="G1181" s="4">
        <f>VLOOKUP(Table2[[#This Row],[Team]],Table3[[Team]:[ID]],2,FALSE)</f>
        <v>30</v>
      </c>
      <c r="H1181" s="4">
        <f>VLOOKUP(Table2[[#This Row],[Opponent]],Table3[[Team]:[ID]],2,FALSE)</f>
        <v>1</v>
      </c>
    </row>
    <row r="1182" spans="1:8" x14ac:dyDescent="0.3">
      <c r="A1182" t="s">
        <v>96</v>
      </c>
      <c r="B1182" s="3" t="s">
        <v>100</v>
      </c>
      <c r="C1182" s="4">
        <v>1</v>
      </c>
      <c r="D1182" s="4" t="b">
        <v>1</v>
      </c>
      <c r="E1182" s="13">
        <v>42857</v>
      </c>
      <c r="F1182" s="4">
        <f>IF(Table2[[#This Row],[Win]],1,0)</f>
        <v>1</v>
      </c>
      <c r="G1182" s="4">
        <f>VLOOKUP(Table2[[#This Row],[Team]],Table3[[Team]:[ID]],2,FALSE)</f>
        <v>11</v>
      </c>
      <c r="H1182" s="4">
        <f>VLOOKUP(Table2[[#This Row],[Opponent]],Table3[[Team]:[ID]],2,FALSE)</f>
        <v>28</v>
      </c>
    </row>
    <row r="1183" spans="1:8" x14ac:dyDescent="0.3">
      <c r="A1183" t="s">
        <v>73</v>
      </c>
      <c r="B1183" s="5" t="s">
        <v>75</v>
      </c>
      <c r="C1183" s="6">
        <v>6</v>
      </c>
      <c r="D1183" s="6" t="b">
        <v>1</v>
      </c>
      <c r="E1183" s="13">
        <v>42857</v>
      </c>
      <c r="F1183" s="4">
        <f>IF(Table2[[#This Row],[Win]],1,0)</f>
        <v>1</v>
      </c>
      <c r="G1183" s="4">
        <f>VLOOKUP(Table2[[#This Row],[Team]],Table3[[Team]:[ID]],2,FALSE)</f>
        <v>19</v>
      </c>
      <c r="H1183" s="4">
        <f>VLOOKUP(Table2[[#This Row],[Opponent]],Table3[[Team]:[ID]],2,FALSE)</f>
        <v>29</v>
      </c>
    </row>
    <row r="1184" spans="1:8" x14ac:dyDescent="0.3">
      <c r="A1184" t="s">
        <v>85</v>
      </c>
      <c r="B1184" s="3" t="s">
        <v>83</v>
      </c>
      <c r="C1184" s="4">
        <v>3</v>
      </c>
      <c r="D1184" s="4" t="b">
        <v>1</v>
      </c>
      <c r="E1184" s="13">
        <v>42857</v>
      </c>
      <c r="F1184" s="4">
        <f>IF(Table2[[#This Row],[Win]],1,0)</f>
        <v>1</v>
      </c>
      <c r="G1184" s="4">
        <f>VLOOKUP(Table2[[#This Row],[Team]],Table3[[Team]:[ID]],2,FALSE)</f>
        <v>10</v>
      </c>
      <c r="H1184" s="4">
        <f>VLOOKUP(Table2[[#This Row],[Opponent]],Table3[[Team]:[ID]],2,FALSE)</f>
        <v>8</v>
      </c>
    </row>
    <row r="1185" spans="1:8" x14ac:dyDescent="0.3">
      <c r="A1185" t="s">
        <v>91</v>
      </c>
      <c r="B1185" s="5" t="s">
        <v>71</v>
      </c>
      <c r="C1185" s="6">
        <v>8</v>
      </c>
      <c r="D1185" s="6" t="b">
        <v>1</v>
      </c>
      <c r="E1185" s="13">
        <v>42857</v>
      </c>
      <c r="F1185" s="4">
        <f>IF(Table2[[#This Row],[Win]],1,0)</f>
        <v>1</v>
      </c>
      <c r="G1185" s="4">
        <f>VLOOKUP(Table2[[#This Row],[Team]],Table3[[Team]:[ID]],2,FALSE)</f>
        <v>14</v>
      </c>
      <c r="H1185" s="4">
        <f>VLOOKUP(Table2[[#This Row],[Opponent]],Table3[[Team]:[ID]],2,FALSE)</f>
        <v>24</v>
      </c>
    </row>
    <row r="1186" spans="1:8" x14ac:dyDescent="0.3">
      <c r="A1186" t="s">
        <v>95</v>
      </c>
      <c r="B1186" s="3" t="s">
        <v>98</v>
      </c>
      <c r="C1186" s="4">
        <v>1</v>
      </c>
      <c r="D1186" s="4" t="b">
        <v>1</v>
      </c>
      <c r="E1186" s="13">
        <v>42857</v>
      </c>
      <c r="F1186" s="4">
        <f>IF(Table2[[#This Row],[Win]],1,0)</f>
        <v>1</v>
      </c>
      <c r="G1186" s="4">
        <f>VLOOKUP(Table2[[#This Row],[Team]],Table3[[Team]:[ID]],2,FALSE)</f>
        <v>26</v>
      </c>
      <c r="H1186" s="4">
        <f>VLOOKUP(Table2[[#This Row],[Opponent]],Table3[[Team]:[ID]],2,FALSE)</f>
        <v>16</v>
      </c>
    </row>
    <row r="1187" spans="1:8" x14ac:dyDescent="0.3">
      <c r="A1187" t="s">
        <v>90</v>
      </c>
      <c r="B1187" s="5" t="s">
        <v>99</v>
      </c>
      <c r="C1187" s="6">
        <v>2</v>
      </c>
      <c r="D1187" s="6" t="b">
        <v>1</v>
      </c>
      <c r="E1187" s="13">
        <v>42858</v>
      </c>
      <c r="F1187" s="4">
        <f>IF(Table2[[#This Row],[Win]],1,0)</f>
        <v>1</v>
      </c>
      <c r="G1187" s="4">
        <f>VLOOKUP(Table2[[#This Row],[Team]],Table3[[Team]:[ID]],2,FALSE)</f>
        <v>4</v>
      </c>
      <c r="H1187" s="4">
        <f>VLOOKUP(Table2[[#This Row],[Opponent]],Table3[[Team]:[ID]],2,FALSE)</f>
        <v>3</v>
      </c>
    </row>
    <row r="1188" spans="1:8" x14ac:dyDescent="0.3">
      <c r="A1188" t="s">
        <v>74</v>
      </c>
      <c r="B1188" s="3" t="s">
        <v>97</v>
      </c>
      <c r="C1188" s="4">
        <v>5</v>
      </c>
      <c r="D1188" s="4" t="b">
        <v>1</v>
      </c>
      <c r="E1188" s="13">
        <v>42858</v>
      </c>
      <c r="F1188" s="4">
        <f>IF(Table2[[#This Row],[Win]],1,0)</f>
        <v>1</v>
      </c>
      <c r="G1188" s="4">
        <f>VLOOKUP(Table2[[#This Row],[Team]],Table3[[Team]:[ID]],2,FALSE)</f>
        <v>12</v>
      </c>
      <c r="H1188" s="4">
        <f>VLOOKUP(Table2[[#This Row],[Opponent]],Table3[[Team]:[ID]],2,FALSE)</f>
        <v>6</v>
      </c>
    </row>
    <row r="1189" spans="1:8" x14ac:dyDescent="0.3">
      <c r="A1189" t="s">
        <v>77</v>
      </c>
      <c r="B1189" s="5" t="s">
        <v>76</v>
      </c>
      <c r="C1189" s="6">
        <v>1</v>
      </c>
      <c r="D1189" s="6" t="b">
        <v>1</v>
      </c>
      <c r="E1189" s="13">
        <v>42858</v>
      </c>
      <c r="F1189" s="4">
        <f>IF(Table2[[#This Row],[Win]],1,0)</f>
        <v>1</v>
      </c>
      <c r="G1189" s="4">
        <f>VLOOKUP(Table2[[#This Row],[Team]],Table3[[Team]:[ID]],2,FALSE)</f>
        <v>25</v>
      </c>
      <c r="H1189" s="4">
        <f>VLOOKUP(Table2[[#This Row],[Opponent]],Table3[[Team]:[ID]],2,FALSE)</f>
        <v>13</v>
      </c>
    </row>
    <row r="1190" spans="1:8" x14ac:dyDescent="0.3">
      <c r="A1190" t="s">
        <v>72</v>
      </c>
      <c r="B1190" s="3" t="s">
        <v>80</v>
      </c>
      <c r="C1190" s="4">
        <v>1</v>
      </c>
      <c r="D1190" s="4" t="b">
        <v>1</v>
      </c>
      <c r="E1190" s="13">
        <v>42858</v>
      </c>
      <c r="F1190" s="4">
        <f>IF(Table2[[#This Row],[Win]],1,0)</f>
        <v>1</v>
      </c>
      <c r="G1190" s="4">
        <f>VLOOKUP(Table2[[#This Row],[Team]],Table3[[Team]:[ID]],2,FALSE)</f>
        <v>5</v>
      </c>
      <c r="H1190" s="4">
        <f>VLOOKUP(Table2[[#This Row],[Opponent]],Table3[[Team]:[ID]],2,FALSE)</f>
        <v>21</v>
      </c>
    </row>
    <row r="1191" spans="1:8" x14ac:dyDescent="0.3">
      <c r="A1191" t="s">
        <v>94</v>
      </c>
      <c r="B1191" s="5" t="s">
        <v>84</v>
      </c>
      <c r="C1191" s="6">
        <v>-4</v>
      </c>
      <c r="D1191" s="6" t="b">
        <v>0</v>
      </c>
      <c r="E1191" s="13">
        <v>42858</v>
      </c>
      <c r="F1191" s="4">
        <f>IF(Table2[[#This Row],[Win]],1,0)</f>
        <v>0</v>
      </c>
      <c r="G1191" s="4">
        <f>VLOOKUP(Table2[[#This Row],[Team]],Table3[[Team]:[ID]],2,FALSE)</f>
        <v>27</v>
      </c>
      <c r="H1191" s="4">
        <f>VLOOKUP(Table2[[#This Row],[Opponent]],Table3[[Team]:[ID]],2,FALSE)</f>
        <v>15</v>
      </c>
    </row>
    <row r="1192" spans="1:8" x14ac:dyDescent="0.3">
      <c r="A1192" t="s">
        <v>88</v>
      </c>
      <c r="B1192" s="3" t="s">
        <v>93</v>
      </c>
      <c r="C1192" s="4">
        <v>1</v>
      </c>
      <c r="D1192" s="4" t="b">
        <v>1</v>
      </c>
      <c r="E1192" s="13">
        <v>42858</v>
      </c>
      <c r="F1192" s="4">
        <f>IF(Table2[[#This Row],[Win]],1,0)</f>
        <v>1</v>
      </c>
      <c r="G1192" s="4">
        <f>VLOOKUP(Table2[[#This Row],[Team]],Table3[[Team]:[ID]],2,FALSE)</f>
        <v>30</v>
      </c>
      <c r="H1192" s="4">
        <f>VLOOKUP(Table2[[#This Row],[Opponent]],Table3[[Team]:[ID]],2,FALSE)</f>
        <v>1</v>
      </c>
    </row>
    <row r="1193" spans="1:8" x14ac:dyDescent="0.3">
      <c r="A1193" t="s">
        <v>82</v>
      </c>
      <c r="B1193" s="5" t="s">
        <v>78</v>
      </c>
      <c r="C1193" s="6">
        <v>-8</v>
      </c>
      <c r="D1193" s="6" t="b">
        <v>0</v>
      </c>
      <c r="E1193" s="13">
        <v>42858</v>
      </c>
      <c r="F1193" s="4">
        <f>IF(Table2[[#This Row],[Win]],1,0)</f>
        <v>0</v>
      </c>
      <c r="G1193" s="4">
        <f>VLOOKUP(Table2[[#This Row],[Team]],Table3[[Team]:[ID]],2,FALSE)</f>
        <v>23</v>
      </c>
      <c r="H1193" s="4">
        <f>VLOOKUP(Table2[[#This Row],[Opponent]],Table3[[Team]:[ID]],2,FALSE)</f>
        <v>9</v>
      </c>
    </row>
    <row r="1194" spans="1:8" x14ac:dyDescent="0.3">
      <c r="A1194" t="s">
        <v>96</v>
      </c>
      <c r="B1194" s="3" t="s">
        <v>100</v>
      </c>
      <c r="C1194" s="4">
        <v>9</v>
      </c>
      <c r="D1194" s="4" t="b">
        <v>1</v>
      </c>
      <c r="E1194" s="13">
        <v>42858</v>
      </c>
      <c r="F1194" s="4">
        <f>IF(Table2[[#This Row],[Win]],1,0)</f>
        <v>1</v>
      </c>
      <c r="G1194" s="4">
        <f>VLOOKUP(Table2[[#This Row],[Team]],Table3[[Team]:[ID]],2,FALSE)</f>
        <v>11</v>
      </c>
      <c r="H1194" s="4">
        <f>VLOOKUP(Table2[[#This Row],[Opponent]],Table3[[Team]:[ID]],2,FALSE)</f>
        <v>28</v>
      </c>
    </row>
    <row r="1195" spans="1:8" x14ac:dyDescent="0.3">
      <c r="A1195" t="s">
        <v>86</v>
      </c>
      <c r="B1195" s="5" t="s">
        <v>81</v>
      </c>
      <c r="C1195" s="6">
        <v>5</v>
      </c>
      <c r="D1195" s="6" t="b">
        <v>1</v>
      </c>
      <c r="E1195" s="13">
        <v>42858</v>
      </c>
      <c r="F1195" s="4">
        <f>IF(Table2[[#This Row],[Win]],1,0)</f>
        <v>1</v>
      </c>
      <c r="G1195" s="4">
        <f>VLOOKUP(Table2[[#This Row],[Team]],Table3[[Team]:[ID]],2,FALSE)</f>
        <v>7</v>
      </c>
      <c r="H1195" s="4">
        <f>VLOOKUP(Table2[[#This Row],[Opponent]],Table3[[Team]:[ID]],2,FALSE)</f>
        <v>22</v>
      </c>
    </row>
    <row r="1196" spans="1:8" x14ac:dyDescent="0.3">
      <c r="A1196" t="s">
        <v>79</v>
      </c>
      <c r="B1196" s="3" t="s">
        <v>92</v>
      </c>
      <c r="C1196" s="4">
        <v>-11</v>
      </c>
      <c r="D1196" s="4" t="b">
        <v>0</v>
      </c>
      <c r="E1196" s="13">
        <v>42858</v>
      </c>
      <c r="F1196" s="4">
        <f>IF(Table2[[#This Row],[Win]],1,0)</f>
        <v>0</v>
      </c>
      <c r="G1196" s="4">
        <f>VLOOKUP(Table2[[#This Row],[Team]],Table3[[Team]:[ID]],2,FALSE)</f>
        <v>2</v>
      </c>
      <c r="H1196" s="4">
        <f>VLOOKUP(Table2[[#This Row],[Opponent]],Table3[[Team]:[ID]],2,FALSE)</f>
        <v>18</v>
      </c>
    </row>
    <row r="1197" spans="1:8" x14ac:dyDescent="0.3">
      <c r="A1197" t="s">
        <v>73</v>
      </c>
      <c r="B1197" s="5" t="s">
        <v>75</v>
      </c>
      <c r="C1197" s="6">
        <v>2</v>
      </c>
      <c r="D1197" s="6" t="b">
        <v>1</v>
      </c>
      <c r="E1197" s="13">
        <v>42858</v>
      </c>
      <c r="F1197" s="4">
        <f>IF(Table2[[#This Row],[Win]],1,0)</f>
        <v>1</v>
      </c>
      <c r="G1197" s="4">
        <f>VLOOKUP(Table2[[#This Row],[Team]],Table3[[Team]:[ID]],2,FALSE)</f>
        <v>19</v>
      </c>
      <c r="H1197" s="4">
        <f>VLOOKUP(Table2[[#This Row],[Opponent]],Table3[[Team]:[ID]],2,FALSE)</f>
        <v>29</v>
      </c>
    </row>
    <row r="1198" spans="1:8" x14ac:dyDescent="0.3">
      <c r="A1198" t="s">
        <v>85</v>
      </c>
      <c r="B1198" s="3" t="s">
        <v>83</v>
      </c>
      <c r="C1198" s="4">
        <v>-1</v>
      </c>
      <c r="D1198" s="4" t="b">
        <v>0</v>
      </c>
      <c r="E1198" s="13">
        <v>42858</v>
      </c>
      <c r="F1198" s="4">
        <f>IF(Table2[[#This Row],[Win]],1,0)</f>
        <v>0</v>
      </c>
      <c r="G1198" s="4">
        <f>VLOOKUP(Table2[[#This Row],[Team]],Table3[[Team]:[ID]],2,FALSE)</f>
        <v>10</v>
      </c>
      <c r="H1198" s="4">
        <f>VLOOKUP(Table2[[#This Row],[Opponent]],Table3[[Team]:[ID]],2,FALSE)</f>
        <v>8</v>
      </c>
    </row>
    <row r="1199" spans="1:8" x14ac:dyDescent="0.3">
      <c r="A1199" t="s">
        <v>91</v>
      </c>
      <c r="B1199" s="5" t="s">
        <v>71</v>
      </c>
      <c r="C1199" s="6">
        <v>-3</v>
      </c>
      <c r="D1199" s="6" t="b">
        <v>0</v>
      </c>
      <c r="E1199" s="13">
        <v>42858</v>
      </c>
      <c r="F1199" s="4">
        <f>IF(Table2[[#This Row],[Win]],1,0)</f>
        <v>0</v>
      </c>
      <c r="G1199" s="4">
        <f>VLOOKUP(Table2[[#This Row],[Team]],Table3[[Team]:[ID]],2,FALSE)</f>
        <v>14</v>
      </c>
      <c r="H1199" s="4">
        <f>VLOOKUP(Table2[[#This Row],[Opponent]],Table3[[Team]:[ID]],2,FALSE)</f>
        <v>24</v>
      </c>
    </row>
    <row r="1200" spans="1:8" x14ac:dyDescent="0.3">
      <c r="A1200" t="s">
        <v>87</v>
      </c>
      <c r="B1200" s="3" t="s">
        <v>89</v>
      </c>
      <c r="C1200" s="4">
        <v>3</v>
      </c>
      <c r="D1200" s="4" t="b">
        <v>1</v>
      </c>
      <c r="E1200" s="13">
        <v>42858</v>
      </c>
      <c r="F1200" s="4">
        <f>IF(Table2[[#This Row],[Win]],1,0)</f>
        <v>1</v>
      </c>
      <c r="G1200" s="4">
        <f>VLOOKUP(Table2[[#This Row],[Team]],Table3[[Team]:[ID]],2,FALSE)</f>
        <v>17</v>
      </c>
      <c r="H1200" s="4">
        <f>VLOOKUP(Table2[[#This Row],[Opponent]],Table3[[Team]:[ID]],2,FALSE)</f>
        <v>20</v>
      </c>
    </row>
    <row r="1201" spans="1:8" x14ac:dyDescent="0.3">
      <c r="A1201" t="s">
        <v>77</v>
      </c>
      <c r="B1201" s="5" t="s">
        <v>76</v>
      </c>
      <c r="C1201" s="6">
        <v>8</v>
      </c>
      <c r="D1201" s="6" t="b">
        <v>1</v>
      </c>
      <c r="E1201" s="13">
        <v>42859</v>
      </c>
      <c r="F1201" s="4">
        <f>IF(Table2[[#This Row],[Win]],1,0)</f>
        <v>1</v>
      </c>
      <c r="G1201" s="4">
        <f>VLOOKUP(Table2[[#This Row],[Team]],Table3[[Team]:[ID]],2,FALSE)</f>
        <v>25</v>
      </c>
      <c r="H1201" s="4">
        <f>VLOOKUP(Table2[[#This Row],[Opponent]],Table3[[Team]:[ID]],2,FALSE)</f>
        <v>13</v>
      </c>
    </row>
    <row r="1202" spans="1:8" x14ac:dyDescent="0.3">
      <c r="A1202" t="s">
        <v>74</v>
      </c>
      <c r="B1202" s="3" t="s">
        <v>97</v>
      </c>
      <c r="C1202" s="4">
        <v>-5</v>
      </c>
      <c r="D1202" s="4" t="b">
        <v>0</v>
      </c>
      <c r="E1202" s="13">
        <v>42859</v>
      </c>
      <c r="F1202" s="4">
        <f>IF(Table2[[#This Row],[Win]],1,0)</f>
        <v>0</v>
      </c>
      <c r="G1202" s="4">
        <f>VLOOKUP(Table2[[#This Row],[Team]],Table3[[Team]:[ID]],2,FALSE)</f>
        <v>12</v>
      </c>
      <c r="H1202" s="4">
        <f>VLOOKUP(Table2[[#This Row],[Opponent]],Table3[[Team]:[ID]],2,FALSE)</f>
        <v>6</v>
      </c>
    </row>
    <row r="1203" spans="1:8" x14ac:dyDescent="0.3">
      <c r="A1203" t="s">
        <v>72</v>
      </c>
      <c r="B1203" s="5" t="s">
        <v>80</v>
      </c>
      <c r="C1203" s="6">
        <v>1</v>
      </c>
      <c r="D1203" s="6" t="b">
        <v>1</v>
      </c>
      <c r="E1203" s="13">
        <v>42859</v>
      </c>
      <c r="F1203" s="4">
        <f>IF(Table2[[#This Row],[Win]],1,0)</f>
        <v>1</v>
      </c>
      <c r="G1203" s="4">
        <f>VLOOKUP(Table2[[#This Row],[Team]],Table3[[Team]:[ID]],2,FALSE)</f>
        <v>5</v>
      </c>
      <c r="H1203" s="4">
        <f>VLOOKUP(Table2[[#This Row],[Opponent]],Table3[[Team]:[ID]],2,FALSE)</f>
        <v>21</v>
      </c>
    </row>
    <row r="1204" spans="1:8" x14ac:dyDescent="0.3">
      <c r="A1204" t="s">
        <v>90</v>
      </c>
      <c r="B1204" s="3" t="s">
        <v>99</v>
      </c>
      <c r="C1204" s="4">
        <v>-5</v>
      </c>
      <c r="D1204" s="4" t="b">
        <v>0</v>
      </c>
      <c r="E1204" s="13">
        <v>42859</v>
      </c>
      <c r="F1204" s="4">
        <f>IF(Table2[[#This Row],[Win]],1,0)</f>
        <v>0</v>
      </c>
      <c r="G1204" s="4">
        <f>VLOOKUP(Table2[[#This Row],[Team]],Table3[[Team]:[ID]],2,FALSE)</f>
        <v>4</v>
      </c>
      <c r="H1204" s="4">
        <f>VLOOKUP(Table2[[#This Row],[Opponent]],Table3[[Team]:[ID]],2,FALSE)</f>
        <v>3</v>
      </c>
    </row>
    <row r="1205" spans="1:8" x14ac:dyDescent="0.3">
      <c r="A1205" t="s">
        <v>94</v>
      </c>
      <c r="B1205" s="5" t="s">
        <v>84</v>
      </c>
      <c r="C1205" s="6">
        <v>4</v>
      </c>
      <c r="D1205" s="6" t="b">
        <v>1</v>
      </c>
      <c r="E1205" s="13">
        <v>42859</v>
      </c>
      <c r="F1205" s="4">
        <f>IF(Table2[[#This Row],[Win]],1,0)</f>
        <v>1</v>
      </c>
      <c r="G1205" s="4">
        <f>VLOOKUP(Table2[[#This Row],[Team]],Table3[[Team]:[ID]],2,FALSE)</f>
        <v>27</v>
      </c>
      <c r="H1205" s="4">
        <f>VLOOKUP(Table2[[#This Row],[Opponent]],Table3[[Team]:[ID]],2,FALSE)</f>
        <v>15</v>
      </c>
    </row>
    <row r="1206" spans="1:8" x14ac:dyDescent="0.3">
      <c r="A1206" t="s">
        <v>82</v>
      </c>
      <c r="B1206" s="3" t="s">
        <v>78</v>
      </c>
      <c r="C1206" s="4">
        <v>-1</v>
      </c>
      <c r="D1206" s="4" t="b">
        <v>0</v>
      </c>
      <c r="E1206" s="13">
        <v>42859</v>
      </c>
      <c r="F1206" s="4">
        <f>IF(Table2[[#This Row],[Win]],1,0)</f>
        <v>0</v>
      </c>
      <c r="G1206" s="4">
        <f>VLOOKUP(Table2[[#This Row],[Team]],Table3[[Team]:[ID]],2,FALSE)</f>
        <v>23</v>
      </c>
      <c r="H1206" s="4">
        <f>VLOOKUP(Table2[[#This Row],[Opponent]],Table3[[Team]:[ID]],2,FALSE)</f>
        <v>9</v>
      </c>
    </row>
    <row r="1207" spans="1:8" x14ac:dyDescent="0.3">
      <c r="A1207" t="s">
        <v>96</v>
      </c>
      <c r="B1207" s="5" t="s">
        <v>100</v>
      </c>
      <c r="C1207" s="6">
        <v>-6</v>
      </c>
      <c r="D1207" s="6" t="b">
        <v>0</v>
      </c>
      <c r="E1207" s="13">
        <v>42859</v>
      </c>
      <c r="F1207" s="4">
        <f>IF(Table2[[#This Row],[Win]],1,0)</f>
        <v>0</v>
      </c>
      <c r="G1207" s="4">
        <f>VLOOKUP(Table2[[#This Row],[Team]],Table3[[Team]:[ID]],2,FALSE)</f>
        <v>11</v>
      </c>
      <c r="H1207" s="4">
        <f>VLOOKUP(Table2[[#This Row],[Opponent]],Table3[[Team]:[ID]],2,FALSE)</f>
        <v>28</v>
      </c>
    </row>
    <row r="1208" spans="1:8" x14ac:dyDescent="0.3">
      <c r="A1208" t="s">
        <v>86</v>
      </c>
      <c r="B1208" s="3" t="s">
        <v>81</v>
      </c>
      <c r="C1208" s="4">
        <v>2</v>
      </c>
      <c r="D1208" s="4" t="b">
        <v>1</v>
      </c>
      <c r="E1208" s="13">
        <v>42859</v>
      </c>
      <c r="F1208" s="4">
        <f>IF(Table2[[#This Row],[Win]],1,0)</f>
        <v>1</v>
      </c>
      <c r="G1208" s="4">
        <f>VLOOKUP(Table2[[#This Row],[Team]],Table3[[Team]:[ID]],2,FALSE)</f>
        <v>7</v>
      </c>
      <c r="H1208" s="4">
        <f>VLOOKUP(Table2[[#This Row],[Opponent]],Table3[[Team]:[ID]],2,FALSE)</f>
        <v>22</v>
      </c>
    </row>
    <row r="1209" spans="1:8" x14ac:dyDescent="0.3">
      <c r="A1209" t="s">
        <v>95</v>
      </c>
      <c r="B1209" s="5" t="s">
        <v>98</v>
      </c>
      <c r="C1209" s="6">
        <v>-1</v>
      </c>
      <c r="D1209" s="6" t="b">
        <v>0</v>
      </c>
      <c r="E1209" s="13">
        <v>42859</v>
      </c>
      <c r="F1209" s="4">
        <f>IF(Table2[[#This Row],[Win]],1,0)</f>
        <v>0</v>
      </c>
      <c r="G1209" s="4">
        <f>VLOOKUP(Table2[[#This Row],[Team]],Table3[[Team]:[ID]],2,FALSE)</f>
        <v>26</v>
      </c>
      <c r="H1209" s="4">
        <f>VLOOKUP(Table2[[#This Row],[Opponent]],Table3[[Team]:[ID]],2,FALSE)</f>
        <v>16</v>
      </c>
    </row>
    <row r="1210" spans="1:8" x14ac:dyDescent="0.3">
      <c r="A1210" t="s">
        <v>87</v>
      </c>
      <c r="B1210" s="3" t="s">
        <v>89</v>
      </c>
      <c r="C1210" s="4">
        <v>-3</v>
      </c>
      <c r="D1210" s="4" t="b">
        <v>0</v>
      </c>
      <c r="E1210" s="13">
        <v>42859</v>
      </c>
      <c r="F1210" s="4">
        <f>IF(Table2[[#This Row],[Win]],1,0)</f>
        <v>0</v>
      </c>
      <c r="G1210" s="4">
        <f>VLOOKUP(Table2[[#This Row],[Team]],Table3[[Team]:[ID]],2,FALSE)</f>
        <v>17</v>
      </c>
      <c r="H1210" s="4">
        <f>VLOOKUP(Table2[[#This Row],[Opponent]],Table3[[Team]:[ID]],2,FALSE)</f>
        <v>20</v>
      </c>
    </row>
    <row r="1211" spans="1:8" x14ac:dyDescent="0.3">
      <c r="A1211" t="s">
        <v>88</v>
      </c>
      <c r="B1211" s="5" t="s">
        <v>93</v>
      </c>
      <c r="C1211" s="6">
        <v>2</v>
      </c>
      <c r="D1211" s="6" t="b">
        <v>1</v>
      </c>
      <c r="E1211" s="13">
        <v>42859</v>
      </c>
      <c r="F1211" s="4">
        <f>IF(Table2[[#This Row],[Win]],1,0)</f>
        <v>1</v>
      </c>
      <c r="G1211" s="4">
        <f>VLOOKUP(Table2[[#This Row],[Team]],Table3[[Team]:[ID]],2,FALSE)</f>
        <v>30</v>
      </c>
      <c r="H1211" s="4">
        <f>VLOOKUP(Table2[[#This Row],[Opponent]],Table3[[Team]:[ID]],2,FALSE)</f>
        <v>1</v>
      </c>
    </row>
    <row r="1212" spans="1:8" x14ac:dyDescent="0.3">
      <c r="A1212" t="s">
        <v>77</v>
      </c>
      <c r="B1212" s="3" t="s">
        <v>100</v>
      </c>
      <c r="C1212" s="4">
        <v>-2</v>
      </c>
      <c r="D1212" s="4" t="b">
        <v>0</v>
      </c>
      <c r="E1212" s="13">
        <v>42860</v>
      </c>
      <c r="F1212" s="4">
        <f>IF(Table2[[#This Row],[Win]],1,0)</f>
        <v>0</v>
      </c>
      <c r="G1212" s="4">
        <f>VLOOKUP(Table2[[#This Row],[Team]],Table3[[Team]:[ID]],2,FALSE)</f>
        <v>25</v>
      </c>
      <c r="H1212" s="4">
        <f>VLOOKUP(Table2[[#This Row],[Opponent]],Table3[[Team]:[ID]],2,FALSE)</f>
        <v>28</v>
      </c>
    </row>
    <row r="1213" spans="1:8" x14ac:dyDescent="0.3">
      <c r="A1213" t="s">
        <v>72</v>
      </c>
      <c r="B1213" s="5" t="s">
        <v>73</v>
      </c>
      <c r="C1213" s="6">
        <v>-1</v>
      </c>
      <c r="D1213" s="6" t="b">
        <v>0</v>
      </c>
      <c r="E1213" s="13">
        <v>42860</v>
      </c>
      <c r="F1213" s="4">
        <f>IF(Table2[[#This Row],[Win]],1,0)</f>
        <v>0</v>
      </c>
      <c r="G1213" s="4">
        <f>VLOOKUP(Table2[[#This Row],[Team]],Table3[[Team]:[ID]],2,FALSE)</f>
        <v>5</v>
      </c>
      <c r="H1213" s="4">
        <f>VLOOKUP(Table2[[#This Row],[Opponent]],Table3[[Team]:[ID]],2,FALSE)</f>
        <v>19</v>
      </c>
    </row>
    <row r="1214" spans="1:8" x14ac:dyDescent="0.3">
      <c r="A1214" t="s">
        <v>74</v>
      </c>
      <c r="B1214" s="3" t="s">
        <v>83</v>
      </c>
      <c r="C1214" s="4">
        <v>2</v>
      </c>
      <c r="D1214" s="4" t="b">
        <v>1</v>
      </c>
      <c r="E1214" s="13">
        <v>42860</v>
      </c>
      <c r="F1214" s="4">
        <f>IF(Table2[[#This Row],[Win]],1,0)</f>
        <v>1</v>
      </c>
      <c r="G1214" s="4">
        <f>VLOOKUP(Table2[[#This Row],[Team]],Table3[[Team]:[ID]],2,FALSE)</f>
        <v>12</v>
      </c>
      <c r="H1214" s="4">
        <f>VLOOKUP(Table2[[#This Row],[Opponent]],Table3[[Team]:[ID]],2,FALSE)</f>
        <v>8</v>
      </c>
    </row>
    <row r="1215" spans="1:8" x14ac:dyDescent="0.3">
      <c r="A1215" t="s">
        <v>76</v>
      </c>
      <c r="B1215" s="5" t="s">
        <v>96</v>
      </c>
      <c r="C1215" s="6">
        <v>-1</v>
      </c>
      <c r="D1215" s="6" t="b">
        <v>0</v>
      </c>
      <c r="E1215" s="13">
        <v>42860</v>
      </c>
      <c r="F1215" s="4">
        <f>IF(Table2[[#This Row],[Win]],1,0)</f>
        <v>0</v>
      </c>
      <c r="G1215" s="4">
        <f>VLOOKUP(Table2[[#This Row],[Team]],Table3[[Team]:[ID]],2,FALSE)</f>
        <v>13</v>
      </c>
      <c r="H1215" s="4">
        <f>VLOOKUP(Table2[[#This Row],[Opponent]],Table3[[Team]:[ID]],2,FALSE)</f>
        <v>11</v>
      </c>
    </row>
    <row r="1216" spans="1:8" x14ac:dyDescent="0.3">
      <c r="A1216" t="s">
        <v>80</v>
      </c>
      <c r="B1216" s="3" t="s">
        <v>88</v>
      </c>
      <c r="C1216" s="4">
        <v>-2</v>
      </c>
      <c r="D1216" s="4" t="b">
        <v>0</v>
      </c>
      <c r="E1216" s="13">
        <v>42860</v>
      </c>
      <c r="F1216" s="4">
        <f>IF(Table2[[#This Row],[Win]],1,0)</f>
        <v>0</v>
      </c>
      <c r="G1216" s="4">
        <f>VLOOKUP(Table2[[#This Row],[Team]],Table3[[Team]:[ID]],2,FALSE)</f>
        <v>21</v>
      </c>
      <c r="H1216" s="4">
        <f>VLOOKUP(Table2[[#This Row],[Opponent]],Table3[[Team]:[ID]],2,FALSE)</f>
        <v>30</v>
      </c>
    </row>
    <row r="1217" spans="1:8" x14ac:dyDescent="0.3">
      <c r="A1217" t="s">
        <v>94</v>
      </c>
      <c r="B1217" s="5" t="s">
        <v>75</v>
      </c>
      <c r="C1217" s="6">
        <v>-4</v>
      </c>
      <c r="D1217" s="6" t="b">
        <v>0</v>
      </c>
      <c r="E1217" s="13">
        <v>42860</v>
      </c>
      <c r="F1217" s="4">
        <f>IF(Table2[[#This Row],[Win]],1,0)</f>
        <v>0</v>
      </c>
      <c r="G1217" s="4">
        <f>VLOOKUP(Table2[[#This Row],[Team]],Table3[[Team]:[ID]],2,FALSE)</f>
        <v>27</v>
      </c>
      <c r="H1217" s="4">
        <f>VLOOKUP(Table2[[#This Row],[Opponent]],Table3[[Team]:[ID]],2,FALSE)</f>
        <v>29</v>
      </c>
    </row>
    <row r="1218" spans="1:8" x14ac:dyDescent="0.3">
      <c r="A1218" t="s">
        <v>82</v>
      </c>
      <c r="B1218" s="3" t="s">
        <v>91</v>
      </c>
      <c r="C1218" s="4">
        <v>-6</v>
      </c>
      <c r="D1218" s="4" t="b">
        <v>0</v>
      </c>
      <c r="E1218" s="13">
        <v>42860</v>
      </c>
      <c r="F1218" s="4">
        <f>IF(Table2[[#This Row],[Win]],1,0)</f>
        <v>0</v>
      </c>
      <c r="G1218" s="4">
        <f>VLOOKUP(Table2[[#This Row],[Team]],Table3[[Team]:[ID]],2,FALSE)</f>
        <v>23</v>
      </c>
      <c r="H1218" s="4">
        <f>VLOOKUP(Table2[[#This Row],[Opponent]],Table3[[Team]:[ID]],2,FALSE)</f>
        <v>14</v>
      </c>
    </row>
    <row r="1219" spans="1:8" x14ac:dyDescent="0.3">
      <c r="A1219" t="s">
        <v>86</v>
      </c>
      <c r="B1219" s="5" t="s">
        <v>71</v>
      </c>
      <c r="C1219" s="6">
        <v>10</v>
      </c>
      <c r="D1219" s="6" t="b">
        <v>1</v>
      </c>
      <c r="E1219" s="13">
        <v>42860</v>
      </c>
      <c r="F1219" s="4">
        <f>IF(Table2[[#This Row],[Win]],1,0)</f>
        <v>1</v>
      </c>
      <c r="G1219" s="4">
        <f>VLOOKUP(Table2[[#This Row],[Team]],Table3[[Team]:[ID]],2,FALSE)</f>
        <v>7</v>
      </c>
      <c r="H1219" s="4">
        <f>VLOOKUP(Table2[[#This Row],[Opponent]],Table3[[Team]:[ID]],2,FALSE)</f>
        <v>24</v>
      </c>
    </row>
    <row r="1220" spans="1:8" x14ac:dyDescent="0.3">
      <c r="A1220" t="s">
        <v>81</v>
      </c>
      <c r="B1220" s="3" t="s">
        <v>98</v>
      </c>
      <c r="C1220" s="4">
        <v>4</v>
      </c>
      <c r="D1220" s="4" t="b">
        <v>1</v>
      </c>
      <c r="E1220" s="13">
        <v>42860</v>
      </c>
      <c r="F1220" s="4">
        <f>IF(Table2[[#This Row],[Win]],1,0)</f>
        <v>1</v>
      </c>
      <c r="G1220" s="4">
        <f>VLOOKUP(Table2[[#This Row],[Team]],Table3[[Team]:[ID]],2,FALSE)</f>
        <v>22</v>
      </c>
      <c r="H1220" s="4">
        <f>VLOOKUP(Table2[[#This Row],[Opponent]],Table3[[Team]:[ID]],2,FALSE)</f>
        <v>16</v>
      </c>
    </row>
    <row r="1221" spans="1:8" x14ac:dyDescent="0.3">
      <c r="A1221" t="s">
        <v>99</v>
      </c>
      <c r="B1221" s="5" t="s">
        <v>97</v>
      </c>
      <c r="C1221" s="6">
        <v>2</v>
      </c>
      <c r="D1221" s="6" t="b">
        <v>1</v>
      </c>
      <c r="E1221" s="13">
        <v>42860</v>
      </c>
      <c r="F1221" s="4">
        <f>IF(Table2[[#This Row],[Win]],1,0)</f>
        <v>1</v>
      </c>
      <c r="G1221" s="4">
        <f>VLOOKUP(Table2[[#This Row],[Team]],Table3[[Team]:[ID]],2,FALSE)</f>
        <v>3</v>
      </c>
      <c r="H1221" s="4">
        <f>VLOOKUP(Table2[[#This Row],[Opponent]],Table3[[Team]:[ID]],2,FALSE)</f>
        <v>6</v>
      </c>
    </row>
    <row r="1222" spans="1:8" x14ac:dyDescent="0.3">
      <c r="A1222" t="s">
        <v>79</v>
      </c>
      <c r="B1222" s="3" t="s">
        <v>95</v>
      </c>
      <c r="C1222" s="4">
        <v>-10</v>
      </c>
      <c r="D1222" s="4" t="b">
        <v>0</v>
      </c>
      <c r="E1222" s="13">
        <v>42860</v>
      </c>
      <c r="F1222" s="4">
        <f>IF(Table2[[#This Row],[Win]],1,0)</f>
        <v>0</v>
      </c>
      <c r="G1222" s="4">
        <f>VLOOKUP(Table2[[#This Row],[Team]],Table3[[Team]:[ID]],2,FALSE)</f>
        <v>2</v>
      </c>
      <c r="H1222" s="4">
        <f>VLOOKUP(Table2[[#This Row],[Opponent]],Table3[[Team]:[ID]],2,FALSE)</f>
        <v>26</v>
      </c>
    </row>
    <row r="1223" spans="1:8" x14ac:dyDescent="0.3">
      <c r="A1223" t="s">
        <v>92</v>
      </c>
      <c r="B1223" s="5" t="s">
        <v>84</v>
      </c>
      <c r="C1223" s="6">
        <v>1</v>
      </c>
      <c r="D1223" s="6" t="b">
        <v>1</v>
      </c>
      <c r="E1223" s="13">
        <v>42860</v>
      </c>
      <c r="F1223" s="4">
        <f>IF(Table2[[#This Row],[Win]],1,0)</f>
        <v>1</v>
      </c>
      <c r="G1223" s="4">
        <f>VLOOKUP(Table2[[#This Row],[Team]],Table3[[Team]:[ID]],2,FALSE)</f>
        <v>18</v>
      </c>
      <c r="H1223" s="4">
        <f>VLOOKUP(Table2[[#This Row],[Opponent]],Table3[[Team]:[ID]],2,FALSE)</f>
        <v>15</v>
      </c>
    </row>
    <row r="1224" spans="1:8" x14ac:dyDescent="0.3">
      <c r="A1224" t="s">
        <v>87</v>
      </c>
      <c r="B1224" s="3" t="s">
        <v>90</v>
      </c>
      <c r="C1224" s="4">
        <v>1</v>
      </c>
      <c r="D1224" s="4" t="b">
        <v>1</v>
      </c>
      <c r="E1224" s="13">
        <v>42860</v>
      </c>
      <c r="F1224" s="4">
        <f>IF(Table2[[#This Row],[Win]],1,0)</f>
        <v>1</v>
      </c>
      <c r="G1224" s="4">
        <f>VLOOKUP(Table2[[#This Row],[Team]],Table3[[Team]:[ID]],2,FALSE)</f>
        <v>17</v>
      </c>
      <c r="H1224" s="4">
        <f>VLOOKUP(Table2[[#This Row],[Opponent]],Table3[[Team]:[ID]],2,FALSE)</f>
        <v>4</v>
      </c>
    </row>
    <row r="1225" spans="1:8" x14ac:dyDescent="0.3">
      <c r="A1225" t="s">
        <v>89</v>
      </c>
      <c r="B1225" s="5" t="s">
        <v>85</v>
      </c>
      <c r="C1225" s="6">
        <v>-5</v>
      </c>
      <c r="D1225" s="6" t="b">
        <v>0</v>
      </c>
      <c r="E1225" s="13">
        <v>42860</v>
      </c>
      <c r="F1225" s="4">
        <f>IF(Table2[[#This Row],[Win]],1,0)</f>
        <v>0</v>
      </c>
      <c r="G1225" s="4">
        <f>VLOOKUP(Table2[[#This Row],[Team]],Table3[[Team]:[ID]],2,FALSE)</f>
        <v>20</v>
      </c>
      <c r="H1225" s="4">
        <f>VLOOKUP(Table2[[#This Row],[Opponent]],Table3[[Team]:[ID]],2,FALSE)</f>
        <v>10</v>
      </c>
    </row>
    <row r="1226" spans="1:8" x14ac:dyDescent="0.3">
      <c r="A1226" t="s">
        <v>78</v>
      </c>
      <c r="B1226" s="3" t="s">
        <v>93</v>
      </c>
      <c r="C1226" s="4">
        <v>-3</v>
      </c>
      <c r="D1226" s="4" t="b">
        <v>0</v>
      </c>
      <c r="E1226" s="13">
        <v>42860</v>
      </c>
      <c r="F1226" s="4">
        <f>IF(Table2[[#This Row],[Win]],1,0)</f>
        <v>0</v>
      </c>
      <c r="G1226" s="4">
        <f>VLOOKUP(Table2[[#This Row],[Team]],Table3[[Team]:[ID]],2,FALSE)</f>
        <v>9</v>
      </c>
      <c r="H1226" s="4">
        <f>VLOOKUP(Table2[[#This Row],[Opponent]],Table3[[Team]:[ID]],2,FALSE)</f>
        <v>1</v>
      </c>
    </row>
    <row r="1227" spans="1:8" x14ac:dyDescent="0.3">
      <c r="A1227" t="s">
        <v>74</v>
      </c>
      <c r="B1227" s="5" t="s">
        <v>83</v>
      </c>
      <c r="C1227" s="6">
        <v>-2</v>
      </c>
      <c r="D1227" s="6" t="b">
        <v>0</v>
      </c>
      <c r="E1227" s="13">
        <v>42861</v>
      </c>
      <c r="F1227" s="4">
        <f>IF(Table2[[#This Row],[Win]],1,0)</f>
        <v>0</v>
      </c>
      <c r="G1227" s="4">
        <f>VLOOKUP(Table2[[#This Row],[Team]],Table3[[Team]:[ID]],2,FALSE)</f>
        <v>12</v>
      </c>
      <c r="H1227" s="4">
        <f>VLOOKUP(Table2[[#This Row],[Opponent]],Table3[[Team]:[ID]],2,FALSE)</f>
        <v>8</v>
      </c>
    </row>
    <row r="1228" spans="1:8" x14ac:dyDescent="0.3">
      <c r="A1228" t="s">
        <v>72</v>
      </c>
      <c r="B1228" s="3" t="s">
        <v>73</v>
      </c>
      <c r="C1228" s="4">
        <v>-5</v>
      </c>
      <c r="D1228" s="4" t="b">
        <v>0</v>
      </c>
      <c r="E1228" s="13">
        <v>42861</v>
      </c>
      <c r="F1228" s="4">
        <f>IF(Table2[[#This Row],[Win]],1,0)</f>
        <v>0</v>
      </c>
      <c r="G1228" s="4">
        <f>VLOOKUP(Table2[[#This Row],[Team]],Table3[[Team]:[ID]],2,FALSE)</f>
        <v>5</v>
      </c>
      <c r="H1228" s="4">
        <f>VLOOKUP(Table2[[#This Row],[Opponent]],Table3[[Team]:[ID]],2,FALSE)</f>
        <v>19</v>
      </c>
    </row>
    <row r="1229" spans="1:8" x14ac:dyDescent="0.3">
      <c r="A1229" t="s">
        <v>76</v>
      </c>
      <c r="B1229" s="5" t="s">
        <v>96</v>
      </c>
      <c r="C1229" s="6">
        <v>1</v>
      </c>
      <c r="D1229" s="6" t="b">
        <v>1</v>
      </c>
      <c r="E1229" s="13">
        <v>42861</v>
      </c>
      <c r="F1229" s="4">
        <f>IF(Table2[[#This Row],[Win]],1,0)</f>
        <v>1</v>
      </c>
      <c r="G1229" s="4">
        <f>VLOOKUP(Table2[[#This Row],[Team]],Table3[[Team]:[ID]],2,FALSE)</f>
        <v>13</v>
      </c>
      <c r="H1229" s="4">
        <f>VLOOKUP(Table2[[#This Row],[Opponent]],Table3[[Team]:[ID]],2,FALSE)</f>
        <v>11</v>
      </c>
    </row>
    <row r="1230" spans="1:8" x14ac:dyDescent="0.3">
      <c r="A1230" t="s">
        <v>82</v>
      </c>
      <c r="B1230" s="3" t="s">
        <v>91</v>
      </c>
      <c r="C1230" s="4">
        <v>-8</v>
      </c>
      <c r="D1230" s="4" t="b">
        <v>0</v>
      </c>
      <c r="E1230" s="13">
        <v>42861</v>
      </c>
      <c r="F1230" s="4">
        <f>IF(Table2[[#This Row],[Win]],1,0)</f>
        <v>0</v>
      </c>
      <c r="G1230" s="4">
        <f>VLOOKUP(Table2[[#This Row],[Team]],Table3[[Team]:[ID]],2,FALSE)</f>
        <v>23</v>
      </c>
      <c r="H1230" s="4">
        <f>VLOOKUP(Table2[[#This Row],[Opponent]],Table3[[Team]:[ID]],2,FALSE)</f>
        <v>14</v>
      </c>
    </row>
    <row r="1231" spans="1:8" x14ac:dyDescent="0.3">
      <c r="A1231" t="s">
        <v>80</v>
      </c>
      <c r="B1231" s="5" t="s">
        <v>88</v>
      </c>
      <c r="C1231" s="6">
        <v>-4</v>
      </c>
      <c r="D1231" s="6" t="b">
        <v>0</v>
      </c>
      <c r="E1231" s="13">
        <v>42861</v>
      </c>
      <c r="F1231" s="4">
        <f>IF(Table2[[#This Row],[Win]],1,0)</f>
        <v>0</v>
      </c>
      <c r="G1231" s="4">
        <f>VLOOKUP(Table2[[#This Row],[Team]],Table3[[Team]:[ID]],2,FALSE)</f>
        <v>21</v>
      </c>
      <c r="H1231" s="4">
        <f>VLOOKUP(Table2[[#This Row],[Opponent]],Table3[[Team]:[ID]],2,FALSE)</f>
        <v>30</v>
      </c>
    </row>
    <row r="1232" spans="1:8" x14ac:dyDescent="0.3">
      <c r="A1232" t="s">
        <v>99</v>
      </c>
      <c r="B1232" s="3" t="s">
        <v>97</v>
      </c>
      <c r="C1232" s="4">
        <v>1</v>
      </c>
      <c r="D1232" s="4" t="b">
        <v>1</v>
      </c>
      <c r="E1232" s="13">
        <v>42861</v>
      </c>
      <c r="F1232" s="4">
        <f>IF(Table2[[#This Row],[Win]],1,0)</f>
        <v>1</v>
      </c>
      <c r="G1232" s="4">
        <f>VLOOKUP(Table2[[#This Row],[Team]],Table3[[Team]:[ID]],2,FALSE)</f>
        <v>3</v>
      </c>
      <c r="H1232" s="4">
        <f>VLOOKUP(Table2[[#This Row],[Opponent]],Table3[[Team]:[ID]],2,FALSE)</f>
        <v>6</v>
      </c>
    </row>
    <row r="1233" spans="1:8" x14ac:dyDescent="0.3">
      <c r="A1233" t="s">
        <v>86</v>
      </c>
      <c r="B1233" s="5" t="s">
        <v>71</v>
      </c>
      <c r="C1233" s="6">
        <v>12</v>
      </c>
      <c r="D1233" s="6" t="b">
        <v>1</v>
      </c>
      <c r="E1233" s="13">
        <v>42861</v>
      </c>
      <c r="F1233" s="4">
        <f>IF(Table2[[#This Row],[Win]],1,0)</f>
        <v>1</v>
      </c>
      <c r="G1233" s="4">
        <f>VLOOKUP(Table2[[#This Row],[Team]],Table3[[Team]:[ID]],2,FALSE)</f>
        <v>7</v>
      </c>
      <c r="H1233" s="4">
        <f>VLOOKUP(Table2[[#This Row],[Opponent]],Table3[[Team]:[ID]],2,FALSE)</f>
        <v>24</v>
      </c>
    </row>
    <row r="1234" spans="1:8" x14ac:dyDescent="0.3">
      <c r="A1234" t="s">
        <v>94</v>
      </c>
      <c r="B1234" s="3" t="s">
        <v>75</v>
      </c>
      <c r="C1234" s="4">
        <v>5</v>
      </c>
      <c r="D1234" s="4" t="b">
        <v>1</v>
      </c>
      <c r="E1234" s="13">
        <v>42861</v>
      </c>
      <c r="F1234" s="4">
        <f>IF(Table2[[#This Row],[Win]],1,0)</f>
        <v>1</v>
      </c>
      <c r="G1234" s="4">
        <f>VLOOKUP(Table2[[#This Row],[Team]],Table3[[Team]:[ID]],2,FALSE)</f>
        <v>27</v>
      </c>
      <c r="H1234" s="4">
        <f>VLOOKUP(Table2[[#This Row],[Opponent]],Table3[[Team]:[ID]],2,FALSE)</f>
        <v>29</v>
      </c>
    </row>
    <row r="1235" spans="1:8" x14ac:dyDescent="0.3">
      <c r="A1235" t="s">
        <v>81</v>
      </c>
      <c r="B1235" s="5" t="s">
        <v>98</v>
      </c>
      <c r="C1235" s="6">
        <v>1</v>
      </c>
      <c r="D1235" s="6" t="b">
        <v>1</v>
      </c>
      <c r="E1235" s="13">
        <v>42861</v>
      </c>
      <c r="F1235" s="4">
        <f>IF(Table2[[#This Row],[Win]],1,0)</f>
        <v>1</v>
      </c>
      <c r="G1235" s="4">
        <f>VLOOKUP(Table2[[#This Row],[Team]],Table3[[Team]:[ID]],2,FALSE)</f>
        <v>22</v>
      </c>
      <c r="H1235" s="4">
        <f>VLOOKUP(Table2[[#This Row],[Opponent]],Table3[[Team]:[ID]],2,FALSE)</f>
        <v>16</v>
      </c>
    </row>
    <row r="1236" spans="1:8" x14ac:dyDescent="0.3">
      <c r="A1236" t="s">
        <v>79</v>
      </c>
      <c r="B1236" s="3" t="s">
        <v>95</v>
      </c>
      <c r="C1236" s="4">
        <v>-2</v>
      </c>
      <c r="D1236" s="4" t="b">
        <v>0</v>
      </c>
      <c r="E1236" s="13">
        <v>42861</v>
      </c>
      <c r="F1236" s="4">
        <f>IF(Table2[[#This Row],[Win]],1,0)</f>
        <v>0</v>
      </c>
      <c r="G1236" s="4">
        <f>VLOOKUP(Table2[[#This Row],[Team]],Table3[[Team]:[ID]],2,FALSE)</f>
        <v>2</v>
      </c>
      <c r="H1236" s="4">
        <f>VLOOKUP(Table2[[#This Row],[Opponent]],Table3[[Team]:[ID]],2,FALSE)</f>
        <v>26</v>
      </c>
    </row>
    <row r="1237" spans="1:8" x14ac:dyDescent="0.3">
      <c r="A1237" t="s">
        <v>92</v>
      </c>
      <c r="B1237" s="5" t="s">
        <v>84</v>
      </c>
      <c r="C1237" s="6">
        <v>8</v>
      </c>
      <c r="D1237" s="6" t="b">
        <v>1</v>
      </c>
      <c r="E1237" s="13">
        <v>42861</v>
      </c>
      <c r="F1237" s="4">
        <f>IF(Table2[[#This Row],[Win]],1,0)</f>
        <v>1</v>
      </c>
      <c r="G1237" s="4">
        <f>VLOOKUP(Table2[[#This Row],[Team]],Table3[[Team]:[ID]],2,FALSE)</f>
        <v>18</v>
      </c>
      <c r="H1237" s="4">
        <f>VLOOKUP(Table2[[#This Row],[Opponent]],Table3[[Team]:[ID]],2,FALSE)</f>
        <v>15</v>
      </c>
    </row>
    <row r="1238" spans="1:8" x14ac:dyDescent="0.3">
      <c r="A1238" t="s">
        <v>87</v>
      </c>
      <c r="B1238" s="3" t="s">
        <v>90</v>
      </c>
      <c r="C1238" s="4">
        <v>-10</v>
      </c>
      <c r="D1238" s="4" t="b">
        <v>0</v>
      </c>
      <c r="E1238" s="13">
        <v>42861</v>
      </c>
      <c r="F1238" s="4">
        <f>IF(Table2[[#This Row],[Win]],1,0)</f>
        <v>0</v>
      </c>
      <c r="G1238" s="4">
        <f>VLOOKUP(Table2[[#This Row],[Team]],Table3[[Team]:[ID]],2,FALSE)</f>
        <v>17</v>
      </c>
      <c r="H1238" s="4">
        <f>VLOOKUP(Table2[[#This Row],[Opponent]],Table3[[Team]:[ID]],2,FALSE)</f>
        <v>4</v>
      </c>
    </row>
    <row r="1239" spans="1:8" x14ac:dyDescent="0.3">
      <c r="A1239" t="s">
        <v>89</v>
      </c>
      <c r="B1239" s="5" t="s">
        <v>85</v>
      </c>
      <c r="C1239" s="6">
        <v>1</v>
      </c>
      <c r="D1239" s="6" t="b">
        <v>1</v>
      </c>
      <c r="E1239" s="13">
        <v>42861</v>
      </c>
      <c r="F1239" s="4">
        <f>IF(Table2[[#This Row],[Win]],1,0)</f>
        <v>1</v>
      </c>
      <c r="G1239" s="4">
        <f>VLOOKUP(Table2[[#This Row],[Team]],Table3[[Team]:[ID]],2,FALSE)</f>
        <v>20</v>
      </c>
      <c r="H1239" s="4">
        <f>VLOOKUP(Table2[[#This Row],[Opponent]],Table3[[Team]:[ID]],2,FALSE)</f>
        <v>10</v>
      </c>
    </row>
    <row r="1240" spans="1:8" x14ac:dyDescent="0.3">
      <c r="A1240" t="s">
        <v>77</v>
      </c>
      <c r="B1240" s="3" t="s">
        <v>100</v>
      </c>
      <c r="C1240" s="4">
        <v>6</v>
      </c>
      <c r="D1240" s="4" t="b">
        <v>1</v>
      </c>
      <c r="E1240" s="13">
        <v>42861</v>
      </c>
      <c r="F1240" s="4">
        <f>IF(Table2[[#This Row],[Win]],1,0)</f>
        <v>1</v>
      </c>
      <c r="G1240" s="4">
        <f>VLOOKUP(Table2[[#This Row],[Team]],Table3[[Team]:[ID]],2,FALSE)</f>
        <v>25</v>
      </c>
      <c r="H1240" s="4">
        <f>VLOOKUP(Table2[[#This Row],[Opponent]],Table3[[Team]:[ID]],2,FALSE)</f>
        <v>28</v>
      </c>
    </row>
    <row r="1241" spans="1:8" x14ac:dyDescent="0.3">
      <c r="A1241" t="s">
        <v>78</v>
      </c>
      <c r="B1241" s="5" t="s">
        <v>93</v>
      </c>
      <c r="C1241" s="6">
        <v>8</v>
      </c>
      <c r="D1241" s="6" t="b">
        <v>1</v>
      </c>
      <c r="E1241" s="13">
        <v>42861</v>
      </c>
      <c r="F1241" s="4">
        <f>IF(Table2[[#This Row],[Win]],1,0)</f>
        <v>1</v>
      </c>
      <c r="G1241" s="4">
        <f>VLOOKUP(Table2[[#This Row],[Team]],Table3[[Team]:[ID]],2,FALSE)</f>
        <v>9</v>
      </c>
      <c r="H1241" s="4">
        <f>VLOOKUP(Table2[[#This Row],[Opponent]],Table3[[Team]:[ID]],2,FALSE)</f>
        <v>1</v>
      </c>
    </row>
    <row r="1242" spans="1:8" x14ac:dyDescent="0.3">
      <c r="A1242" t="s">
        <v>76</v>
      </c>
      <c r="B1242" s="3" t="s">
        <v>96</v>
      </c>
      <c r="C1242" s="4">
        <v>-2</v>
      </c>
      <c r="D1242" s="4" t="b">
        <v>0</v>
      </c>
      <c r="E1242" s="13">
        <v>42862</v>
      </c>
      <c r="F1242" s="4">
        <f>IF(Table2[[#This Row],[Win]],1,0)</f>
        <v>0</v>
      </c>
      <c r="G1242" s="4">
        <f>VLOOKUP(Table2[[#This Row],[Team]],Table3[[Team]:[ID]],2,FALSE)</f>
        <v>13</v>
      </c>
      <c r="H1242" s="4">
        <f>VLOOKUP(Table2[[#This Row],[Opponent]],Table3[[Team]:[ID]],2,FALSE)</f>
        <v>11</v>
      </c>
    </row>
    <row r="1243" spans="1:8" x14ac:dyDescent="0.3">
      <c r="A1243" t="s">
        <v>99</v>
      </c>
      <c r="B1243" s="5" t="s">
        <v>97</v>
      </c>
      <c r="C1243" s="6">
        <v>4</v>
      </c>
      <c r="D1243" s="6" t="b">
        <v>1</v>
      </c>
      <c r="E1243" s="13">
        <v>42862</v>
      </c>
      <c r="F1243" s="4">
        <f>IF(Table2[[#This Row],[Win]],1,0)</f>
        <v>1</v>
      </c>
      <c r="G1243" s="4">
        <f>VLOOKUP(Table2[[#This Row],[Team]],Table3[[Team]:[ID]],2,FALSE)</f>
        <v>3</v>
      </c>
      <c r="H1243" s="4">
        <f>VLOOKUP(Table2[[#This Row],[Opponent]],Table3[[Team]:[ID]],2,FALSE)</f>
        <v>6</v>
      </c>
    </row>
    <row r="1244" spans="1:8" x14ac:dyDescent="0.3">
      <c r="A1244" t="s">
        <v>86</v>
      </c>
      <c r="B1244" s="3" t="s">
        <v>71</v>
      </c>
      <c r="C1244" s="4">
        <v>4</v>
      </c>
      <c r="D1244" s="4" t="b">
        <v>1</v>
      </c>
      <c r="E1244" s="13">
        <v>42862</v>
      </c>
      <c r="F1244" s="4">
        <f>IF(Table2[[#This Row],[Win]],1,0)</f>
        <v>1</v>
      </c>
      <c r="G1244" s="4">
        <f>VLOOKUP(Table2[[#This Row],[Team]],Table3[[Team]:[ID]],2,FALSE)</f>
        <v>7</v>
      </c>
      <c r="H1244" s="4">
        <f>VLOOKUP(Table2[[#This Row],[Opponent]],Table3[[Team]:[ID]],2,FALSE)</f>
        <v>24</v>
      </c>
    </row>
    <row r="1245" spans="1:8" x14ac:dyDescent="0.3">
      <c r="A1245" t="s">
        <v>80</v>
      </c>
      <c r="B1245" s="5" t="s">
        <v>88</v>
      </c>
      <c r="C1245" s="6">
        <v>1</v>
      </c>
      <c r="D1245" s="6" t="b">
        <v>1</v>
      </c>
      <c r="E1245" s="13">
        <v>42862</v>
      </c>
      <c r="F1245" s="4">
        <f>IF(Table2[[#This Row],[Win]],1,0)</f>
        <v>1</v>
      </c>
      <c r="G1245" s="4">
        <f>VLOOKUP(Table2[[#This Row],[Team]],Table3[[Team]:[ID]],2,FALSE)</f>
        <v>21</v>
      </c>
      <c r="H1245" s="4">
        <f>VLOOKUP(Table2[[#This Row],[Opponent]],Table3[[Team]:[ID]],2,FALSE)</f>
        <v>30</v>
      </c>
    </row>
    <row r="1246" spans="1:8" x14ac:dyDescent="0.3">
      <c r="A1246" t="s">
        <v>94</v>
      </c>
      <c r="B1246" s="3" t="s">
        <v>75</v>
      </c>
      <c r="C1246" s="4">
        <v>-1</v>
      </c>
      <c r="D1246" s="4" t="b">
        <v>0</v>
      </c>
      <c r="E1246" s="13">
        <v>42862</v>
      </c>
      <c r="F1246" s="4">
        <f>IF(Table2[[#This Row],[Win]],1,0)</f>
        <v>0</v>
      </c>
      <c r="G1246" s="4">
        <f>VLOOKUP(Table2[[#This Row],[Team]],Table3[[Team]:[ID]],2,FALSE)</f>
        <v>27</v>
      </c>
      <c r="H1246" s="4">
        <f>VLOOKUP(Table2[[#This Row],[Opponent]],Table3[[Team]:[ID]],2,FALSE)</f>
        <v>29</v>
      </c>
    </row>
    <row r="1247" spans="1:8" x14ac:dyDescent="0.3">
      <c r="A1247" t="s">
        <v>81</v>
      </c>
      <c r="B1247" s="5" t="s">
        <v>98</v>
      </c>
      <c r="C1247" s="6">
        <v>-4</v>
      </c>
      <c r="D1247" s="6" t="b">
        <v>0</v>
      </c>
      <c r="E1247" s="13">
        <v>42862</v>
      </c>
      <c r="F1247" s="4">
        <f>IF(Table2[[#This Row],[Win]],1,0)</f>
        <v>0</v>
      </c>
      <c r="G1247" s="4">
        <f>VLOOKUP(Table2[[#This Row],[Team]],Table3[[Team]:[ID]],2,FALSE)</f>
        <v>22</v>
      </c>
      <c r="H1247" s="4">
        <f>VLOOKUP(Table2[[#This Row],[Opponent]],Table3[[Team]:[ID]],2,FALSE)</f>
        <v>16</v>
      </c>
    </row>
    <row r="1248" spans="1:8" x14ac:dyDescent="0.3">
      <c r="A1248" t="s">
        <v>79</v>
      </c>
      <c r="B1248" s="3" t="s">
        <v>95</v>
      </c>
      <c r="C1248" s="4">
        <v>-2</v>
      </c>
      <c r="D1248" s="4" t="b">
        <v>0</v>
      </c>
      <c r="E1248" s="13">
        <v>42862</v>
      </c>
      <c r="F1248" s="4">
        <f>IF(Table2[[#This Row],[Win]],1,0)</f>
        <v>0</v>
      </c>
      <c r="G1248" s="4">
        <f>VLOOKUP(Table2[[#This Row],[Team]],Table3[[Team]:[ID]],2,FALSE)</f>
        <v>2</v>
      </c>
      <c r="H1248" s="4">
        <f>VLOOKUP(Table2[[#This Row],[Opponent]],Table3[[Team]:[ID]],2,FALSE)</f>
        <v>26</v>
      </c>
    </row>
    <row r="1249" spans="1:8" x14ac:dyDescent="0.3">
      <c r="A1249" t="s">
        <v>92</v>
      </c>
      <c r="B1249" s="5" t="s">
        <v>84</v>
      </c>
      <c r="C1249" s="6">
        <v>-7</v>
      </c>
      <c r="D1249" s="6" t="b">
        <v>0</v>
      </c>
      <c r="E1249" s="13">
        <v>42862</v>
      </c>
      <c r="F1249" s="4">
        <f>IF(Table2[[#This Row],[Win]],1,0)</f>
        <v>0</v>
      </c>
      <c r="G1249" s="4">
        <f>VLOOKUP(Table2[[#This Row],[Team]],Table3[[Team]:[ID]],2,FALSE)</f>
        <v>18</v>
      </c>
      <c r="H1249" s="4">
        <f>VLOOKUP(Table2[[#This Row],[Opponent]],Table3[[Team]:[ID]],2,FALSE)</f>
        <v>15</v>
      </c>
    </row>
    <row r="1250" spans="1:8" x14ac:dyDescent="0.3">
      <c r="A1250" t="s">
        <v>87</v>
      </c>
      <c r="B1250" s="3" t="s">
        <v>90</v>
      </c>
      <c r="C1250" s="4">
        <v>-11</v>
      </c>
      <c r="D1250" s="4" t="b">
        <v>0</v>
      </c>
      <c r="E1250" s="13">
        <v>42862</v>
      </c>
      <c r="F1250" s="4">
        <f>IF(Table2[[#This Row],[Win]],1,0)</f>
        <v>0</v>
      </c>
      <c r="G1250" s="4">
        <f>VLOOKUP(Table2[[#This Row],[Team]],Table3[[Team]:[ID]],2,FALSE)</f>
        <v>17</v>
      </c>
      <c r="H1250" s="4">
        <f>VLOOKUP(Table2[[#This Row],[Opponent]],Table3[[Team]:[ID]],2,FALSE)</f>
        <v>4</v>
      </c>
    </row>
    <row r="1251" spans="1:8" x14ac:dyDescent="0.3">
      <c r="A1251" t="s">
        <v>77</v>
      </c>
      <c r="B1251" s="5" t="s">
        <v>100</v>
      </c>
      <c r="C1251" s="6">
        <v>1</v>
      </c>
      <c r="D1251" s="6" t="b">
        <v>1</v>
      </c>
      <c r="E1251" s="13">
        <v>42862</v>
      </c>
      <c r="F1251" s="4">
        <f>IF(Table2[[#This Row],[Win]],1,0)</f>
        <v>1</v>
      </c>
      <c r="G1251" s="4">
        <f>VLOOKUP(Table2[[#This Row],[Team]],Table3[[Team]:[ID]],2,FALSE)</f>
        <v>25</v>
      </c>
      <c r="H1251" s="4">
        <f>VLOOKUP(Table2[[#This Row],[Opponent]],Table3[[Team]:[ID]],2,FALSE)</f>
        <v>28</v>
      </c>
    </row>
    <row r="1252" spans="1:8" x14ac:dyDescent="0.3">
      <c r="A1252" t="s">
        <v>78</v>
      </c>
      <c r="B1252" s="3" t="s">
        <v>93</v>
      </c>
      <c r="C1252" s="4">
        <v>3</v>
      </c>
      <c r="D1252" s="4" t="b">
        <v>1</v>
      </c>
      <c r="E1252" s="13">
        <v>42862</v>
      </c>
      <c r="F1252" s="4">
        <f>IF(Table2[[#This Row],[Win]],1,0)</f>
        <v>1</v>
      </c>
      <c r="G1252" s="4">
        <f>VLOOKUP(Table2[[#This Row],[Team]],Table3[[Team]:[ID]],2,FALSE)</f>
        <v>9</v>
      </c>
      <c r="H1252" s="4">
        <f>VLOOKUP(Table2[[#This Row],[Opponent]],Table3[[Team]:[ID]],2,FALSE)</f>
        <v>1</v>
      </c>
    </row>
    <row r="1253" spans="1:8" x14ac:dyDescent="0.3">
      <c r="A1253" t="s">
        <v>89</v>
      </c>
      <c r="B1253" s="5" t="s">
        <v>85</v>
      </c>
      <c r="C1253" s="6">
        <v>2</v>
      </c>
      <c r="D1253" s="6" t="b">
        <v>1</v>
      </c>
      <c r="E1253" s="13">
        <v>42862</v>
      </c>
      <c r="F1253" s="4">
        <f>IF(Table2[[#This Row],[Win]],1,0)</f>
        <v>1</v>
      </c>
      <c r="G1253" s="4">
        <f>VLOOKUP(Table2[[#This Row],[Team]],Table3[[Team]:[ID]],2,FALSE)</f>
        <v>20</v>
      </c>
      <c r="H1253" s="4">
        <f>VLOOKUP(Table2[[#This Row],[Opponent]],Table3[[Team]:[ID]],2,FALSE)</f>
        <v>10</v>
      </c>
    </row>
    <row r="1254" spans="1:8" x14ac:dyDescent="0.3">
      <c r="A1254" t="s">
        <v>74</v>
      </c>
      <c r="B1254" s="3" t="s">
        <v>83</v>
      </c>
      <c r="C1254" s="4">
        <v>-1</v>
      </c>
      <c r="D1254" s="4" t="b">
        <v>0</v>
      </c>
      <c r="E1254" s="13">
        <v>42862</v>
      </c>
      <c r="F1254" s="4">
        <f>IF(Table2[[#This Row],[Win]],1,0)</f>
        <v>0</v>
      </c>
      <c r="G1254" s="4">
        <f>VLOOKUP(Table2[[#This Row],[Team]],Table3[[Team]:[ID]],2,FALSE)</f>
        <v>12</v>
      </c>
      <c r="H1254" s="4">
        <f>VLOOKUP(Table2[[#This Row],[Opponent]],Table3[[Team]:[ID]],2,FALSE)</f>
        <v>8</v>
      </c>
    </row>
    <row r="1255" spans="1:8" x14ac:dyDescent="0.3">
      <c r="A1255" t="s">
        <v>72</v>
      </c>
      <c r="B1255" s="5" t="s">
        <v>73</v>
      </c>
      <c r="C1255" s="6">
        <v>-1</v>
      </c>
      <c r="D1255" s="6" t="b">
        <v>0</v>
      </c>
      <c r="E1255" s="13">
        <v>42862</v>
      </c>
      <c r="F1255" s="4">
        <f>IF(Table2[[#This Row],[Win]],1,0)</f>
        <v>0</v>
      </c>
      <c r="G1255" s="4">
        <f>VLOOKUP(Table2[[#This Row],[Team]],Table3[[Team]:[ID]],2,FALSE)</f>
        <v>5</v>
      </c>
      <c r="H1255" s="4">
        <f>VLOOKUP(Table2[[#This Row],[Opponent]],Table3[[Team]:[ID]],2,FALSE)</f>
        <v>19</v>
      </c>
    </row>
    <row r="1256" spans="1:8" x14ac:dyDescent="0.3">
      <c r="A1256" t="s">
        <v>99</v>
      </c>
      <c r="B1256" s="3" t="s">
        <v>88</v>
      </c>
      <c r="C1256" s="4">
        <v>2</v>
      </c>
      <c r="D1256" s="4" t="b">
        <v>1</v>
      </c>
      <c r="E1256" s="13">
        <v>42863</v>
      </c>
      <c r="F1256" s="4">
        <f>IF(Table2[[#This Row],[Win]],1,0)</f>
        <v>1</v>
      </c>
      <c r="G1256" s="4">
        <f>VLOOKUP(Table2[[#This Row],[Team]],Table3[[Team]:[ID]],2,FALSE)</f>
        <v>3</v>
      </c>
      <c r="H1256" s="4">
        <f>VLOOKUP(Table2[[#This Row],[Opponent]],Table3[[Team]:[ID]],2,FALSE)</f>
        <v>30</v>
      </c>
    </row>
    <row r="1257" spans="1:8" x14ac:dyDescent="0.3">
      <c r="A1257" t="s">
        <v>86</v>
      </c>
      <c r="B1257" s="5" t="s">
        <v>73</v>
      </c>
      <c r="C1257" s="6">
        <v>-6</v>
      </c>
      <c r="D1257" s="6" t="b">
        <v>0</v>
      </c>
      <c r="E1257" s="13">
        <v>42863</v>
      </c>
      <c r="F1257" s="4">
        <f>IF(Table2[[#This Row],[Win]],1,0)</f>
        <v>0</v>
      </c>
      <c r="G1257" s="4">
        <f>VLOOKUP(Table2[[#This Row],[Team]],Table3[[Team]:[ID]],2,FALSE)</f>
        <v>7</v>
      </c>
      <c r="H1257" s="4">
        <f>VLOOKUP(Table2[[#This Row],[Opponent]],Table3[[Team]:[ID]],2,FALSE)</f>
        <v>19</v>
      </c>
    </row>
    <row r="1258" spans="1:8" x14ac:dyDescent="0.3">
      <c r="A1258" t="s">
        <v>82</v>
      </c>
      <c r="B1258" s="3" t="s">
        <v>100</v>
      </c>
      <c r="C1258" s="4">
        <v>4</v>
      </c>
      <c r="D1258" s="4" t="b">
        <v>1</v>
      </c>
      <c r="E1258" s="13">
        <v>42863</v>
      </c>
      <c r="F1258" s="4">
        <f>IF(Table2[[#This Row],[Win]],1,0)</f>
        <v>1</v>
      </c>
      <c r="G1258" s="4">
        <f>VLOOKUP(Table2[[#This Row],[Team]],Table3[[Team]:[ID]],2,FALSE)</f>
        <v>23</v>
      </c>
      <c r="H1258" s="4">
        <f>VLOOKUP(Table2[[#This Row],[Opponent]],Table3[[Team]:[ID]],2,FALSE)</f>
        <v>28</v>
      </c>
    </row>
    <row r="1259" spans="1:8" x14ac:dyDescent="0.3">
      <c r="A1259" t="s">
        <v>84</v>
      </c>
      <c r="B1259" s="5" t="s">
        <v>95</v>
      </c>
      <c r="C1259" s="6">
        <v>-5</v>
      </c>
      <c r="D1259" s="6" t="b">
        <v>0</v>
      </c>
      <c r="E1259" s="13">
        <v>42863</v>
      </c>
      <c r="F1259" s="4">
        <f>IF(Table2[[#This Row],[Win]],1,0)</f>
        <v>0</v>
      </c>
      <c r="G1259" s="4">
        <f>VLOOKUP(Table2[[#This Row],[Team]],Table3[[Team]:[ID]],2,FALSE)</f>
        <v>15</v>
      </c>
      <c r="H1259" s="4">
        <f>VLOOKUP(Table2[[#This Row],[Opponent]],Table3[[Team]:[ID]],2,FALSE)</f>
        <v>26</v>
      </c>
    </row>
    <row r="1260" spans="1:8" x14ac:dyDescent="0.3">
      <c r="A1260" t="s">
        <v>94</v>
      </c>
      <c r="B1260" s="3" t="s">
        <v>74</v>
      </c>
      <c r="C1260" s="4">
        <v>-4</v>
      </c>
      <c r="D1260" s="4" t="b">
        <v>0</v>
      </c>
      <c r="E1260" s="13">
        <v>42863</v>
      </c>
      <c r="F1260" s="4">
        <f>IF(Table2[[#This Row],[Win]],1,0)</f>
        <v>0</v>
      </c>
      <c r="G1260" s="4">
        <f>VLOOKUP(Table2[[#This Row],[Team]],Table3[[Team]:[ID]],2,FALSE)</f>
        <v>27</v>
      </c>
      <c r="H1260" s="4">
        <f>VLOOKUP(Table2[[#This Row],[Opponent]],Table3[[Team]:[ID]],2,FALSE)</f>
        <v>12</v>
      </c>
    </row>
    <row r="1261" spans="1:8" x14ac:dyDescent="0.3">
      <c r="A1261" t="s">
        <v>92</v>
      </c>
      <c r="B1261" s="5" t="s">
        <v>71</v>
      </c>
      <c r="C1261" s="6">
        <v>1</v>
      </c>
      <c r="D1261" s="6" t="b">
        <v>1</v>
      </c>
      <c r="E1261" s="13">
        <v>42863</v>
      </c>
      <c r="F1261" s="4">
        <f>IF(Table2[[#This Row],[Win]],1,0)</f>
        <v>1</v>
      </c>
      <c r="G1261" s="4">
        <f>VLOOKUP(Table2[[#This Row],[Team]],Table3[[Team]:[ID]],2,FALSE)</f>
        <v>18</v>
      </c>
      <c r="H1261" s="4">
        <f>VLOOKUP(Table2[[#This Row],[Opponent]],Table3[[Team]:[ID]],2,FALSE)</f>
        <v>24</v>
      </c>
    </row>
    <row r="1262" spans="1:8" x14ac:dyDescent="0.3">
      <c r="A1262" t="s">
        <v>91</v>
      </c>
      <c r="B1262" s="3" t="s">
        <v>81</v>
      </c>
      <c r="C1262" s="4">
        <v>11</v>
      </c>
      <c r="D1262" s="4" t="b">
        <v>1</v>
      </c>
      <c r="E1262" s="13">
        <v>42863</v>
      </c>
      <c r="F1262" s="4">
        <f>IF(Table2[[#This Row],[Win]],1,0)</f>
        <v>1</v>
      </c>
      <c r="G1262" s="4">
        <f>VLOOKUP(Table2[[#This Row],[Team]],Table3[[Team]:[ID]],2,FALSE)</f>
        <v>14</v>
      </c>
      <c r="H1262" s="4">
        <f>VLOOKUP(Table2[[#This Row],[Opponent]],Table3[[Team]:[ID]],2,FALSE)</f>
        <v>22</v>
      </c>
    </row>
    <row r="1263" spans="1:8" x14ac:dyDescent="0.3">
      <c r="A1263" t="s">
        <v>75</v>
      </c>
      <c r="B1263" s="5" t="s">
        <v>83</v>
      </c>
      <c r="C1263" s="6">
        <v>2</v>
      </c>
      <c r="D1263" s="6" t="b">
        <v>1</v>
      </c>
      <c r="E1263" s="13">
        <v>42863</v>
      </c>
      <c r="F1263" s="4">
        <f>IF(Table2[[#This Row],[Win]],1,0)</f>
        <v>1</v>
      </c>
      <c r="G1263" s="4">
        <f>VLOOKUP(Table2[[#This Row],[Team]],Table3[[Team]:[ID]],2,FALSE)</f>
        <v>29</v>
      </c>
      <c r="H1263" s="4">
        <f>VLOOKUP(Table2[[#This Row],[Opponent]],Table3[[Team]:[ID]],2,FALSE)</f>
        <v>8</v>
      </c>
    </row>
    <row r="1264" spans="1:8" x14ac:dyDescent="0.3">
      <c r="A1264" t="s">
        <v>89</v>
      </c>
      <c r="B1264" s="3" t="s">
        <v>76</v>
      </c>
      <c r="C1264" s="4">
        <v>1</v>
      </c>
      <c r="D1264" s="4" t="b">
        <v>1</v>
      </c>
      <c r="E1264" s="13">
        <v>42863</v>
      </c>
      <c r="F1264" s="4">
        <f>IF(Table2[[#This Row],[Win]],1,0)</f>
        <v>1</v>
      </c>
      <c r="G1264" s="4">
        <f>VLOOKUP(Table2[[#This Row],[Team]],Table3[[Team]:[ID]],2,FALSE)</f>
        <v>20</v>
      </c>
      <c r="H1264" s="4">
        <f>VLOOKUP(Table2[[#This Row],[Opponent]],Table3[[Team]:[ID]],2,FALSE)</f>
        <v>13</v>
      </c>
    </row>
    <row r="1265" spans="1:8" x14ac:dyDescent="0.3">
      <c r="A1265" t="s">
        <v>99</v>
      </c>
      <c r="B1265" s="5" t="s">
        <v>88</v>
      </c>
      <c r="C1265" s="6">
        <v>1</v>
      </c>
      <c r="D1265" s="6" t="b">
        <v>1</v>
      </c>
      <c r="E1265" s="13">
        <v>42864</v>
      </c>
      <c r="F1265" s="4">
        <f>IF(Table2[[#This Row],[Win]],1,0)</f>
        <v>1</v>
      </c>
      <c r="G1265" s="4">
        <f>VLOOKUP(Table2[[#This Row],[Team]],Table3[[Team]:[ID]],2,FALSE)</f>
        <v>3</v>
      </c>
      <c r="H1265" s="4">
        <f>VLOOKUP(Table2[[#This Row],[Opponent]],Table3[[Team]:[ID]],2,FALSE)</f>
        <v>30</v>
      </c>
    </row>
    <row r="1266" spans="1:8" x14ac:dyDescent="0.3">
      <c r="A1266" t="s">
        <v>94</v>
      </c>
      <c r="B1266" s="3" t="s">
        <v>74</v>
      </c>
      <c r="C1266" s="4">
        <v>-1</v>
      </c>
      <c r="D1266" s="4" t="b">
        <v>0</v>
      </c>
      <c r="E1266" s="13">
        <v>42864</v>
      </c>
      <c r="F1266" s="4">
        <f>IF(Table2[[#This Row],[Win]],1,0)</f>
        <v>0</v>
      </c>
      <c r="G1266" s="4">
        <f>VLOOKUP(Table2[[#This Row],[Team]],Table3[[Team]:[ID]],2,FALSE)</f>
        <v>27</v>
      </c>
      <c r="H1266" s="4">
        <f>VLOOKUP(Table2[[#This Row],[Opponent]],Table3[[Team]:[ID]],2,FALSE)</f>
        <v>12</v>
      </c>
    </row>
    <row r="1267" spans="1:8" x14ac:dyDescent="0.3">
      <c r="A1267" t="s">
        <v>82</v>
      </c>
      <c r="B1267" s="5" t="s">
        <v>100</v>
      </c>
      <c r="C1267" s="6">
        <v>-11</v>
      </c>
      <c r="D1267" s="6" t="b">
        <v>0</v>
      </c>
      <c r="E1267" s="13">
        <v>42864</v>
      </c>
      <c r="F1267" s="4">
        <f>IF(Table2[[#This Row],[Win]],1,0)</f>
        <v>0</v>
      </c>
      <c r="G1267" s="4">
        <f>VLOOKUP(Table2[[#This Row],[Team]],Table3[[Team]:[ID]],2,FALSE)</f>
        <v>23</v>
      </c>
      <c r="H1267" s="4">
        <f>VLOOKUP(Table2[[#This Row],[Opponent]],Table3[[Team]:[ID]],2,FALSE)</f>
        <v>28</v>
      </c>
    </row>
    <row r="1268" spans="1:8" x14ac:dyDescent="0.3">
      <c r="A1268" t="s">
        <v>80</v>
      </c>
      <c r="B1268" s="3" t="s">
        <v>77</v>
      </c>
      <c r="C1268" s="4">
        <v>-1</v>
      </c>
      <c r="D1268" s="4" t="b">
        <v>0</v>
      </c>
      <c r="E1268" s="13">
        <v>42864</v>
      </c>
      <c r="F1268" s="4">
        <f>IF(Table2[[#This Row],[Win]],1,0)</f>
        <v>0</v>
      </c>
      <c r="G1268" s="4">
        <f>VLOOKUP(Table2[[#This Row],[Team]],Table3[[Team]:[ID]],2,FALSE)</f>
        <v>21</v>
      </c>
      <c r="H1268" s="4">
        <f>VLOOKUP(Table2[[#This Row],[Opponent]],Table3[[Team]:[ID]],2,FALSE)</f>
        <v>25</v>
      </c>
    </row>
    <row r="1269" spans="1:8" x14ac:dyDescent="0.3">
      <c r="A1269" t="s">
        <v>84</v>
      </c>
      <c r="B1269" s="5" t="s">
        <v>95</v>
      </c>
      <c r="C1269" s="6">
        <v>-1</v>
      </c>
      <c r="D1269" s="6" t="b">
        <v>0</v>
      </c>
      <c r="E1269" s="13">
        <v>42864</v>
      </c>
      <c r="F1269" s="4">
        <f>IF(Table2[[#This Row],[Win]],1,0)</f>
        <v>0</v>
      </c>
      <c r="G1269" s="4">
        <f>VLOOKUP(Table2[[#This Row],[Team]],Table3[[Team]:[ID]],2,FALSE)</f>
        <v>15</v>
      </c>
      <c r="H1269" s="4">
        <f>VLOOKUP(Table2[[#This Row],[Opponent]],Table3[[Team]:[ID]],2,FALSE)</f>
        <v>26</v>
      </c>
    </row>
    <row r="1270" spans="1:8" x14ac:dyDescent="0.3">
      <c r="A1270" t="s">
        <v>92</v>
      </c>
      <c r="B1270" s="3" t="s">
        <v>71</v>
      </c>
      <c r="C1270" s="4">
        <v>5</v>
      </c>
      <c r="D1270" s="4" t="b">
        <v>1</v>
      </c>
      <c r="E1270" s="13">
        <v>42864</v>
      </c>
      <c r="F1270" s="4">
        <f>IF(Table2[[#This Row],[Win]],1,0)</f>
        <v>1</v>
      </c>
      <c r="G1270" s="4">
        <f>VLOOKUP(Table2[[#This Row],[Team]],Table3[[Team]:[ID]],2,FALSE)</f>
        <v>18</v>
      </c>
      <c r="H1270" s="4">
        <f>VLOOKUP(Table2[[#This Row],[Opponent]],Table3[[Team]:[ID]],2,FALSE)</f>
        <v>24</v>
      </c>
    </row>
    <row r="1271" spans="1:8" x14ac:dyDescent="0.3">
      <c r="A1271" t="s">
        <v>98</v>
      </c>
      <c r="B1271" s="5" t="s">
        <v>90</v>
      </c>
      <c r="C1271" s="6">
        <v>4</v>
      </c>
      <c r="D1271" s="6" t="b">
        <v>1</v>
      </c>
      <c r="E1271" s="13">
        <v>42864</v>
      </c>
      <c r="F1271" s="4">
        <f>IF(Table2[[#This Row],[Win]],1,0)</f>
        <v>1</v>
      </c>
      <c r="G1271" s="4">
        <f>VLOOKUP(Table2[[#This Row],[Team]],Table3[[Team]:[ID]],2,FALSE)</f>
        <v>16</v>
      </c>
      <c r="H1271" s="4">
        <f>VLOOKUP(Table2[[#This Row],[Opponent]],Table3[[Team]:[ID]],2,FALSE)</f>
        <v>4</v>
      </c>
    </row>
    <row r="1272" spans="1:8" x14ac:dyDescent="0.3">
      <c r="A1272" t="s">
        <v>96</v>
      </c>
      <c r="B1272" s="3" t="s">
        <v>79</v>
      </c>
      <c r="C1272" s="4">
        <v>5</v>
      </c>
      <c r="D1272" s="4" t="b">
        <v>1</v>
      </c>
      <c r="E1272" s="13">
        <v>42864</v>
      </c>
      <c r="F1272" s="4">
        <f>IF(Table2[[#This Row],[Win]],1,0)</f>
        <v>1</v>
      </c>
      <c r="G1272" s="4">
        <f>VLOOKUP(Table2[[#This Row],[Team]],Table3[[Team]:[ID]],2,FALSE)</f>
        <v>11</v>
      </c>
      <c r="H1272" s="4">
        <f>VLOOKUP(Table2[[#This Row],[Opponent]],Table3[[Team]:[ID]],2,FALSE)</f>
        <v>2</v>
      </c>
    </row>
    <row r="1273" spans="1:8" x14ac:dyDescent="0.3">
      <c r="A1273" t="s">
        <v>93</v>
      </c>
      <c r="B1273" s="5" t="s">
        <v>85</v>
      </c>
      <c r="C1273" s="6">
        <v>-4</v>
      </c>
      <c r="D1273" s="6" t="b">
        <v>0</v>
      </c>
      <c r="E1273" s="13">
        <v>42864</v>
      </c>
      <c r="F1273" s="4">
        <f>IF(Table2[[#This Row],[Win]],1,0)</f>
        <v>0</v>
      </c>
      <c r="G1273" s="4">
        <f>VLOOKUP(Table2[[#This Row],[Team]],Table3[[Team]:[ID]],2,FALSE)</f>
        <v>1</v>
      </c>
      <c r="H1273" s="4">
        <f>VLOOKUP(Table2[[#This Row],[Opponent]],Table3[[Team]:[ID]],2,FALSE)</f>
        <v>10</v>
      </c>
    </row>
    <row r="1274" spans="1:8" x14ac:dyDescent="0.3">
      <c r="A1274" t="s">
        <v>78</v>
      </c>
      <c r="B1274" s="3" t="s">
        <v>72</v>
      </c>
      <c r="C1274" s="4">
        <v>-7</v>
      </c>
      <c r="D1274" s="4" t="b">
        <v>0</v>
      </c>
      <c r="E1274" s="13">
        <v>42864</v>
      </c>
      <c r="F1274" s="4">
        <f>IF(Table2[[#This Row],[Win]],1,0)</f>
        <v>0</v>
      </c>
      <c r="G1274" s="4">
        <f>VLOOKUP(Table2[[#This Row],[Team]],Table3[[Team]:[ID]],2,FALSE)</f>
        <v>9</v>
      </c>
      <c r="H1274" s="4">
        <f>VLOOKUP(Table2[[#This Row],[Opponent]],Table3[[Team]:[ID]],2,FALSE)</f>
        <v>5</v>
      </c>
    </row>
    <row r="1275" spans="1:8" x14ac:dyDescent="0.3">
      <c r="A1275" t="s">
        <v>78</v>
      </c>
      <c r="B1275" s="5" t="s">
        <v>72</v>
      </c>
      <c r="C1275" s="6">
        <v>6</v>
      </c>
      <c r="D1275" s="6" t="b">
        <v>1</v>
      </c>
      <c r="E1275" s="13">
        <v>42864</v>
      </c>
      <c r="F1275" s="4">
        <f>IF(Table2[[#This Row],[Win]],1,0)</f>
        <v>1</v>
      </c>
      <c r="G1275" s="4">
        <f>VLOOKUP(Table2[[#This Row],[Team]],Table3[[Team]:[ID]],2,FALSE)</f>
        <v>9</v>
      </c>
      <c r="H1275" s="4">
        <f>VLOOKUP(Table2[[#This Row],[Opponent]],Table3[[Team]:[ID]],2,FALSE)</f>
        <v>5</v>
      </c>
    </row>
    <row r="1276" spans="1:8" x14ac:dyDescent="0.3">
      <c r="A1276" t="s">
        <v>91</v>
      </c>
      <c r="B1276" s="3" t="s">
        <v>81</v>
      </c>
      <c r="C1276" s="4">
        <v>1</v>
      </c>
      <c r="D1276" s="4" t="b">
        <v>1</v>
      </c>
      <c r="E1276" s="13">
        <v>42864</v>
      </c>
      <c r="F1276" s="4">
        <f>IF(Table2[[#This Row],[Win]],1,0)</f>
        <v>1</v>
      </c>
      <c r="G1276" s="4">
        <f>VLOOKUP(Table2[[#This Row],[Team]],Table3[[Team]:[ID]],2,FALSE)</f>
        <v>14</v>
      </c>
      <c r="H1276" s="4">
        <f>VLOOKUP(Table2[[#This Row],[Opponent]],Table3[[Team]:[ID]],2,FALSE)</f>
        <v>22</v>
      </c>
    </row>
    <row r="1277" spans="1:8" x14ac:dyDescent="0.3">
      <c r="A1277" t="s">
        <v>75</v>
      </c>
      <c r="B1277" s="5" t="s">
        <v>83</v>
      </c>
      <c r="C1277" s="6">
        <v>-6</v>
      </c>
      <c r="D1277" s="6" t="b">
        <v>0</v>
      </c>
      <c r="E1277" s="13">
        <v>42864</v>
      </c>
      <c r="F1277" s="4">
        <f>IF(Table2[[#This Row],[Win]],1,0)</f>
        <v>0</v>
      </c>
      <c r="G1277" s="4">
        <f>VLOOKUP(Table2[[#This Row],[Team]],Table3[[Team]:[ID]],2,FALSE)</f>
        <v>29</v>
      </c>
      <c r="H1277" s="4">
        <f>VLOOKUP(Table2[[#This Row],[Opponent]],Table3[[Team]:[ID]],2,FALSE)</f>
        <v>8</v>
      </c>
    </row>
    <row r="1278" spans="1:8" x14ac:dyDescent="0.3">
      <c r="A1278" t="s">
        <v>97</v>
      </c>
      <c r="B1278" s="3" t="s">
        <v>87</v>
      </c>
      <c r="C1278" s="4">
        <v>-5</v>
      </c>
      <c r="D1278" s="4" t="b">
        <v>0</v>
      </c>
      <c r="E1278" s="13">
        <v>42864</v>
      </c>
      <c r="F1278" s="4">
        <f>IF(Table2[[#This Row],[Win]],1,0)</f>
        <v>0</v>
      </c>
      <c r="G1278" s="4">
        <f>VLOOKUP(Table2[[#This Row],[Team]],Table3[[Team]:[ID]],2,FALSE)</f>
        <v>6</v>
      </c>
      <c r="H1278" s="4">
        <f>VLOOKUP(Table2[[#This Row],[Opponent]],Table3[[Team]:[ID]],2,FALSE)</f>
        <v>17</v>
      </c>
    </row>
    <row r="1279" spans="1:8" x14ac:dyDescent="0.3">
      <c r="A1279" t="s">
        <v>89</v>
      </c>
      <c r="B1279" s="5" t="s">
        <v>76</v>
      </c>
      <c r="C1279" s="6">
        <v>-4</v>
      </c>
      <c r="D1279" s="6" t="b">
        <v>0</v>
      </c>
      <c r="E1279" s="13">
        <v>42864</v>
      </c>
      <c r="F1279" s="4">
        <f>IF(Table2[[#This Row],[Win]],1,0)</f>
        <v>0</v>
      </c>
      <c r="G1279" s="4">
        <f>VLOOKUP(Table2[[#This Row],[Team]],Table3[[Team]:[ID]],2,FALSE)</f>
        <v>20</v>
      </c>
      <c r="H1279" s="4">
        <f>VLOOKUP(Table2[[#This Row],[Opponent]],Table3[[Team]:[ID]],2,FALSE)</f>
        <v>13</v>
      </c>
    </row>
    <row r="1280" spans="1:8" x14ac:dyDescent="0.3">
      <c r="A1280" t="s">
        <v>86</v>
      </c>
      <c r="B1280" s="3" t="s">
        <v>73</v>
      </c>
      <c r="C1280" s="4">
        <v>2</v>
      </c>
      <c r="D1280" s="4" t="b">
        <v>1</v>
      </c>
      <c r="E1280" s="13">
        <v>42864</v>
      </c>
      <c r="F1280" s="4">
        <f>IF(Table2[[#This Row],[Win]],1,0)</f>
        <v>1</v>
      </c>
      <c r="G1280" s="4">
        <f>VLOOKUP(Table2[[#This Row],[Team]],Table3[[Team]:[ID]],2,FALSE)</f>
        <v>7</v>
      </c>
      <c r="H1280" s="4">
        <f>VLOOKUP(Table2[[#This Row],[Opponent]],Table3[[Team]:[ID]],2,FALSE)</f>
        <v>19</v>
      </c>
    </row>
    <row r="1281" spans="1:8" x14ac:dyDescent="0.3">
      <c r="A1281" t="s">
        <v>92</v>
      </c>
      <c r="B1281" s="5" t="s">
        <v>71</v>
      </c>
      <c r="C1281" s="6">
        <v>-1</v>
      </c>
      <c r="D1281" s="6" t="b">
        <v>0</v>
      </c>
      <c r="E1281" s="13">
        <v>42865</v>
      </c>
      <c r="F1281" s="4">
        <f>IF(Table2[[#This Row],[Win]],1,0)</f>
        <v>0</v>
      </c>
      <c r="G1281" s="4">
        <f>VLOOKUP(Table2[[#This Row],[Team]],Table3[[Team]:[ID]],2,FALSE)</f>
        <v>18</v>
      </c>
      <c r="H1281" s="4">
        <f>VLOOKUP(Table2[[#This Row],[Opponent]],Table3[[Team]:[ID]],2,FALSE)</f>
        <v>24</v>
      </c>
    </row>
    <row r="1282" spans="1:8" x14ac:dyDescent="0.3">
      <c r="A1282" t="s">
        <v>84</v>
      </c>
      <c r="B1282" s="3" t="s">
        <v>95</v>
      </c>
      <c r="C1282" s="4">
        <v>-2</v>
      </c>
      <c r="D1282" s="4" t="b">
        <v>0</v>
      </c>
      <c r="E1282" s="13">
        <v>42865</v>
      </c>
      <c r="F1282" s="4">
        <f>IF(Table2[[#This Row],[Win]],1,0)</f>
        <v>0</v>
      </c>
      <c r="G1282" s="4">
        <f>VLOOKUP(Table2[[#This Row],[Team]],Table3[[Team]:[ID]],2,FALSE)</f>
        <v>15</v>
      </c>
      <c r="H1282" s="4">
        <f>VLOOKUP(Table2[[#This Row],[Opponent]],Table3[[Team]:[ID]],2,FALSE)</f>
        <v>26</v>
      </c>
    </row>
    <row r="1283" spans="1:8" x14ac:dyDescent="0.3">
      <c r="A1283" t="s">
        <v>80</v>
      </c>
      <c r="B1283" s="5" t="s">
        <v>77</v>
      </c>
      <c r="C1283" s="6">
        <v>-5</v>
      </c>
      <c r="D1283" s="6" t="b">
        <v>0</v>
      </c>
      <c r="E1283" s="13">
        <v>42865</v>
      </c>
      <c r="F1283" s="4">
        <f>IF(Table2[[#This Row],[Win]],1,0)</f>
        <v>0</v>
      </c>
      <c r="G1283" s="4">
        <f>VLOOKUP(Table2[[#This Row],[Team]],Table3[[Team]:[ID]],2,FALSE)</f>
        <v>21</v>
      </c>
      <c r="H1283" s="4">
        <f>VLOOKUP(Table2[[#This Row],[Opponent]],Table3[[Team]:[ID]],2,FALSE)</f>
        <v>25</v>
      </c>
    </row>
    <row r="1284" spans="1:8" x14ac:dyDescent="0.3">
      <c r="A1284" t="s">
        <v>98</v>
      </c>
      <c r="B1284" s="3" t="s">
        <v>90</v>
      </c>
      <c r="C1284" s="4">
        <v>3</v>
      </c>
      <c r="D1284" s="4" t="b">
        <v>1</v>
      </c>
      <c r="E1284" s="13">
        <v>42865</v>
      </c>
      <c r="F1284" s="4">
        <f>IF(Table2[[#This Row],[Win]],1,0)</f>
        <v>1</v>
      </c>
      <c r="G1284" s="4">
        <f>VLOOKUP(Table2[[#This Row],[Team]],Table3[[Team]:[ID]],2,FALSE)</f>
        <v>16</v>
      </c>
      <c r="H1284" s="4">
        <f>VLOOKUP(Table2[[#This Row],[Opponent]],Table3[[Team]:[ID]],2,FALSE)</f>
        <v>4</v>
      </c>
    </row>
    <row r="1285" spans="1:8" x14ac:dyDescent="0.3">
      <c r="A1285" t="s">
        <v>96</v>
      </c>
      <c r="B1285" s="5" t="s">
        <v>79</v>
      </c>
      <c r="C1285" s="6">
        <v>2</v>
      </c>
      <c r="D1285" s="6" t="b">
        <v>1</v>
      </c>
      <c r="E1285" s="13">
        <v>42865</v>
      </c>
      <c r="F1285" s="4">
        <f>IF(Table2[[#This Row],[Win]],1,0)</f>
        <v>1</v>
      </c>
      <c r="G1285" s="4">
        <f>VLOOKUP(Table2[[#This Row],[Team]],Table3[[Team]:[ID]],2,FALSE)</f>
        <v>11</v>
      </c>
      <c r="H1285" s="4">
        <f>VLOOKUP(Table2[[#This Row],[Opponent]],Table3[[Team]:[ID]],2,FALSE)</f>
        <v>2</v>
      </c>
    </row>
    <row r="1286" spans="1:8" x14ac:dyDescent="0.3">
      <c r="A1286" t="s">
        <v>91</v>
      </c>
      <c r="B1286" s="3" t="s">
        <v>81</v>
      </c>
      <c r="C1286" s="4">
        <v>3</v>
      </c>
      <c r="D1286" s="4" t="b">
        <v>1</v>
      </c>
      <c r="E1286" s="13">
        <v>42865</v>
      </c>
      <c r="F1286" s="4">
        <f>IF(Table2[[#This Row],[Win]],1,0)</f>
        <v>1</v>
      </c>
      <c r="G1286" s="4">
        <f>VLOOKUP(Table2[[#This Row],[Team]],Table3[[Team]:[ID]],2,FALSE)</f>
        <v>14</v>
      </c>
      <c r="H1286" s="4">
        <f>VLOOKUP(Table2[[#This Row],[Opponent]],Table3[[Team]:[ID]],2,FALSE)</f>
        <v>22</v>
      </c>
    </row>
    <row r="1287" spans="1:8" x14ac:dyDescent="0.3">
      <c r="A1287" t="s">
        <v>93</v>
      </c>
      <c r="B1287" s="5" t="s">
        <v>85</v>
      </c>
      <c r="C1287" s="6">
        <v>6</v>
      </c>
      <c r="D1287" s="6" t="b">
        <v>1</v>
      </c>
      <c r="E1287" s="13">
        <v>42865</v>
      </c>
      <c r="F1287" s="4">
        <f>IF(Table2[[#This Row],[Win]],1,0)</f>
        <v>1</v>
      </c>
      <c r="G1287" s="4">
        <f>VLOOKUP(Table2[[#This Row],[Team]],Table3[[Team]:[ID]],2,FALSE)</f>
        <v>1</v>
      </c>
      <c r="H1287" s="4">
        <f>VLOOKUP(Table2[[#This Row],[Opponent]],Table3[[Team]:[ID]],2,FALSE)</f>
        <v>10</v>
      </c>
    </row>
    <row r="1288" spans="1:8" x14ac:dyDescent="0.3">
      <c r="A1288" t="s">
        <v>78</v>
      </c>
      <c r="B1288" s="3" t="s">
        <v>72</v>
      </c>
      <c r="C1288" s="4">
        <v>3</v>
      </c>
      <c r="D1288" s="4" t="b">
        <v>1</v>
      </c>
      <c r="E1288" s="13">
        <v>42865</v>
      </c>
      <c r="F1288" s="4">
        <f>IF(Table2[[#This Row],[Win]],1,0)</f>
        <v>1</v>
      </c>
      <c r="G1288" s="4">
        <f>VLOOKUP(Table2[[#This Row],[Team]],Table3[[Team]:[ID]],2,FALSE)</f>
        <v>9</v>
      </c>
      <c r="H1288" s="4">
        <f>VLOOKUP(Table2[[#This Row],[Opponent]],Table3[[Team]:[ID]],2,FALSE)</f>
        <v>5</v>
      </c>
    </row>
    <row r="1289" spans="1:8" x14ac:dyDescent="0.3">
      <c r="A1289" t="s">
        <v>75</v>
      </c>
      <c r="B1289" s="5" t="s">
        <v>83</v>
      </c>
      <c r="C1289" s="6">
        <v>1</v>
      </c>
      <c r="D1289" s="6" t="b">
        <v>1</v>
      </c>
      <c r="E1289" s="13">
        <v>42865</v>
      </c>
      <c r="F1289" s="4">
        <f>IF(Table2[[#This Row],[Win]],1,0)</f>
        <v>1</v>
      </c>
      <c r="G1289" s="4">
        <f>VLOOKUP(Table2[[#This Row],[Team]],Table3[[Team]:[ID]],2,FALSE)</f>
        <v>29</v>
      </c>
      <c r="H1289" s="4">
        <f>VLOOKUP(Table2[[#This Row],[Opponent]],Table3[[Team]:[ID]],2,FALSE)</f>
        <v>8</v>
      </c>
    </row>
    <row r="1290" spans="1:8" x14ac:dyDescent="0.3">
      <c r="A1290" t="s">
        <v>100</v>
      </c>
      <c r="B1290" s="3" t="s">
        <v>82</v>
      </c>
      <c r="C1290" s="4">
        <v>1</v>
      </c>
      <c r="D1290" s="4" t="b">
        <v>1</v>
      </c>
      <c r="E1290" s="13">
        <v>42865</v>
      </c>
      <c r="F1290" s="4">
        <f>IF(Table2[[#This Row],[Win]],1,0)</f>
        <v>1</v>
      </c>
      <c r="G1290" s="4">
        <f>VLOOKUP(Table2[[#This Row],[Team]],Table3[[Team]:[ID]],2,FALSE)</f>
        <v>28</v>
      </c>
      <c r="H1290" s="4">
        <f>VLOOKUP(Table2[[#This Row],[Opponent]],Table3[[Team]:[ID]],2,FALSE)</f>
        <v>23</v>
      </c>
    </row>
    <row r="1291" spans="1:8" x14ac:dyDescent="0.3">
      <c r="A1291" t="s">
        <v>89</v>
      </c>
      <c r="B1291" s="5" t="s">
        <v>76</v>
      </c>
      <c r="C1291" s="6">
        <v>2</v>
      </c>
      <c r="D1291" s="6" t="b">
        <v>1</v>
      </c>
      <c r="E1291" s="13">
        <v>42865</v>
      </c>
      <c r="F1291" s="4">
        <f>IF(Table2[[#This Row],[Win]],1,0)</f>
        <v>1</v>
      </c>
      <c r="G1291" s="4">
        <f>VLOOKUP(Table2[[#This Row],[Team]],Table3[[Team]:[ID]],2,FALSE)</f>
        <v>20</v>
      </c>
      <c r="H1291" s="4">
        <f>VLOOKUP(Table2[[#This Row],[Opponent]],Table3[[Team]:[ID]],2,FALSE)</f>
        <v>13</v>
      </c>
    </row>
    <row r="1292" spans="1:8" x14ac:dyDescent="0.3">
      <c r="A1292" t="s">
        <v>94</v>
      </c>
      <c r="B1292" s="3" t="s">
        <v>74</v>
      </c>
      <c r="C1292" s="4">
        <v>11</v>
      </c>
      <c r="D1292" s="4" t="b">
        <v>1</v>
      </c>
      <c r="E1292" s="13">
        <v>42865</v>
      </c>
      <c r="F1292" s="4">
        <f>IF(Table2[[#This Row],[Win]],1,0)</f>
        <v>1</v>
      </c>
      <c r="G1292" s="4">
        <f>VLOOKUP(Table2[[#This Row],[Team]],Table3[[Team]:[ID]],2,FALSE)</f>
        <v>27</v>
      </c>
      <c r="H1292" s="4">
        <f>VLOOKUP(Table2[[#This Row],[Opponent]],Table3[[Team]:[ID]],2,FALSE)</f>
        <v>12</v>
      </c>
    </row>
    <row r="1293" spans="1:8" x14ac:dyDescent="0.3">
      <c r="A1293" t="s">
        <v>88</v>
      </c>
      <c r="B1293" s="5" t="s">
        <v>99</v>
      </c>
      <c r="C1293" s="6">
        <v>1</v>
      </c>
      <c r="D1293" s="6" t="b">
        <v>1</v>
      </c>
      <c r="E1293" s="13">
        <v>42865</v>
      </c>
      <c r="F1293" s="4">
        <f>IF(Table2[[#This Row],[Win]],1,0)</f>
        <v>1</v>
      </c>
      <c r="G1293" s="4">
        <f>VLOOKUP(Table2[[#This Row],[Team]],Table3[[Team]:[ID]],2,FALSE)</f>
        <v>30</v>
      </c>
      <c r="H1293" s="4">
        <f>VLOOKUP(Table2[[#This Row],[Opponent]],Table3[[Team]:[ID]],2,FALSE)</f>
        <v>3</v>
      </c>
    </row>
    <row r="1294" spans="1:8" x14ac:dyDescent="0.3">
      <c r="A1294" t="s">
        <v>76</v>
      </c>
      <c r="B1294" s="3" t="s">
        <v>85</v>
      </c>
      <c r="C1294" s="4">
        <v>-6</v>
      </c>
      <c r="D1294" s="4" t="b">
        <v>0</v>
      </c>
      <c r="E1294" s="13">
        <v>42866</v>
      </c>
      <c r="F1294" s="4">
        <f>IF(Table2[[#This Row],[Win]],1,0)</f>
        <v>0</v>
      </c>
      <c r="G1294" s="4">
        <f>VLOOKUP(Table2[[#This Row],[Team]],Table3[[Team]:[ID]],2,FALSE)</f>
        <v>13</v>
      </c>
      <c r="H1294" s="4">
        <f>VLOOKUP(Table2[[#This Row],[Opponent]],Table3[[Team]:[ID]],2,FALSE)</f>
        <v>10</v>
      </c>
    </row>
    <row r="1295" spans="1:8" x14ac:dyDescent="0.3">
      <c r="A1295" t="s">
        <v>98</v>
      </c>
      <c r="B1295" s="5" t="s">
        <v>90</v>
      </c>
      <c r="C1295" s="6">
        <v>-3</v>
      </c>
      <c r="D1295" s="6" t="b">
        <v>0</v>
      </c>
      <c r="E1295" s="13">
        <v>42866</v>
      </c>
      <c r="F1295" s="4">
        <f>IF(Table2[[#This Row],[Win]],1,0)</f>
        <v>0</v>
      </c>
      <c r="G1295" s="4">
        <f>VLOOKUP(Table2[[#This Row],[Team]],Table3[[Team]:[ID]],2,FALSE)</f>
        <v>16</v>
      </c>
      <c r="H1295" s="4">
        <f>VLOOKUP(Table2[[#This Row],[Opponent]],Table3[[Team]:[ID]],2,FALSE)</f>
        <v>4</v>
      </c>
    </row>
    <row r="1296" spans="1:8" x14ac:dyDescent="0.3">
      <c r="A1296" t="s">
        <v>71</v>
      </c>
      <c r="B1296" s="3" t="s">
        <v>86</v>
      </c>
      <c r="C1296" s="4">
        <v>-1</v>
      </c>
      <c r="D1296" s="4" t="b">
        <v>0</v>
      </c>
      <c r="E1296" s="13">
        <v>42866</v>
      </c>
      <c r="F1296" s="4">
        <f>IF(Table2[[#This Row],[Win]],1,0)</f>
        <v>0</v>
      </c>
      <c r="G1296" s="4">
        <f>VLOOKUP(Table2[[#This Row],[Team]],Table3[[Team]:[ID]],2,FALSE)</f>
        <v>24</v>
      </c>
      <c r="H1296" s="4">
        <f>VLOOKUP(Table2[[#This Row],[Opponent]],Table3[[Team]:[ID]],2,FALSE)</f>
        <v>7</v>
      </c>
    </row>
    <row r="1297" spans="1:8" x14ac:dyDescent="0.3">
      <c r="A1297" t="s">
        <v>93</v>
      </c>
      <c r="B1297" s="5" t="s">
        <v>81</v>
      </c>
      <c r="C1297" s="6">
        <v>1</v>
      </c>
      <c r="D1297" s="6" t="b">
        <v>1</v>
      </c>
      <c r="E1297" s="13">
        <v>42866</v>
      </c>
      <c r="F1297" s="4">
        <f>IF(Table2[[#This Row],[Win]],1,0)</f>
        <v>1</v>
      </c>
      <c r="G1297" s="4">
        <f>VLOOKUP(Table2[[#This Row],[Team]],Table3[[Team]:[ID]],2,FALSE)</f>
        <v>1</v>
      </c>
      <c r="H1297" s="4">
        <f>VLOOKUP(Table2[[#This Row],[Opponent]],Table3[[Team]:[ID]],2,FALSE)</f>
        <v>22</v>
      </c>
    </row>
    <row r="1298" spans="1:8" x14ac:dyDescent="0.3">
      <c r="A1298" t="s">
        <v>78</v>
      </c>
      <c r="B1298" s="3" t="s">
        <v>91</v>
      </c>
      <c r="C1298" s="4">
        <v>3</v>
      </c>
      <c r="D1298" s="4" t="b">
        <v>1</v>
      </c>
      <c r="E1298" s="13">
        <v>42866</v>
      </c>
      <c r="F1298" s="4">
        <f>IF(Table2[[#This Row],[Win]],1,0)</f>
        <v>1</v>
      </c>
      <c r="G1298" s="4">
        <f>VLOOKUP(Table2[[#This Row],[Team]],Table3[[Team]:[ID]],2,FALSE)</f>
        <v>9</v>
      </c>
      <c r="H1298" s="4">
        <f>VLOOKUP(Table2[[#This Row],[Opponent]],Table3[[Team]:[ID]],2,FALSE)</f>
        <v>14</v>
      </c>
    </row>
    <row r="1299" spans="1:8" x14ac:dyDescent="0.3">
      <c r="A1299" t="s">
        <v>75</v>
      </c>
      <c r="B1299" s="5" t="s">
        <v>77</v>
      </c>
      <c r="C1299" s="6">
        <v>5</v>
      </c>
      <c r="D1299" s="6" t="b">
        <v>1</v>
      </c>
      <c r="E1299" s="13">
        <v>42866</v>
      </c>
      <c r="F1299" s="4">
        <f>IF(Table2[[#This Row],[Win]],1,0)</f>
        <v>1</v>
      </c>
      <c r="G1299" s="4">
        <f>VLOOKUP(Table2[[#This Row],[Team]],Table3[[Team]:[ID]],2,FALSE)</f>
        <v>29</v>
      </c>
      <c r="H1299" s="4">
        <f>VLOOKUP(Table2[[#This Row],[Opponent]],Table3[[Team]:[ID]],2,FALSE)</f>
        <v>25</v>
      </c>
    </row>
    <row r="1300" spans="1:8" x14ac:dyDescent="0.3">
      <c r="A1300" t="s">
        <v>97</v>
      </c>
      <c r="B1300" s="3" t="s">
        <v>87</v>
      </c>
      <c r="C1300" s="4">
        <v>-1</v>
      </c>
      <c r="D1300" s="4" t="b">
        <v>0</v>
      </c>
      <c r="E1300" s="13">
        <v>42866</v>
      </c>
      <c r="F1300" s="4">
        <f>IF(Table2[[#This Row],[Win]],1,0)</f>
        <v>0</v>
      </c>
      <c r="G1300" s="4">
        <f>VLOOKUP(Table2[[#This Row],[Team]],Table3[[Team]:[ID]],2,FALSE)</f>
        <v>6</v>
      </c>
      <c r="H1300" s="4">
        <f>VLOOKUP(Table2[[#This Row],[Opponent]],Table3[[Team]:[ID]],2,FALSE)</f>
        <v>17</v>
      </c>
    </row>
    <row r="1301" spans="1:8" x14ac:dyDescent="0.3">
      <c r="A1301" t="s">
        <v>73</v>
      </c>
      <c r="B1301" s="5" t="s">
        <v>96</v>
      </c>
      <c r="C1301" s="6">
        <v>-1</v>
      </c>
      <c r="D1301" s="6" t="b">
        <v>0</v>
      </c>
      <c r="E1301" s="13">
        <v>42866</v>
      </c>
      <c r="F1301" s="4">
        <f>IF(Table2[[#This Row],[Win]],1,0)</f>
        <v>0</v>
      </c>
      <c r="G1301" s="4">
        <f>VLOOKUP(Table2[[#This Row],[Team]],Table3[[Team]:[ID]],2,FALSE)</f>
        <v>19</v>
      </c>
      <c r="H1301" s="4">
        <f>VLOOKUP(Table2[[#This Row],[Opponent]],Table3[[Team]:[ID]],2,FALSE)</f>
        <v>11</v>
      </c>
    </row>
    <row r="1302" spans="1:8" x14ac:dyDescent="0.3">
      <c r="A1302" t="s">
        <v>100</v>
      </c>
      <c r="B1302" s="3" t="s">
        <v>82</v>
      </c>
      <c r="C1302" s="4">
        <v>3</v>
      </c>
      <c r="D1302" s="4" t="b">
        <v>1</v>
      </c>
      <c r="E1302" s="13">
        <v>42866</v>
      </c>
      <c r="F1302" s="4">
        <f>IF(Table2[[#This Row],[Win]],1,0)</f>
        <v>1</v>
      </c>
      <c r="G1302" s="4">
        <f>VLOOKUP(Table2[[#This Row],[Team]],Table3[[Team]:[ID]],2,FALSE)</f>
        <v>28</v>
      </c>
      <c r="H1302" s="4">
        <f>VLOOKUP(Table2[[#This Row],[Opponent]],Table3[[Team]:[ID]],2,FALSE)</f>
        <v>23</v>
      </c>
    </row>
    <row r="1303" spans="1:8" x14ac:dyDescent="0.3">
      <c r="A1303" t="s">
        <v>94</v>
      </c>
      <c r="B1303" s="5" t="s">
        <v>74</v>
      </c>
      <c r="C1303" s="6">
        <v>-6</v>
      </c>
      <c r="D1303" s="6" t="b">
        <v>0</v>
      </c>
      <c r="E1303" s="13">
        <v>42866</v>
      </c>
      <c r="F1303" s="4">
        <f>IF(Table2[[#This Row],[Win]],1,0)</f>
        <v>0</v>
      </c>
      <c r="G1303" s="4">
        <f>VLOOKUP(Table2[[#This Row],[Team]],Table3[[Team]:[ID]],2,FALSE)</f>
        <v>27</v>
      </c>
      <c r="H1303" s="4">
        <f>VLOOKUP(Table2[[#This Row],[Opponent]],Table3[[Team]:[ID]],2,FALSE)</f>
        <v>12</v>
      </c>
    </row>
    <row r="1304" spans="1:8" x14ac:dyDescent="0.3">
      <c r="A1304" t="s">
        <v>84</v>
      </c>
      <c r="B1304" s="3" t="s">
        <v>79</v>
      </c>
      <c r="C1304" s="4">
        <v>-4</v>
      </c>
      <c r="D1304" s="4" t="b">
        <v>0</v>
      </c>
      <c r="E1304" s="13">
        <v>42867</v>
      </c>
      <c r="F1304" s="4">
        <f>IF(Table2[[#This Row],[Win]],1,0)</f>
        <v>0</v>
      </c>
      <c r="G1304" s="4">
        <f>VLOOKUP(Table2[[#This Row],[Team]],Table3[[Team]:[ID]],2,FALSE)</f>
        <v>15</v>
      </c>
      <c r="H1304" s="4">
        <f>VLOOKUP(Table2[[#This Row],[Opponent]],Table3[[Team]:[ID]],2,FALSE)</f>
        <v>2</v>
      </c>
    </row>
    <row r="1305" spans="1:8" x14ac:dyDescent="0.3">
      <c r="A1305" t="s">
        <v>71</v>
      </c>
      <c r="B1305" s="5" t="s">
        <v>86</v>
      </c>
      <c r="C1305" s="6">
        <v>1</v>
      </c>
      <c r="D1305" s="6" t="b">
        <v>1</v>
      </c>
      <c r="E1305" s="13">
        <v>42867</v>
      </c>
      <c r="F1305" s="4">
        <f>IF(Table2[[#This Row],[Win]],1,0)</f>
        <v>1</v>
      </c>
      <c r="G1305" s="4">
        <f>VLOOKUP(Table2[[#This Row],[Team]],Table3[[Team]:[ID]],2,FALSE)</f>
        <v>24</v>
      </c>
      <c r="H1305" s="4">
        <f>VLOOKUP(Table2[[#This Row],[Opponent]],Table3[[Team]:[ID]],2,FALSE)</f>
        <v>7</v>
      </c>
    </row>
    <row r="1306" spans="1:8" x14ac:dyDescent="0.3">
      <c r="A1306" t="s">
        <v>98</v>
      </c>
      <c r="B1306" s="3" t="s">
        <v>92</v>
      </c>
      <c r="C1306" s="4">
        <v>3</v>
      </c>
      <c r="D1306" s="4" t="b">
        <v>1</v>
      </c>
      <c r="E1306" s="13">
        <v>42867</v>
      </c>
      <c r="F1306" s="4">
        <f>IF(Table2[[#This Row],[Win]],1,0)</f>
        <v>1</v>
      </c>
      <c r="G1306" s="4">
        <f>VLOOKUP(Table2[[#This Row],[Team]],Table3[[Team]:[ID]],2,FALSE)</f>
        <v>16</v>
      </c>
      <c r="H1306" s="4">
        <f>VLOOKUP(Table2[[#This Row],[Opponent]],Table3[[Team]:[ID]],2,FALSE)</f>
        <v>18</v>
      </c>
    </row>
    <row r="1307" spans="1:8" x14ac:dyDescent="0.3">
      <c r="A1307" t="s">
        <v>90</v>
      </c>
      <c r="B1307" s="5" t="s">
        <v>94</v>
      </c>
      <c r="C1307" s="6">
        <v>-1</v>
      </c>
      <c r="D1307" s="6" t="b">
        <v>0</v>
      </c>
      <c r="E1307" s="13">
        <v>42867</v>
      </c>
      <c r="F1307" s="4">
        <f>IF(Table2[[#This Row],[Win]],1,0)</f>
        <v>0</v>
      </c>
      <c r="G1307" s="4">
        <f>VLOOKUP(Table2[[#This Row],[Team]],Table3[[Team]:[ID]],2,FALSE)</f>
        <v>4</v>
      </c>
      <c r="H1307" s="4">
        <f>VLOOKUP(Table2[[#This Row],[Opponent]],Table3[[Team]:[ID]],2,FALSE)</f>
        <v>27</v>
      </c>
    </row>
    <row r="1308" spans="1:8" x14ac:dyDescent="0.3">
      <c r="A1308" t="s">
        <v>97</v>
      </c>
      <c r="B1308" s="3" t="s">
        <v>82</v>
      </c>
      <c r="C1308" s="4">
        <v>-3</v>
      </c>
      <c r="D1308" s="4" t="b">
        <v>0</v>
      </c>
      <c r="E1308" s="13">
        <v>42867</v>
      </c>
      <c r="F1308" s="4">
        <f>IF(Table2[[#This Row],[Win]],1,0)</f>
        <v>0</v>
      </c>
      <c r="G1308" s="4">
        <f>VLOOKUP(Table2[[#This Row],[Team]],Table3[[Team]:[ID]],2,FALSE)</f>
        <v>6</v>
      </c>
      <c r="H1308" s="4">
        <f>VLOOKUP(Table2[[#This Row],[Opponent]],Table3[[Team]:[ID]],2,FALSE)</f>
        <v>23</v>
      </c>
    </row>
    <row r="1309" spans="1:8" x14ac:dyDescent="0.3">
      <c r="A1309" t="s">
        <v>83</v>
      </c>
      <c r="B1309" s="5" t="s">
        <v>87</v>
      </c>
      <c r="C1309" s="6">
        <v>-1</v>
      </c>
      <c r="D1309" s="6" t="b">
        <v>0</v>
      </c>
      <c r="E1309" s="13">
        <v>42867</v>
      </c>
      <c r="F1309" s="4">
        <f>IF(Table2[[#This Row],[Win]],1,0)</f>
        <v>0</v>
      </c>
      <c r="G1309" s="4">
        <f>VLOOKUP(Table2[[#This Row],[Team]],Table3[[Team]:[ID]],2,FALSE)</f>
        <v>8</v>
      </c>
      <c r="H1309" s="4">
        <f>VLOOKUP(Table2[[#This Row],[Opponent]],Table3[[Team]:[ID]],2,FALSE)</f>
        <v>17</v>
      </c>
    </row>
    <row r="1310" spans="1:8" x14ac:dyDescent="0.3">
      <c r="A1310" t="s">
        <v>93</v>
      </c>
      <c r="B1310" s="3" t="s">
        <v>81</v>
      </c>
      <c r="C1310" s="4">
        <v>7</v>
      </c>
      <c r="D1310" s="4" t="b">
        <v>1</v>
      </c>
      <c r="E1310" s="13">
        <v>42867</v>
      </c>
      <c r="F1310" s="4">
        <f>IF(Table2[[#This Row],[Win]],1,0)</f>
        <v>1</v>
      </c>
      <c r="G1310" s="4">
        <f>VLOOKUP(Table2[[#This Row],[Team]],Table3[[Team]:[ID]],2,FALSE)</f>
        <v>1</v>
      </c>
      <c r="H1310" s="4">
        <f>VLOOKUP(Table2[[#This Row],[Opponent]],Table3[[Team]:[ID]],2,FALSE)</f>
        <v>22</v>
      </c>
    </row>
    <row r="1311" spans="1:8" x14ac:dyDescent="0.3">
      <c r="A1311" t="s">
        <v>75</v>
      </c>
      <c r="B1311" s="5" t="s">
        <v>77</v>
      </c>
      <c r="C1311" s="6">
        <v>4</v>
      </c>
      <c r="D1311" s="6" t="b">
        <v>1</v>
      </c>
      <c r="E1311" s="13">
        <v>42867</v>
      </c>
      <c r="F1311" s="4">
        <f>IF(Table2[[#This Row],[Win]],1,0)</f>
        <v>1</v>
      </c>
      <c r="G1311" s="4">
        <f>VLOOKUP(Table2[[#This Row],[Team]],Table3[[Team]:[ID]],2,FALSE)</f>
        <v>29</v>
      </c>
      <c r="H1311" s="4">
        <f>VLOOKUP(Table2[[#This Row],[Opponent]],Table3[[Team]:[ID]],2,FALSE)</f>
        <v>25</v>
      </c>
    </row>
    <row r="1312" spans="1:8" x14ac:dyDescent="0.3">
      <c r="A1312" t="s">
        <v>78</v>
      </c>
      <c r="B1312" s="3" t="s">
        <v>91</v>
      </c>
      <c r="C1312" s="4">
        <v>-4</v>
      </c>
      <c r="D1312" s="4" t="b">
        <v>0</v>
      </c>
      <c r="E1312" s="13">
        <v>42867</v>
      </c>
      <c r="F1312" s="4">
        <f>IF(Table2[[#This Row],[Win]],1,0)</f>
        <v>0</v>
      </c>
      <c r="G1312" s="4">
        <f>VLOOKUP(Table2[[#This Row],[Team]],Table3[[Team]:[ID]],2,FALSE)</f>
        <v>9</v>
      </c>
      <c r="H1312" s="4">
        <f>VLOOKUP(Table2[[#This Row],[Opponent]],Table3[[Team]:[ID]],2,FALSE)</f>
        <v>14</v>
      </c>
    </row>
    <row r="1313" spans="1:8" x14ac:dyDescent="0.3">
      <c r="A1313" t="s">
        <v>73</v>
      </c>
      <c r="B1313" s="5" t="s">
        <v>96</v>
      </c>
      <c r="C1313" s="6">
        <v>-4</v>
      </c>
      <c r="D1313" s="6" t="b">
        <v>0</v>
      </c>
      <c r="E1313" s="13">
        <v>42867</v>
      </c>
      <c r="F1313" s="4">
        <f>IF(Table2[[#This Row],[Win]],1,0)</f>
        <v>0</v>
      </c>
      <c r="G1313" s="4">
        <f>VLOOKUP(Table2[[#This Row],[Team]],Table3[[Team]:[ID]],2,FALSE)</f>
        <v>19</v>
      </c>
      <c r="H1313" s="4">
        <f>VLOOKUP(Table2[[#This Row],[Opponent]],Table3[[Team]:[ID]],2,FALSE)</f>
        <v>11</v>
      </c>
    </row>
    <row r="1314" spans="1:8" x14ac:dyDescent="0.3">
      <c r="A1314" t="s">
        <v>95</v>
      </c>
      <c r="B1314" s="3" t="s">
        <v>72</v>
      </c>
      <c r="C1314" s="4">
        <v>-1</v>
      </c>
      <c r="D1314" s="4" t="b">
        <v>0</v>
      </c>
      <c r="E1314" s="13">
        <v>42867</v>
      </c>
      <c r="F1314" s="4">
        <f>IF(Table2[[#This Row],[Win]],1,0)</f>
        <v>0</v>
      </c>
      <c r="G1314" s="4">
        <f>VLOOKUP(Table2[[#This Row],[Team]],Table3[[Team]:[ID]],2,FALSE)</f>
        <v>26</v>
      </c>
      <c r="H1314" s="4">
        <f>VLOOKUP(Table2[[#This Row],[Opponent]],Table3[[Team]:[ID]],2,FALSE)</f>
        <v>5</v>
      </c>
    </row>
    <row r="1315" spans="1:8" x14ac:dyDescent="0.3">
      <c r="A1315" t="s">
        <v>100</v>
      </c>
      <c r="B1315" s="5" t="s">
        <v>89</v>
      </c>
      <c r="C1315" s="6">
        <v>3</v>
      </c>
      <c r="D1315" s="6" t="b">
        <v>1</v>
      </c>
      <c r="E1315" s="13">
        <v>42867</v>
      </c>
      <c r="F1315" s="4">
        <f>IF(Table2[[#This Row],[Win]],1,0)</f>
        <v>1</v>
      </c>
      <c r="G1315" s="4">
        <f>VLOOKUP(Table2[[#This Row],[Team]],Table3[[Team]:[ID]],2,FALSE)</f>
        <v>28</v>
      </c>
      <c r="H1315" s="4">
        <f>VLOOKUP(Table2[[#This Row],[Opponent]],Table3[[Team]:[ID]],2,FALSE)</f>
        <v>20</v>
      </c>
    </row>
    <row r="1316" spans="1:8" x14ac:dyDescent="0.3">
      <c r="A1316" t="s">
        <v>74</v>
      </c>
      <c r="B1316" s="3" t="s">
        <v>99</v>
      </c>
      <c r="C1316" s="4">
        <v>1</v>
      </c>
      <c r="D1316" s="4" t="b">
        <v>1</v>
      </c>
      <c r="E1316" s="13">
        <v>42867</v>
      </c>
      <c r="F1316" s="4">
        <f>IF(Table2[[#This Row],[Win]],1,0)</f>
        <v>1</v>
      </c>
      <c r="G1316" s="4">
        <f>VLOOKUP(Table2[[#This Row],[Team]],Table3[[Team]:[ID]],2,FALSE)</f>
        <v>12</v>
      </c>
      <c r="H1316" s="4">
        <f>VLOOKUP(Table2[[#This Row],[Opponent]],Table3[[Team]:[ID]],2,FALSE)</f>
        <v>3</v>
      </c>
    </row>
    <row r="1317" spans="1:8" x14ac:dyDescent="0.3">
      <c r="A1317" t="s">
        <v>76</v>
      </c>
      <c r="B1317" s="5" t="s">
        <v>85</v>
      </c>
      <c r="C1317" s="6">
        <v>7</v>
      </c>
      <c r="D1317" s="6" t="b">
        <v>1</v>
      </c>
      <c r="E1317" s="13">
        <v>42867</v>
      </c>
      <c r="F1317" s="4">
        <f>IF(Table2[[#This Row],[Win]],1,0)</f>
        <v>1</v>
      </c>
      <c r="G1317" s="4">
        <f>VLOOKUP(Table2[[#This Row],[Team]],Table3[[Team]:[ID]],2,FALSE)</f>
        <v>13</v>
      </c>
      <c r="H1317" s="4">
        <f>VLOOKUP(Table2[[#This Row],[Opponent]],Table3[[Team]:[ID]],2,FALSE)</f>
        <v>10</v>
      </c>
    </row>
    <row r="1318" spans="1:8" x14ac:dyDescent="0.3">
      <c r="A1318" t="s">
        <v>98</v>
      </c>
      <c r="B1318" s="3" t="s">
        <v>92</v>
      </c>
      <c r="C1318" s="4">
        <v>7</v>
      </c>
      <c r="D1318" s="4" t="b">
        <v>1</v>
      </c>
      <c r="E1318" s="13">
        <v>42868</v>
      </c>
      <c r="F1318" s="4">
        <f>IF(Table2[[#This Row],[Win]],1,0)</f>
        <v>1</v>
      </c>
      <c r="G1318" s="4">
        <f>VLOOKUP(Table2[[#This Row],[Team]],Table3[[Team]:[ID]],2,FALSE)</f>
        <v>16</v>
      </c>
      <c r="H1318" s="4">
        <f>VLOOKUP(Table2[[#This Row],[Opponent]],Table3[[Team]:[ID]],2,FALSE)</f>
        <v>18</v>
      </c>
    </row>
    <row r="1319" spans="1:8" x14ac:dyDescent="0.3">
      <c r="A1319" t="s">
        <v>71</v>
      </c>
      <c r="B1319" s="5" t="s">
        <v>86</v>
      </c>
      <c r="C1319" s="6">
        <v>2</v>
      </c>
      <c r="D1319" s="6" t="b">
        <v>1</v>
      </c>
      <c r="E1319" s="13">
        <v>42868</v>
      </c>
      <c r="F1319" s="4">
        <f>IF(Table2[[#This Row],[Win]],1,0)</f>
        <v>1</v>
      </c>
      <c r="G1319" s="4">
        <f>VLOOKUP(Table2[[#This Row],[Team]],Table3[[Team]:[ID]],2,FALSE)</f>
        <v>24</v>
      </c>
      <c r="H1319" s="4">
        <f>VLOOKUP(Table2[[#This Row],[Opponent]],Table3[[Team]:[ID]],2,FALSE)</f>
        <v>7</v>
      </c>
    </row>
    <row r="1320" spans="1:8" x14ac:dyDescent="0.3">
      <c r="A1320" t="s">
        <v>90</v>
      </c>
      <c r="B1320" s="3" t="s">
        <v>94</v>
      </c>
      <c r="C1320" s="4">
        <v>3</v>
      </c>
      <c r="D1320" s="4" t="b">
        <v>1</v>
      </c>
      <c r="E1320" s="13">
        <v>42868</v>
      </c>
      <c r="F1320" s="4">
        <f>IF(Table2[[#This Row],[Win]],1,0)</f>
        <v>1</v>
      </c>
      <c r="G1320" s="4">
        <f>VLOOKUP(Table2[[#This Row],[Team]],Table3[[Team]:[ID]],2,FALSE)</f>
        <v>4</v>
      </c>
      <c r="H1320" s="4">
        <f>VLOOKUP(Table2[[#This Row],[Opponent]],Table3[[Team]:[ID]],2,FALSE)</f>
        <v>27</v>
      </c>
    </row>
    <row r="1321" spans="1:8" x14ac:dyDescent="0.3">
      <c r="A1321" t="s">
        <v>83</v>
      </c>
      <c r="B1321" s="5" t="s">
        <v>87</v>
      </c>
      <c r="C1321" s="6">
        <v>-3</v>
      </c>
      <c r="D1321" s="6" t="b">
        <v>0</v>
      </c>
      <c r="E1321" s="13">
        <v>42868</v>
      </c>
      <c r="F1321" s="4">
        <f>IF(Table2[[#This Row],[Win]],1,0)</f>
        <v>0</v>
      </c>
      <c r="G1321" s="4">
        <f>VLOOKUP(Table2[[#This Row],[Team]],Table3[[Team]:[ID]],2,FALSE)</f>
        <v>8</v>
      </c>
      <c r="H1321" s="4">
        <f>VLOOKUP(Table2[[#This Row],[Opponent]],Table3[[Team]:[ID]],2,FALSE)</f>
        <v>17</v>
      </c>
    </row>
    <row r="1322" spans="1:8" x14ac:dyDescent="0.3">
      <c r="A1322" t="s">
        <v>97</v>
      </c>
      <c r="B1322" s="3" t="s">
        <v>82</v>
      </c>
      <c r="C1322" s="4">
        <v>1</v>
      </c>
      <c r="D1322" s="4" t="b">
        <v>1</v>
      </c>
      <c r="E1322" s="13">
        <v>42868</v>
      </c>
      <c r="F1322" s="4">
        <f>IF(Table2[[#This Row],[Win]],1,0)</f>
        <v>1</v>
      </c>
      <c r="G1322" s="4">
        <f>VLOOKUP(Table2[[#This Row],[Team]],Table3[[Team]:[ID]],2,FALSE)</f>
        <v>6</v>
      </c>
      <c r="H1322" s="4">
        <f>VLOOKUP(Table2[[#This Row],[Opponent]],Table3[[Team]:[ID]],2,FALSE)</f>
        <v>23</v>
      </c>
    </row>
    <row r="1323" spans="1:8" x14ac:dyDescent="0.3">
      <c r="A1323" t="s">
        <v>78</v>
      </c>
      <c r="B1323" s="5" t="s">
        <v>91</v>
      </c>
      <c r="C1323" s="6">
        <v>-4</v>
      </c>
      <c r="D1323" s="6" t="b">
        <v>0</v>
      </c>
      <c r="E1323" s="13">
        <v>42868</v>
      </c>
      <c r="F1323" s="4">
        <f>IF(Table2[[#This Row],[Win]],1,0)</f>
        <v>0</v>
      </c>
      <c r="G1323" s="4">
        <f>VLOOKUP(Table2[[#This Row],[Team]],Table3[[Team]:[ID]],2,FALSE)</f>
        <v>9</v>
      </c>
      <c r="H1323" s="4">
        <f>VLOOKUP(Table2[[#This Row],[Opponent]],Table3[[Team]:[ID]],2,FALSE)</f>
        <v>14</v>
      </c>
    </row>
    <row r="1324" spans="1:8" x14ac:dyDescent="0.3">
      <c r="A1324" t="s">
        <v>93</v>
      </c>
      <c r="B1324" s="3" t="s">
        <v>81</v>
      </c>
      <c r="C1324" s="4">
        <v>-1</v>
      </c>
      <c r="D1324" s="4" t="b">
        <v>0</v>
      </c>
      <c r="E1324" s="13">
        <v>42868</v>
      </c>
      <c r="F1324" s="4">
        <f>IF(Table2[[#This Row],[Win]],1,0)</f>
        <v>0</v>
      </c>
      <c r="G1324" s="4">
        <f>VLOOKUP(Table2[[#This Row],[Team]],Table3[[Team]:[ID]],2,FALSE)</f>
        <v>1</v>
      </c>
      <c r="H1324" s="4">
        <f>VLOOKUP(Table2[[#This Row],[Opponent]],Table3[[Team]:[ID]],2,FALSE)</f>
        <v>22</v>
      </c>
    </row>
    <row r="1325" spans="1:8" x14ac:dyDescent="0.3">
      <c r="A1325" t="s">
        <v>75</v>
      </c>
      <c r="B1325" s="5" t="s">
        <v>77</v>
      </c>
      <c r="C1325" s="6">
        <v>5</v>
      </c>
      <c r="D1325" s="6" t="b">
        <v>1</v>
      </c>
      <c r="E1325" s="13">
        <v>42868</v>
      </c>
      <c r="F1325" s="4">
        <f>IF(Table2[[#This Row],[Win]],1,0)</f>
        <v>1</v>
      </c>
      <c r="G1325" s="4">
        <f>VLOOKUP(Table2[[#This Row],[Team]],Table3[[Team]:[ID]],2,FALSE)</f>
        <v>29</v>
      </c>
      <c r="H1325" s="4">
        <f>VLOOKUP(Table2[[#This Row],[Opponent]],Table3[[Team]:[ID]],2,FALSE)</f>
        <v>25</v>
      </c>
    </row>
    <row r="1326" spans="1:8" x14ac:dyDescent="0.3">
      <c r="A1326" t="s">
        <v>95</v>
      </c>
      <c r="B1326" s="3" t="s">
        <v>72</v>
      </c>
      <c r="C1326" s="4">
        <v>2</v>
      </c>
      <c r="D1326" s="4" t="b">
        <v>1</v>
      </c>
      <c r="E1326" s="13">
        <v>42868</v>
      </c>
      <c r="F1326" s="4">
        <f>IF(Table2[[#This Row],[Win]],1,0)</f>
        <v>1</v>
      </c>
      <c r="G1326" s="4">
        <f>VLOOKUP(Table2[[#This Row],[Team]],Table3[[Team]:[ID]],2,FALSE)</f>
        <v>26</v>
      </c>
      <c r="H1326" s="4">
        <f>VLOOKUP(Table2[[#This Row],[Opponent]],Table3[[Team]:[ID]],2,FALSE)</f>
        <v>5</v>
      </c>
    </row>
    <row r="1327" spans="1:8" x14ac:dyDescent="0.3">
      <c r="A1327" t="s">
        <v>100</v>
      </c>
      <c r="B1327" s="5" t="s">
        <v>89</v>
      </c>
      <c r="C1327" s="6">
        <v>1</v>
      </c>
      <c r="D1327" s="6" t="b">
        <v>1</v>
      </c>
      <c r="E1327" s="13">
        <v>42868</v>
      </c>
      <c r="F1327" s="4">
        <f>IF(Table2[[#This Row],[Win]],1,0)</f>
        <v>1</v>
      </c>
      <c r="G1327" s="4">
        <f>VLOOKUP(Table2[[#This Row],[Team]],Table3[[Team]:[ID]],2,FALSE)</f>
        <v>28</v>
      </c>
      <c r="H1327" s="4">
        <f>VLOOKUP(Table2[[#This Row],[Opponent]],Table3[[Team]:[ID]],2,FALSE)</f>
        <v>20</v>
      </c>
    </row>
    <row r="1328" spans="1:8" x14ac:dyDescent="0.3">
      <c r="A1328" t="s">
        <v>74</v>
      </c>
      <c r="B1328" s="3" t="s">
        <v>99</v>
      </c>
      <c r="C1328" s="4">
        <v>1</v>
      </c>
      <c r="D1328" s="4" t="b">
        <v>1</v>
      </c>
      <c r="E1328" s="13">
        <v>42868</v>
      </c>
      <c r="F1328" s="4">
        <f>IF(Table2[[#This Row],[Win]],1,0)</f>
        <v>1</v>
      </c>
      <c r="G1328" s="4">
        <f>VLOOKUP(Table2[[#This Row],[Team]],Table3[[Team]:[ID]],2,FALSE)</f>
        <v>12</v>
      </c>
      <c r="H1328" s="4">
        <f>VLOOKUP(Table2[[#This Row],[Opponent]],Table3[[Team]:[ID]],2,FALSE)</f>
        <v>3</v>
      </c>
    </row>
    <row r="1329" spans="1:8" x14ac:dyDescent="0.3">
      <c r="A1329" t="s">
        <v>84</v>
      </c>
      <c r="B1329" s="5" t="s">
        <v>79</v>
      </c>
      <c r="C1329" s="6">
        <v>-2</v>
      </c>
      <c r="D1329" s="6" t="b">
        <v>0</v>
      </c>
      <c r="E1329" s="13">
        <v>42868</v>
      </c>
      <c r="F1329" s="4">
        <f>IF(Table2[[#This Row],[Win]],1,0)</f>
        <v>0</v>
      </c>
      <c r="G1329" s="4">
        <f>VLOOKUP(Table2[[#This Row],[Team]],Table3[[Team]:[ID]],2,FALSE)</f>
        <v>15</v>
      </c>
      <c r="H1329" s="4">
        <f>VLOOKUP(Table2[[#This Row],[Opponent]],Table3[[Team]:[ID]],2,FALSE)</f>
        <v>2</v>
      </c>
    </row>
    <row r="1330" spans="1:8" x14ac:dyDescent="0.3">
      <c r="A1330" t="s">
        <v>76</v>
      </c>
      <c r="B1330" s="3" t="s">
        <v>85</v>
      </c>
      <c r="C1330" s="4">
        <v>-1</v>
      </c>
      <c r="D1330" s="4" t="b">
        <v>0</v>
      </c>
      <c r="E1330" s="13">
        <v>42868</v>
      </c>
      <c r="F1330" s="4">
        <f>IF(Table2[[#This Row],[Win]],1,0)</f>
        <v>0</v>
      </c>
      <c r="G1330" s="4">
        <f>VLOOKUP(Table2[[#This Row],[Team]],Table3[[Team]:[ID]],2,FALSE)</f>
        <v>13</v>
      </c>
      <c r="H1330" s="4">
        <f>VLOOKUP(Table2[[#This Row],[Opponent]],Table3[[Team]:[ID]],2,FALSE)</f>
        <v>10</v>
      </c>
    </row>
    <row r="1331" spans="1:8" x14ac:dyDescent="0.3">
      <c r="A1331" t="s">
        <v>88</v>
      </c>
      <c r="B1331" s="5" t="s">
        <v>80</v>
      </c>
      <c r="C1331" s="6">
        <v>2</v>
      </c>
      <c r="D1331" s="6" t="b">
        <v>1</v>
      </c>
      <c r="E1331" s="13">
        <v>42868</v>
      </c>
      <c r="F1331" s="4">
        <f>IF(Table2[[#This Row],[Win]],1,0)</f>
        <v>1</v>
      </c>
      <c r="G1331" s="4">
        <f>VLOOKUP(Table2[[#This Row],[Team]],Table3[[Team]:[ID]],2,FALSE)</f>
        <v>30</v>
      </c>
      <c r="H1331" s="4">
        <f>VLOOKUP(Table2[[#This Row],[Opponent]],Table3[[Team]:[ID]],2,FALSE)</f>
        <v>21</v>
      </c>
    </row>
    <row r="1332" spans="1:8" x14ac:dyDescent="0.3">
      <c r="A1332" t="s">
        <v>98</v>
      </c>
      <c r="B1332" s="3" t="s">
        <v>92</v>
      </c>
      <c r="C1332" s="4">
        <v>2</v>
      </c>
      <c r="D1332" s="4" t="b">
        <v>1</v>
      </c>
      <c r="E1332" s="13">
        <v>42869</v>
      </c>
      <c r="F1332" s="4">
        <f>IF(Table2[[#This Row],[Win]],1,0)</f>
        <v>1</v>
      </c>
      <c r="G1332" s="4">
        <f>VLOOKUP(Table2[[#This Row],[Team]],Table3[[Team]:[ID]],2,FALSE)</f>
        <v>16</v>
      </c>
      <c r="H1332" s="4">
        <f>VLOOKUP(Table2[[#This Row],[Opponent]],Table3[[Team]:[ID]],2,FALSE)</f>
        <v>18</v>
      </c>
    </row>
    <row r="1333" spans="1:8" x14ac:dyDescent="0.3">
      <c r="A1333" t="s">
        <v>71</v>
      </c>
      <c r="B1333" s="5" t="s">
        <v>86</v>
      </c>
      <c r="C1333" s="6">
        <v>5</v>
      </c>
      <c r="D1333" s="6" t="b">
        <v>1</v>
      </c>
      <c r="E1333" s="13">
        <v>42869</v>
      </c>
      <c r="F1333" s="4">
        <f>IF(Table2[[#This Row],[Win]],1,0)</f>
        <v>1</v>
      </c>
      <c r="G1333" s="4">
        <f>VLOOKUP(Table2[[#This Row],[Team]],Table3[[Team]:[ID]],2,FALSE)</f>
        <v>24</v>
      </c>
      <c r="H1333" s="4">
        <f>VLOOKUP(Table2[[#This Row],[Opponent]],Table3[[Team]:[ID]],2,FALSE)</f>
        <v>7</v>
      </c>
    </row>
    <row r="1334" spans="1:8" x14ac:dyDescent="0.3">
      <c r="A1334" t="s">
        <v>90</v>
      </c>
      <c r="B1334" s="3" t="s">
        <v>94</v>
      </c>
      <c r="C1334" s="4">
        <v>-9</v>
      </c>
      <c r="D1334" s="4" t="b">
        <v>0</v>
      </c>
      <c r="E1334" s="13">
        <v>42869</v>
      </c>
      <c r="F1334" s="4">
        <f>IF(Table2[[#This Row],[Win]],1,0)</f>
        <v>0</v>
      </c>
      <c r="G1334" s="4">
        <f>VLOOKUP(Table2[[#This Row],[Team]],Table3[[Team]:[ID]],2,FALSE)</f>
        <v>4</v>
      </c>
      <c r="H1334" s="4">
        <f>VLOOKUP(Table2[[#This Row],[Opponent]],Table3[[Team]:[ID]],2,FALSE)</f>
        <v>27</v>
      </c>
    </row>
    <row r="1335" spans="1:8" x14ac:dyDescent="0.3">
      <c r="A1335" t="s">
        <v>78</v>
      </c>
      <c r="B1335" s="5" t="s">
        <v>91</v>
      </c>
      <c r="C1335" s="6">
        <v>3</v>
      </c>
      <c r="D1335" s="6" t="b">
        <v>1</v>
      </c>
      <c r="E1335" s="13">
        <v>42869</v>
      </c>
      <c r="F1335" s="4">
        <f>IF(Table2[[#This Row],[Win]],1,0)</f>
        <v>1</v>
      </c>
      <c r="G1335" s="4">
        <f>VLOOKUP(Table2[[#This Row],[Team]],Table3[[Team]:[ID]],2,FALSE)</f>
        <v>9</v>
      </c>
      <c r="H1335" s="4">
        <f>VLOOKUP(Table2[[#This Row],[Opponent]],Table3[[Team]:[ID]],2,FALSE)</f>
        <v>14</v>
      </c>
    </row>
    <row r="1336" spans="1:8" x14ac:dyDescent="0.3">
      <c r="A1336" t="s">
        <v>83</v>
      </c>
      <c r="B1336" s="3" t="s">
        <v>87</v>
      </c>
      <c r="C1336" s="4">
        <v>5</v>
      </c>
      <c r="D1336" s="4" t="b">
        <v>1</v>
      </c>
      <c r="E1336" s="13">
        <v>42869</v>
      </c>
      <c r="F1336" s="4">
        <f>IF(Table2[[#This Row],[Win]],1,0)</f>
        <v>1</v>
      </c>
      <c r="G1336" s="4">
        <f>VLOOKUP(Table2[[#This Row],[Team]],Table3[[Team]:[ID]],2,FALSE)</f>
        <v>8</v>
      </c>
      <c r="H1336" s="4">
        <f>VLOOKUP(Table2[[#This Row],[Opponent]],Table3[[Team]:[ID]],2,FALSE)</f>
        <v>17</v>
      </c>
    </row>
    <row r="1337" spans="1:8" x14ac:dyDescent="0.3">
      <c r="A1337" t="s">
        <v>97</v>
      </c>
      <c r="B1337" s="5" t="s">
        <v>82</v>
      </c>
      <c r="C1337" s="6">
        <v>6</v>
      </c>
      <c r="D1337" s="6" t="b">
        <v>1</v>
      </c>
      <c r="E1337" s="13">
        <v>42869</v>
      </c>
      <c r="F1337" s="4">
        <f>IF(Table2[[#This Row],[Win]],1,0)</f>
        <v>1</v>
      </c>
      <c r="G1337" s="4">
        <f>VLOOKUP(Table2[[#This Row],[Team]],Table3[[Team]:[ID]],2,FALSE)</f>
        <v>6</v>
      </c>
      <c r="H1337" s="4">
        <f>VLOOKUP(Table2[[#This Row],[Opponent]],Table3[[Team]:[ID]],2,FALSE)</f>
        <v>23</v>
      </c>
    </row>
    <row r="1338" spans="1:8" x14ac:dyDescent="0.3">
      <c r="A1338" t="s">
        <v>93</v>
      </c>
      <c r="B1338" s="3" t="s">
        <v>81</v>
      </c>
      <c r="C1338" s="4">
        <v>-2</v>
      </c>
      <c r="D1338" s="4" t="b">
        <v>0</v>
      </c>
      <c r="E1338" s="13">
        <v>42869</v>
      </c>
      <c r="F1338" s="4">
        <f>IF(Table2[[#This Row],[Win]],1,0)</f>
        <v>0</v>
      </c>
      <c r="G1338" s="4">
        <f>VLOOKUP(Table2[[#This Row],[Team]],Table3[[Team]:[ID]],2,FALSE)</f>
        <v>1</v>
      </c>
      <c r="H1338" s="4">
        <f>VLOOKUP(Table2[[#This Row],[Opponent]],Table3[[Team]:[ID]],2,FALSE)</f>
        <v>22</v>
      </c>
    </row>
    <row r="1339" spans="1:8" x14ac:dyDescent="0.3">
      <c r="A1339" t="s">
        <v>75</v>
      </c>
      <c r="B1339" s="5" t="s">
        <v>77</v>
      </c>
      <c r="C1339" s="6">
        <v>1</v>
      </c>
      <c r="D1339" s="6" t="b">
        <v>1</v>
      </c>
      <c r="E1339" s="13">
        <v>42869</v>
      </c>
      <c r="F1339" s="4">
        <f>IF(Table2[[#This Row],[Win]],1,0)</f>
        <v>1</v>
      </c>
      <c r="G1339" s="4">
        <f>VLOOKUP(Table2[[#This Row],[Team]],Table3[[Team]:[ID]],2,FALSE)</f>
        <v>29</v>
      </c>
      <c r="H1339" s="4">
        <f>VLOOKUP(Table2[[#This Row],[Opponent]],Table3[[Team]:[ID]],2,FALSE)</f>
        <v>25</v>
      </c>
    </row>
    <row r="1340" spans="1:8" x14ac:dyDescent="0.3">
      <c r="A1340" t="s">
        <v>95</v>
      </c>
      <c r="B1340" s="3" t="s">
        <v>72</v>
      </c>
      <c r="C1340" s="4">
        <v>5</v>
      </c>
      <c r="D1340" s="4" t="b">
        <v>1</v>
      </c>
      <c r="E1340" s="13">
        <v>42869</v>
      </c>
      <c r="F1340" s="4">
        <f>IF(Table2[[#This Row],[Win]],1,0)</f>
        <v>1</v>
      </c>
      <c r="G1340" s="4">
        <f>VLOOKUP(Table2[[#This Row],[Team]],Table3[[Team]:[ID]],2,FALSE)</f>
        <v>26</v>
      </c>
      <c r="H1340" s="4">
        <f>VLOOKUP(Table2[[#This Row],[Opponent]],Table3[[Team]:[ID]],2,FALSE)</f>
        <v>5</v>
      </c>
    </row>
    <row r="1341" spans="1:8" x14ac:dyDescent="0.3">
      <c r="A1341" t="s">
        <v>100</v>
      </c>
      <c r="B1341" s="5" t="s">
        <v>89</v>
      </c>
      <c r="C1341" s="6">
        <v>2</v>
      </c>
      <c r="D1341" s="6" t="b">
        <v>1</v>
      </c>
      <c r="E1341" s="13">
        <v>42869</v>
      </c>
      <c r="F1341" s="4">
        <f>IF(Table2[[#This Row],[Win]],1,0)</f>
        <v>1</v>
      </c>
      <c r="G1341" s="4">
        <f>VLOOKUP(Table2[[#This Row],[Team]],Table3[[Team]:[ID]],2,FALSE)</f>
        <v>28</v>
      </c>
      <c r="H1341" s="4">
        <f>VLOOKUP(Table2[[#This Row],[Opponent]],Table3[[Team]:[ID]],2,FALSE)</f>
        <v>20</v>
      </c>
    </row>
    <row r="1342" spans="1:8" x14ac:dyDescent="0.3">
      <c r="A1342" t="s">
        <v>73</v>
      </c>
      <c r="B1342" s="3" t="s">
        <v>96</v>
      </c>
      <c r="C1342" s="4">
        <v>-3</v>
      </c>
      <c r="D1342" s="4" t="b">
        <v>0</v>
      </c>
      <c r="E1342" s="13">
        <v>42869</v>
      </c>
      <c r="F1342" s="4">
        <f>IF(Table2[[#This Row],[Win]],1,0)</f>
        <v>0</v>
      </c>
      <c r="G1342" s="4">
        <f>VLOOKUP(Table2[[#This Row],[Team]],Table3[[Team]:[ID]],2,FALSE)</f>
        <v>19</v>
      </c>
      <c r="H1342" s="4">
        <f>VLOOKUP(Table2[[#This Row],[Opponent]],Table3[[Team]:[ID]],2,FALSE)</f>
        <v>11</v>
      </c>
    </row>
    <row r="1343" spans="1:8" x14ac:dyDescent="0.3">
      <c r="A1343" t="s">
        <v>73</v>
      </c>
      <c r="B1343" s="5" t="s">
        <v>96</v>
      </c>
      <c r="C1343" s="6">
        <v>5</v>
      </c>
      <c r="D1343" s="6" t="b">
        <v>1</v>
      </c>
      <c r="E1343" s="13">
        <v>42869</v>
      </c>
      <c r="F1343" s="4">
        <f>IF(Table2[[#This Row],[Win]],1,0)</f>
        <v>1</v>
      </c>
      <c r="G1343" s="4">
        <f>VLOOKUP(Table2[[#This Row],[Team]],Table3[[Team]:[ID]],2,FALSE)</f>
        <v>19</v>
      </c>
      <c r="H1343" s="4">
        <f>VLOOKUP(Table2[[#This Row],[Opponent]],Table3[[Team]:[ID]],2,FALSE)</f>
        <v>11</v>
      </c>
    </row>
    <row r="1344" spans="1:8" x14ac:dyDescent="0.3">
      <c r="A1344" t="s">
        <v>84</v>
      </c>
      <c r="B1344" s="3" t="s">
        <v>79</v>
      </c>
      <c r="C1344" s="4">
        <v>2</v>
      </c>
      <c r="D1344" s="4" t="b">
        <v>1</v>
      </c>
      <c r="E1344" s="13">
        <v>42869</v>
      </c>
      <c r="F1344" s="4">
        <f>IF(Table2[[#This Row],[Win]],1,0)</f>
        <v>1</v>
      </c>
      <c r="G1344" s="4">
        <f>VLOOKUP(Table2[[#This Row],[Team]],Table3[[Team]:[ID]],2,FALSE)</f>
        <v>15</v>
      </c>
      <c r="H1344" s="4">
        <f>VLOOKUP(Table2[[#This Row],[Opponent]],Table3[[Team]:[ID]],2,FALSE)</f>
        <v>2</v>
      </c>
    </row>
    <row r="1345" spans="1:8" x14ac:dyDescent="0.3">
      <c r="A1345" t="s">
        <v>74</v>
      </c>
      <c r="B1345" s="5" t="s">
        <v>99</v>
      </c>
      <c r="C1345" s="6">
        <v>1</v>
      </c>
      <c r="D1345" s="6" t="b">
        <v>1</v>
      </c>
      <c r="E1345" s="13">
        <v>42869</v>
      </c>
      <c r="F1345" s="4">
        <f>IF(Table2[[#This Row],[Win]],1,0)</f>
        <v>1</v>
      </c>
      <c r="G1345" s="4">
        <f>VLOOKUP(Table2[[#This Row],[Team]],Table3[[Team]:[ID]],2,FALSE)</f>
        <v>12</v>
      </c>
      <c r="H1345" s="4">
        <f>VLOOKUP(Table2[[#This Row],[Opponent]],Table3[[Team]:[ID]],2,FALSE)</f>
        <v>3</v>
      </c>
    </row>
    <row r="1346" spans="1:8" x14ac:dyDescent="0.3">
      <c r="A1346" t="s">
        <v>76</v>
      </c>
      <c r="B1346" s="3" t="s">
        <v>85</v>
      </c>
      <c r="C1346" s="4">
        <v>3</v>
      </c>
      <c r="D1346" s="4" t="b">
        <v>1</v>
      </c>
      <c r="E1346" s="13">
        <v>42869</v>
      </c>
      <c r="F1346" s="4">
        <f>IF(Table2[[#This Row],[Win]],1,0)</f>
        <v>1</v>
      </c>
      <c r="G1346" s="4">
        <f>VLOOKUP(Table2[[#This Row],[Team]],Table3[[Team]:[ID]],2,FALSE)</f>
        <v>13</v>
      </c>
      <c r="H1346" s="4">
        <f>VLOOKUP(Table2[[#This Row],[Opponent]],Table3[[Team]:[ID]],2,FALSE)</f>
        <v>10</v>
      </c>
    </row>
    <row r="1347" spans="1:8" x14ac:dyDescent="0.3">
      <c r="A1347" t="s">
        <v>88</v>
      </c>
      <c r="B1347" s="5" t="s">
        <v>80</v>
      </c>
      <c r="C1347" s="6">
        <v>-1</v>
      </c>
      <c r="D1347" s="6" t="b">
        <v>0</v>
      </c>
      <c r="E1347" s="13">
        <v>42869</v>
      </c>
      <c r="F1347" s="4">
        <f>IF(Table2[[#This Row],[Win]],1,0)</f>
        <v>0</v>
      </c>
      <c r="G1347" s="4">
        <f>VLOOKUP(Table2[[#This Row],[Team]],Table3[[Team]:[ID]],2,FALSE)</f>
        <v>30</v>
      </c>
      <c r="H1347" s="4">
        <f>VLOOKUP(Table2[[#This Row],[Opponent]],Table3[[Team]:[ID]],2,FALSE)</f>
        <v>21</v>
      </c>
    </row>
    <row r="1348" spans="1:8" x14ac:dyDescent="0.3">
      <c r="A1348" t="s">
        <v>88</v>
      </c>
      <c r="B1348" s="3" t="s">
        <v>80</v>
      </c>
      <c r="C1348" s="4">
        <v>1</v>
      </c>
      <c r="D1348" s="4" t="b">
        <v>1</v>
      </c>
      <c r="E1348" s="13">
        <v>42869</v>
      </c>
      <c r="F1348" s="4">
        <f>IF(Table2[[#This Row],[Win]],1,0)</f>
        <v>1</v>
      </c>
      <c r="G1348" s="4">
        <f>VLOOKUP(Table2[[#This Row],[Team]],Table3[[Team]:[ID]],2,FALSE)</f>
        <v>30</v>
      </c>
      <c r="H1348" s="4">
        <f>VLOOKUP(Table2[[#This Row],[Opponent]],Table3[[Team]:[ID]],2,FALSE)</f>
        <v>21</v>
      </c>
    </row>
    <row r="1349" spans="1:8" x14ac:dyDescent="0.3">
      <c r="A1349" t="s">
        <v>71</v>
      </c>
      <c r="B1349" s="5" t="s">
        <v>91</v>
      </c>
      <c r="C1349" s="6">
        <v>4</v>
      </c>
      <c r="D1349" s="6" t="b">
        <v>1</v>
      </c>
      <c r="E1349" s="13">
        <v>42870</v>
      </c>
      <c r="F1349" s="4">
        <f>IF(Table2[[#This Row],[Win]],1,0)</f>
        <v>1</v>
      </c>
      <c r="G1349" s="4">
        <f>VLOOKUP(Table2[[#This Row],[Team]],Table3[[Team]:[ID]],2,FALSE)</f>
        <v>24</v>
      </c>
      <c r="H1349" s="4">
        <f>VLOOKUP(Table2[[#This Row],[Opponent]],Table3[[Team]:[ID]],2,FALSE)</f>
        <v>14</v>
      </c>
    </row>
    <row r="1350" spans="1:8" x14ac:dyDescent="0.3">
      <c r="A1350" t="s">
        <v>83</v>
      </c>
      <c r="B1350" s="3" t="s">
        <v>94</v>
      </c>
      <c r="C1350" s="4">
        <v>1</v>
      </c>
      <c r="D1350" s="4" t="b">
        <v>1</v>
      </c>
      <c r="E1350" s="13">
        <v>42870</v>
      </c>
      <c r="F1350" s="4">
        <f>IF(Table2[[#This Row],[Win]],1,0)</f>
        <v>1</v>
      </c>
      <c r="G1350" s="4">
        <f>VLOOKUP(Table2[[#This Row],[Team]],Table3[[Team]:[ID]],2,FALSE)</f>
        <v>8</v>
      </c>
      <c r="H1350" s="4">
        <f>VLOOKUP(Table2[[#This Row],[Opponent]],Table3[[Team]:[ID]],2,FALSE)</f>
        <v>27</v>
      </c>
    </row>
    <row r="1351" spans="1:8" x14ac:dyDescent="0.3">
      <c r="A1351" t="s">
        <v>75</v>
      </c>
      <c r="B1351" s="5" t="s">
        <v>79</v>
      </c>
      <c r="C1351" s="6">
        <v>-4</v>
      </c>
      <c r="D1351" s="6" t="b">
        <v>0</v>
      </c>
      <c r="E1351" s="13">
        <v>42870</v>
      </c>
      <c r="F1351" s="4">
        <f>IF(Table2[[#This Row],[Win]],1,0)</f>
        <v>0</v>
      </c>
      <c r="G1351" s="4">
        <f>VLOOKUP(Table2[[#This Row],[Team]],Table3[[Team]:[ID]],2,FALSE)</f>
        <v>29</v>
      </c>
      <c r="H1351" s="4">
        <f>VLOOKUP(Table2[[#This Row],[Opponent]],Table3[[Team]:[ID]],2,FALSE)</f>
        <v>2</v>
      </c>
    </row>
    <row r="1352" spans="1:8" x14ac:dyDescent="0.3">
      <c r="A1352" t="s">
        <v>93</v>
      </c>
      <c r="B1352" s="3" t="s">
        <v>92</v>
      </c>
      <c r="C1352" s="4">
        <v>4</v>
      </c>
      <c r="D1352" s="4" t="b">
        <v>1</v>
      </c>
      <c r="E1352" s="13">
        <v>42870</v>
      </c>
      <c r="F1352" s="4">
        <f>IF(Table2[[#This Row],[Win]],1,0)</f>
        <v>1</v>
      </c>
      <c r="G1352" s="4">
        <f>VLOOKUP(Table2[[#This Row],[Team]],Table3[[Team]:[ID]],2,FALSE)</f>
        <v>1</v>
      </c>
      <c r="H1352" s="4">
        <f>VLOOKUP(Table2[[#This Row],[Opponent]],Table3[[Team]:[ID]],2,FALSE)</f>
        <v>18</v>
      </c>
    </row>
    <row r="1353" spans="1:8" x14ac:dyDescent="0.3">
      <c r="A1353" t="s">
        <v>84</v>
      </c>
      <c r="B1353" s="5" t="s">
        <v>96</v>
      </c>
      <c r="C1353" s="6">
        <v>-5</v>
      </c>
      <c r="D1353" s="6" t="b">
        <v>0</v>
      </c>
      <c r="E1353" s="13">
        <v>42870</v>
      </c>
      <c r="F1353" s="4">
        <f>IF(Table2[[#This Row],[Win]],1,0)</f>
        <v>0</v>
      </c>
      <c r="G1353" s="4">
        <f>VLOOKUP(Table2[[#This Row],[Team]],Table3[[Team]:[ID]],2,FALSE)</f>
        <v>15</v>
      </c>
      <c r="H1353" s="4">
        <f>VLOOKUP(Table2[[#This Row],[Opponent]],Table3[[Team]:[ID]],2,FALSE)</f>
        <v>11</v>
      </c>
    </row>
    <row r="1354" spans="1:8" x14ac:dyDescent="0.3">
      <c r="A1354" t="s">
        <v>77</v>
      </c>
      <c r="B1354" s="3" t="s">
        <v>89</v>
      </c>
      <c r="C1354" s="4">
        <v>1</v>
      </c>
      <c r="D1354" s="4" t="b">
        <v>1</v>
      </c>
      <c r="E1354" s="13">
        <v>42870</v>
      </c>
      <c r="F1354" s="4">
        <f>IF(Table2[[#This Row],[Win]],1,0)</f>
        <v>1</v>
      </c>
      <c r="G1354" s="4">
        <f>VLOOKUP(Table2[[#This Row],[Team]],Table3[[Team]:[ID]],2,FALSE)</f>
        <v>25</v>
      </c>
      <c r="H1354" s="4">
        <f>VLOOKUP(Table2[[#This Row],[Opponent]],Table3[[Team]:[ID]],2,FALSE)</f>
        <v>20</v>
      </c>
    </row>
    <row r="1355" spans="1:8" x14ac:dyDescent="0.3">
      <c r="A1355" t="s">
        <v>76</v>
      </c>
      <c r="B1355" s="5" t="s">
        <v>97</v>
      </c>
      <c r="C1355" s="6">
        <v>2</v>
      </c>
      <c r="D1355" s="6" t="b">
        <v>1</v>
      </c>
      <c r="E1355" s="13">
        <v>42870</v>
      </c>
      <c r="F1355" s="4">
        <f>IF(Table2[[#This Row],[Win]],1,0)</f>
        <v>1</v>
      </c>
      <c r="G1355" s="4">
        <f>VLOOKUP(Table2[[#This Row],[Team]],Table3[[Team]:[ID]],2,FALSE)</f>
        <v>13</v>
      </c>
      <c r="H1355" s="4">
        <f>VLOOKUP(Table2[[#This Row],[Opponent]],Table3[[Team]:[ID]],2,FALSE)</f>
        <v>6</v>
      </c>
    </row>
    <row r="1356" spans="1:8" x14ac:dyDescent="0.3">
      <c r="A1356" t="s">
        <v>82</v>
      </c>
      <c r="B1356" s="3" t="s">
        <v>98</v>
      </c>
      <c r="C1356" s="4">
        <v>1</v>
      </c>
      <c r="D1356" s="4" t="b">
        <v>1</v>
      </c>
      <c r="E1356" s="13">
        <v>42870</v>
      </c>
      <c r="F1356" s="4">
        <f>IF(Table2[[#This Row],[Win]],1,0)</f>
        <v>1</v>
      </c>
      <c r="G1356" s="4">
        <f>VLOOKUP(Table2[[#This Row],[Team]],Table3[[Team]:[ID]],2,FALSE)</f>
        <v>23</v>
      </c>
      <c r="H1356" s="4">
        <f>VLOOKUP(Table2[[#This Row],[Opponent]],Table3[[Team]:[ID]],2,FALSE)</f>
        <v>16</v>
      </c>
    </row>
    <row r="1357" spans="1:8" x14ac:dyDescent="0.3">
      <c r="A1357" t="s">
        <v>83</v>
      </c>
      <c r="B1357" s="5" t="s">
        <v>94</v>
      </c>
      <c r="C1357" s="6">
        <v>-2</v>
      </c>
      <c r="D1357" s="6" t="b">
        <v>0</v>
      </c>
      <c r="E1357" s="13">
        <v>42871</v>
      </c>
      <c r="F1357" s="4">
        <f>IF(Table2[[#This Row],[Win]],1,0)</f>
        <v>0</v>
      </c>
      <c r="G1357" s="4">
        <f>VLOOKUP(Table2[[#This Row],[Team]],Table3[[Team]:[ID]],2,FALSE)</f>
        <v>8</v>
      </c>
      <c r="H1357" s="4">
        <f>VLOOKUP(Table2[[#This Row],[Opponent]],Table3[[Team]:[ID]],2,FALSE)</f>
        <v>27</v>
      </c>
    </row>
    <row r="1358" spans="1:8" x14ac:dyDescent="0.3">
      <c r="A1358" t="s">
        <v>81</v>
      </c>
      <c r="B1358" s="3" t="s">
        <v>88</v>
      </c>
      <c r="C1358" s="4">
        <v>-4</v>
      </c>
      <c r="D1358" s="4" t="b">
        <v>0</v>
      </c>
      <c r="E1358" s="13">
        <v>42871</v>
      </c>
      <c r="F1358" s="4">
        <f>IF(Table2[[#This Row],[Win]],1,0)</f>
        <v>0</v>
      </c>
      <c r="G1358" s="4">
        <f>VLOOKUP(Table2[[#This Row],[Team]],Table3[[Team]:[ID]],2,FALSE)</f>
        <v>22</v>
      </c>
      <c r="H1358" s="4">
        <f>VLOOKUP(Table2[[#This Row],[Opponent]],Table3[[Team]:[ID]],2,FALSE)</f>
        <v>30</v>
      </c>
    </row>
    <row r="1359" spans="1:8" x14ac:dyDescent="0.3">
      <c r="A1359" t="s">
        <v>75</v>
      </c>
      <c r="B1359" s="5" t="s">
        <v>79</v>
      </c>
      <c r="C1359" s="6">
        <v>-4</v>
      </c>
      <c r="D1359" s="6" t="b">
        <v>0</v>
      </c>
      <c r="E1359" s="13">
        <v>42871</v>
      </c>
      <c r="F1359" s="4">
        <f>IF(Table2[[#This Row],[Win]],1,0)</f>
        <v>0</v>
      </c>
      <c r="G1359" s="4">
        <f>VLOOKUP(Table2[[#This Row],[Team]],Table3[[Team]:[ID]],2,FALSE)</f>
        <v>29</v>
      </c>
      <c r="H1359" s="4">
        <f>VLOOKUP(Table2[[#This Row],[Opponent]],Table3[[Team]:[ID]],2,FALSE)</f>
        <v>2</v>
      </c>
    </row>
    <row r="1360" spans="1:8" x14ac:dyDescent="0.3">
      <c r="A1360" t="s">
        <v>93</v>
      </c>
      <c r="B1360" s="3" t="s">
        <v>92</v>
      </c>
      <c r="C1360" s="4">
        <v>1</v>
      </c>
      <c r="D1360" s="4" t="b">
        <v>1</v>
      </c>
      <c r="E1360" s="13">
        <v>42871</v>
      </c>
      <c r="F1360" s="4">
        <f>IF(Table2[[#This Row],[Win]],1,0)</f>
        <v>1</v>
      </c>
      <c r="G1360" s="4">
        <f>VLOOKUP(Table2[[#This Row],[Team]],Table3[[Team]:[ID]],2,FALSE)</f>
        <v>1</v>
      </c>
      <c r="H1360" s="4">
        <f>VLOOKUP(Table2[[#This Row],[Opponent]],Table3[[Team]:[ID]],2,FALSE)</f>
        <v>18</v>
      </c>
    </row>
    <row r="1361" spans="1:8" x14ac:dyDescent="0.3">
      <c r="A1361" t="s">
        <v>95</v>
      </c>
      <c r="B1361" s="5" t="s">
        <v>90</v>
      </c>
      <c r="C1361" s="6">
        <v>-3</v>
      </c>
      <c r="D1361" s="6" t="b">
        <v>0</v>
      </c>
      <c r="E1361" s="13">
        <v>42871</v>
      </c>
      <c r="F1361" s="4">
        <f>IF(Table2[[#This Row],[Win]],1,0)</f>
        <v>0</v>
      </c>
      <c r="G1361" s="4">
        <f>VLOOKUP(Table2[[#This Row],[Team]],Table3[[Team]:[ID]],2,FALSE)</f>
        <v>26</v>
      </c>
      <c r="H1361" s="4">
        <f>VLOOKUP(Table2[[#This Row],[Opponent]],Table3[[Team]:[ID]],2,FALSE)</f>
        <v>4</v>
      </c>
    </row>
    <row r="1362" spans="1:8" x14ac:dyDescent="0.3">
      <c r="A1362" t="s">
        <v>84</v>
      </c>
      <c r="B1362" s="3" t="s">
        <v>96</v>
      </c>
      <c r="C1362" s="4">
        <v>-10</v>
      </c>
      <c r="D1362" s="4" t="b">
        <v>0</v>
      </c>
      <c r="E1362" s="13">
        <v>42871</v>
      </c>
      <c r="F1362" s="4">
        <f>IF(Table2[[#This Row],[Win]],1,0)</f>
        <v>0</v>
      </c>
      <c r="G1362" s="4">
        <f>VLOOKUP(Table2[[#This Row],[Team]],Table3[[Team]:[ID]],2,FALSE)</f>
        <v>15</v>
      </c>
      <c r="H1362" s="4">
        <f>VLOOKUP(Table2[[#This Row],[Opponent]],Table3[[Team]:[ID]],2,FALSE)</f>
        <v>11</v>
      </c>
    </row>
    <row r="1363" spans="1:8" x14ac:dyDescent="0.3">
      <c r="A1363" t="s">
        <v>87</v>
      </c>
      <c r="B1363" s="5" t="s">
        <v>78</v>
      </c>
      <c r="C1363" s="6">
        <v>-4</v>
      </c>
      <c r="D1363" s="6" t="b">
        <v>0</v>
      </c>
      <c r="E1363" s="13">
        <v>42871</v>
      </c>
      <c r="F1363" s="4">
        <f>IF(Table2[[#This Row],[Win]],1,0)</f>
        <v>0</v>
      </c>
      <c r="G1363" s="4">
        <f>VLOOKUP(Table2[[#This Row],[Team]],Table3[[Team]:[ID]],2,FALSE)</f>
        <v>17</v>
      </c>
      <c r="H1363" s="4">
        <f>VLOOKUP(Table2[[#This Row],[Opponent]],Table3[[Team]:[ID]],2,FALSE)</f>
        <v>9</v>
      </c>
    </row>
    <row r="1364" spans="1:8" x14ac:dyDescent="0.3">
      <c r="A1364" t="s">
        <v>100</v>
      </c>
      <c r="B1364" s="3" t="s">
        <v>80</v>
      </c>
      <c r="C1364" s="4">
        <v>4</v>
      </c>
      <c r="D1364" s="4" t="b">
        <v>1</v>
      </c>
      <c r="E1364" s="13">
        <v>42871</v>
      </c>
      <c r="F1364" s="4">
        <f>IF(Table2[[#This Row],[Win]],1,0)</f>
        <v>1</v>
      </c>
      <c r="G1364" s="4">
        <f>VLOOKUP(Table2[[#This Row],[Team]],Table3[[Team]:[ID]],2,FALSE)</f>
        <v>28</v>
      </c>
      <c r="H1364" s="4">
        <f>VLOOKUP(Table2[[#This Row],[Opponent]],Table3[[Team]:[ID]],2,FALSE)</f>
        <v>21</v>
      </c>
    </row>
    <row r="1365" spans="1:8" x14ac:dyDescent="0.3">
      <c r="A1365" t="s">
        <v>85</v>
      </c>
      <c r="B1365" s="5" t="s">
        <v>99</v>
      </c>
      <c r="C1365" s="6">
        <v>-2</v>
      </c>
      <c r="D1365" s="6" t="b">
        <v>0</v>
      </c>
      <c r="E1365" s="13">
        <v>42871</v>
      </c>
      <c r="F1365" s="4">
        <f>IF(Table2[[#This Row],[Win]],1,0)</f>
        <v>0</v>
      </c>
      <c r="G1365" s="4">
        <f>VLOOKUP(Table2[[#This Row],[Team]],Table3[[Team]:[ID]],2,FALSE)</f>
        <v>10</v>
      </c>
      <c r="H1365" s="4">
        <f>VLOOKUP(Table2[[#This Row],[Opponent]],Table3[[Team]:[ID]],2,FALSE)</f>
        <v>3</v>
      </c>
    </row>
    <row r="1366" spans="1:8" x14ac:dyDescent="0.3">
      <c r="A1366" t="s">
        <v>74</v>
      </c>
      <c r="B1366" s="3" t="s">
        <v>73</v>
      </c>
      <c r="C1366" s="4">
        <v>-6</v>
      </c>
      <c r="D1366" s="4" t="b">
        <v>0</v>
      </c>
      <c r="E1366" s="13">
        <v>42871</v>
      </c>
      <c r="F1366" s="4">
        <f>IF(Table2[[#This Row],[Win]],1,0)</f>
        <v>0</v>
      </c>
      <c r="G1366" s="4">
        <f>VLOOKUP(Table2[[#This Row],[Team]],Table3[[Team]:[ID]],2,FALSE)</f>
        <v>12</v>
      </c>
      <c r="H1366" s="4">
        <f>VLOOKUP(Table2[[#This Row],[Opponent]],Table3[[Team]:[ID]],2,FALSE)</f>
        <v>19</v>
      </c>
    </row>
    <row r="1367" spans="1:8" x14ac:dyDescent="0.3">
      <c r="A1367" t="s">
        <v>77</v>
      </c>
      <c r="B1367" s="5" t="s">
        <v>89</v>
      </c>
      <c r="C1367" s="6">
        <v>-3</v>
      </c>
      <c r="D1367" s="6" t="b">
        <v>0</v>
      </c>
      <c r="E1367" s="13">
        <v>42871</v>
      </c>
      <c r="F1367" s="4">
        <f>IF(Table2[[#This Row],[Win]],1,0)</f>
        <v>0</v>
      </c>
      <c r="G1367" s="4">
        <f>VLOOKUP(Table2[[#This Row],[Team]],Table3[[Team]:[ID]],2,FALSE)</f>
        <v>25</v>
      </c>
      <c r="H1367" s="4">
        <f>VLOOKUP(Table2[[#This Row],[Opponent]],Table3[[Team]:[ID]],2,FALSE)</f>
        <v>20</v>
      </c>
    </row>
    <row r="1368" spans="1:8" x14ac:dyDescent="0.3">
      <c r="A1368" t="s">
        <v>72</v>
      </c>
      <c r="B1368" s="3" t="s">
        <v>86</v>
      </c>
      <c r="C1368" s="4">
        <v>4</v>
      </c>
      <c r="D1368" s="4" t="b">
        <v>1</v>
      </c>
      <c r="E1368" s="13">
        <v>42871</v>
      </c>
      <c r="F1368" s="4">
        <f>IF(Table2[[#This Row],[Win]],1,0)</f>
        <v>1</v>
      </c>
      <c r="G1368" s="4">
        <f>VLOOKUP(Table2[[#This Row],[Team]],Table3[[Team]:[ID]],2,FALSE)</f>
        <v>5</v>
      </c>
      <c r="H1368" s="4">
        <f>VLOOKUP(Table2[[#This Row],[Opponent]],Table3[[Team]:[ID]],2,FALSE)</f>
        <v>7</v>
      </c>
    </row>
    <row r="1369" spans="1:8" x14ac:dyDescent="0.3">
      <c r="A1369" t="s">
        <v>76</v>
      </c>
      <c r="B1369" s="5" t="s">
        <v>97</v>
      </c>
      <c r="C1369" s="6">
        <v>1</v>
      </c>
      <c r="D1369" s="6" t="b">
        <v>1</v>
      </c>
      <c r="E1369" s="13">
        <v>42871</v>
      </c>
      <c r="F1369" s="4">
        <f>IF(Table2[[#This Row],[Win]],1,0)</f>
        <v>1</v>
      </c>
      <c r="G1369" s="4">
        <f>VLOOKUP(Table2[[#This Row],[Team]],Table3[[Team]:[ID]],2,FALSE)</f>
        <v>13</v>
      </c>
      <c r="H1369" s="4">
        <f>VLOOKUP(Table2[[#This Row],[Opponent]],Table3[[Team]:[ID]],2,FALSE)</f>
        <v>6</v>
      </c>
    </row>
    <row r="1370" spans="1:8" x14ac:dyDescent="0.3">
      <c r="A1370" t="s">
        <v>82</v>
      </c>
      <c r="B1370" s="3" t="s">
        <v>98</v>
      </c>
      <c r="C1370" s="4">
        <v>-4</v>
      </c>
      <c r="D1370" s="4" t="b">
        <v>0</v>
      </c>
      <c r="E1370" s="13">
        <v>42871</v>
      </c>
      <c r="F1370" s="4">
        <f>IF(Table2[[#This Row],[Win]],1,0)</f>
        <v>0</v>
      </c>
      <c r="G1370" s="4">
        <f>VLOOKUP(Table2[[#This Row],[Team]],Table3[[Team]:[ID]],2,FALSE)</f>
        <v>23</v>
      </c>
      <c r="H1370" s="4">
        <f>VLOOKUP(Table2[[#This Row],[Opponent]],Table3[[Team]:[ID]],2,FALSE)</f>
        <v>16</v>
      </c>
    </row>
    <row r="1371" spans="1:8" x14ac:dyDescent="0.3">
      <c r="A1371" t="s">
        <v>71</v>
      </c>
      <c r="B1371" s="5" t="s">
        <v>91</v>
      </c>
      <c r="C1371" s="6">
        <v>1</v>
      </c>
      <c r="D1371" s="6" t="b">
        <v>1</v>
      </c>
      <c r="E1371" s="13">
        <v>42871</v>
      </c>
      <c r="F1371" s="4">
        <f>IF(Table2[[#This Row],[Win]],1,0)</f>
        <v>1</v>
      </c>
      <c r="G1371" s="4">
        <f>VLOOKUP(Table2[[#This Row],[Team]],Table3[[Team]:[ID]],2,FALSE)</f>
        <v>24</v>
      </c>
      <c r="H1371" s="4">
        <f>VLOOKUP(Table2[[#This Row],[Opponent]],Table3[[Team]:[ID]],2,FALSE)</f>
        <v>14</v>
      </c>
    </row>
    <row r="1372" spans="1:8" x14ac:dyDescent="0.3">
      <c r="A1372" t="s">
        <v>93</v>
      </c>
      <c r="B1372" s="3" t="s">
        <v>92</v>
      </c>
      <c r="C1372" s="4">
        <v>1</v>
      </c>
      <c r="D1372" s="4" t="b">
        <v>1</v>
      </c>
      <c r="E1372" s="13">
        <v>42872</v>
      </c>
      <c r="F1372" s="4">
        <f>IF(Table2[[#This Row],[Win]],1,0)</f>
        <v>1</v>
      </c>
      <c r="G1372" s="4">
        <f>VLOOKUP(Table2[[#This Row],[Team]],Table3[[Team]:[ID]],2,FALSE)</f>
        <v>1</v>
      </c>
      <c r="H1372" s="4">
        <f>VLOOKUP(Table2[[#This Row],[Opponent]],Table3[[Team]:[ID]],2,FALSE)</f>
        <v>18</v>
      </c>
    </row>
    <row r="1373" spans="1:8" x14ac:dyDescent="0.3">
      <c r="A1373" t="s">
        <v>81</v>
      </c>
      <c r="B1373" s="5" t="s">
        <v>88</v>
      </c>
      <c r="C1373" s="6">
        <v>5</v>
      </c>
      <c r="D1373" s="6" t="b">
        <v>1</v>
      </c>
      <c r="E1373" s="13">
        <v>42872</v>
      </c>
      <c r="F1373" s="4">
        <f>IF(Table2[[#This Row],[Win]],1,0)</f>
        <v>1</v>
      </c>
      <c r="G1373" s="4">
        <f>VLOOKUP(Table2[[#This Row],[Team]],Table3[[Team]:[ID]],2,FALSE)</f>
        <v>22</v>
      </c>
      <c r="H1373" s="4">
        <f>VLOOKUP(Table2[[#This Row],[Opponent]],Table3[[Team]:[ID]],2,FALSE)</f>
        <v>30</v>
      </c>
    </row>
    <row r="1374" spans="1:8" x14ac:dyDescent="0.3">
      <c r="A1374" t="s">
        <v>95</v>
      </c>
      <c r="B1374" s="3" t="s">
        <v>90</v>
      </c>
      <c r="C1374" s="4">
        <v>-1</v>
      </c>
      <c r="D1374" s="4" t="b">
        <v>0</v>
      </c>
      <c r="E1374" s="13">
        <v>42872</v>
      </c>
      <c r="F1374" s="4">
        <f>IF(Table2[[#This Row],[Win]],1,0)</f>
        <v>0</v>
      </c>
      <c r="G1374" s="4">
        <f>VLOOKUP(Table2[[#This Row],[Team]],Table3[[Team]:[ID]],2,FALSE)</f>
        <v>26</v>
      </c>
      <c r="H1374" s="4">
        <f>VLOOKUP(Table2[[#This Row],[Opponent]],Table3[[Team]:[ID]],2,FALSE)</f>
        <v>4</v>
      </c>
    </row>
    <row r="1375" spans="1:8" x14ac:dyDescent="0.3">
      <c r="A1375" t="s">
        <v>79</v>
      </c>
      <c r="B1375" s="5" t="s">
        <v>75</v>
      </c>
      <c r="C1375" s="6">
        <v>4</v>
      </c>
      <c r="D1375" s="6" t="b">
        <v>1</v>
      </c>
      <c r="E1375" s="13">
        <v>42872</v>
      </c>
      <c r="F1375" s="4">
        <f>IF(Table2[[#This Row],[Win]],1,0)</f>
        <v>1</v>
      </c>
      <c r="G1375" s="4">
        <f>VLOOKUP(Table2[[#This Row],[Team]],Table3[[Team]:[ID]],2,FALSE)</f>
        <v>2</v>
      </c>
      <c r="H1375" s="4">
        <f>VLOOKUP(Table2[[#This Row],[Opponent]],Table3[[Team]:[ID]],2,FALSE)</f>
        <v>29</v>
      </c>
    </row>
    <row r="1376" spans="1:8" x14ac:dyDescent="0.3">
      <c r="A1376" t="s">
        <v>84</v>
      </c>
      <c r="B1376" s="3" t="s">
        <v>96</v>
      </c>
      <c r="C1376" s="4">
        <v>-3</v>
      </c>
      <c r="D1376" s="4" t="b">
        <v>0</v>
      </c>
      <c r="E1376" s="13">
        <v>42872</v>
      </c>
      <c r="F1376" s="4">
        <f>IF(Table2[[#This Row],[Win]],1,0)</f>
        <v>0</v>
      </c>
      <c r="G1376" s="4">
        <f>VLOOKUP(Table2[[#This Row],[Team]],Table3[[Team]:[ID]],2,FALSE)</f>
        <v>15</v>
      </c>
      <c r="H1376" s="4">
        <f>VLOOKUP(Table2[[#This Row],[Opponent]],Table3[[Team]:[ID]],2,FALSE)</f>
        <v>11</v>
      </c>
    </row>
    <row r="1377" spans="1:8" x14ac:dyDescent="0.3">
      <c r="A1377" t="s">
        <v>100</v>
      </c>
      <c r="B1377" s="5" t="s">
        <v>80</v>
      </c>
      <c r="C1377" s="6">
        <v>6</v>
      </c>
      <c r="D1377" s="6" t="b">
        <v>1</v>
      </c>
      <c r="E1377" s="13">
        <v>42872</v>
      </c>
      <c r="F1377" s="4">
        <f>IF(Table2[[#This Row],[Win]],1,0)</f>
        <v>1</v>
      </c>
      <c r="G1377" s="4">
        <f>VLOOKUP(Table2[[#This Row],[Team]],Table3[[Team]:[ID]],2,FALSE)</f>
        <v>28</v>
      </c>
      <c r="H1377" s="4">
        <f>VLOOKUP(Table2[[#This Row],[Opponent]],Table3[[Team]:[ID]],2,FALSE)</f>
        <v>21</v>
      </c>
    </row>
    <row r="1378" spans="1:8" x14ac:dyDescent="0.3">
      <c r="A1378" t="s">
        <v>74</v>
      </c>
      <c r="B1378" s="3" t="s">
        <v>73</v>
      </c>
      <c r="C1378" s="4">
        <v>-4</v>
      </c>
      <c r="D1378" s="4" t="b">
        <v>0</v>
      </c>
      <c r="E1378" s="13">
        <v>42872</v>
      </c>
      <c r="F1378" s="4">
        <f>IF(Table2[[#This Row],[Win]],1,0)</f>
        <v>0</v>
      </c>
      <c r="G1378" s="4">
        <f>VLOOKUP(Table2[[#This Row],[Team]],Table3[[Team]:[ID]],2,FALSE)</f>
        <v>12</v>
      </c>
      <c r="H1378" s="4">
        <f>VLOOKUP(Table2[[#This Row],[Opponent]],Table3[[Team]:[ID]],2,FALSE)</f>
        <v>19</v>
      </c>
    </row>
    <row r="1379" spans="1:8" x14ac:dyDescent="0.3">
      <c r="A1379" t="s">
        <v>72</v>
      </c>
      <c r="B1379" s="5" t="s">
        <v>86</v>
      </c>
      <c r="C1379" s="6">
        <v>2</v>
      </c>
      <c r="D1379" s="6" t="b">
        <v>1</v>
      </c>
      <c r="E1379" s="13">
        <v>42872</v>
      </c>
      <c r="F1379" s="4">
        <f>IF(Table2[[#This Row],[Win]],1,0)</f>
        <v>1</v>
      </c>
      <c r="G1379" s="4">
        <f>VLOOKUP(Table2[[#This Row],[Team]],Table3[[Team]:[ID]],2,FALSE)</f>
        <v>5</v>
      </c>
      <c r="H1379" s="4">
        <f>VLOOKUP(Table2[[#This Row],[Opponent]],Table3[[Team]:[ID]],2,FALSE)</f>
        <v>7</v>
      </c>
    </row>
    <row r="1380" spans="1:8" x14ac:dyDescent="0.3">
      <c r="A1380" t="s">
        <v>85</v>
      </c>
      <c r="B1380" s="3" t="s">
        <v>99</v>
      </c>
      <c r="C1380" s="4">
        <v>1</v>
      </c>
      <c r="D1380" s="4" t="b">
        <v>1</v>
      </c>
      <c r="E1380" s="13">
        <v>42872</v>
      </c>
      <c r="F1380" s="4">
        <f>IF(Table2[[#This Row],[Win]],1,0)</f>
        <v>1</v>
      </c>
      <c r="G1380" s="4">
        <f>VLOOKUP(Table2[[#This Row],[Team]],Table3[[Team]:[ID]],2,FALSE)</f>
        <v>10</v>
      </c>
      <c r="H1380" s="4">
        <f>VLOOKUP(Table2[[#This Row],[Opponent]],Table3[[Team]:[ID]],2,FALSE)</f>
        <v>3</v>
      </c>
    </row>
    <row r="1381" spans="1:8" x14ac:dyDescent="0.3">
      <c r="A1381" t="s">
        <v>82</v>
      </c>
      <c r="B1381" s="5" t="s">
        <v>98</v>
      </c>
      <c r="C1381" s="6">
        <v>-2</v>
      </c>
      <c r="D1381" s="6" t="b">
        <v>0</v>
      </c>
      <c r="E1381" s="13">
        <v>42872</v>
      </c>
      <c r="F1381" s="4">
        <f>IF(Table2[[#This Row],[Win]],1,0)</f>
        <v>0</v>
      </c>
      <c r="G1381" s="4">
        <f>VLOOKUP(Table2[[#This Row],[Team]],Table3[[Team]:[ID]],2,FALSE)</f>
        <v>23</v>
      </c>
      <c r="H1381" s="4">
        <f>VLOOKUP(Table2[[#This Row],[Opponent]],Table3[[Team]:[ID]],2,FALSE)</f>
        <v>16</v>
      </c>
    </row>
    <row r="1382" spans="1:8" x14ac:dyDescent="0.3">
      <c r="A1382" t="s">
        <v>77</v>
      </c>
      <c r="B1382" s="3" t="s">
        <v>89</v>
      </c>
      <c r="C1382" s="4">
        <v>4</v>
      </c>
      <c r="D1382" s="4" t="b">
        <v>1</v>
      </c>
      <c r="E1382" s="13">
        <v>42872</v>
      </c>
      <c r="F1382" s="4">
        <f>IF(Table2[[#This Row],[Win]],1,0)</f>
        <v>1</v>
      </c>
      <c r="G1382" s="4">
        <f>VLOOKUP(Table2[[#This Row],[Team]],Table3[[Team]:[ID]],2,FALSE)</f>
        <v>25</v>
      </c>
      <c r="H1382" s="4">
        <f>VLOOKUP(Table2[[#This Row],[Opponent]],Table3[[Team]:[ID]],2,FALSE)</f>
        <v>20</v>
      </c>
    </row>
    <row r="1383" spans="1:8" x14ac:dyDescent="0.3">
      <c r="A1383" t="s">
        <v>76</v>
      </c>
      <c r="B1383" s="5" t="s">
        <v>97</v>
      </c>
      <c r="C1383" s="6">
        <v>4</v>
      </c>
      <c r="D1383" s="6" t="b">
        <v>1</v>
      </c>
      <c r="E1383" s="13">
        <v>42872</v>
      </c>
      <c r="F1383" s="4">
        <f>IF(Table2[[#This Row],[Win]],1,0)</f>
        <v>1</v>
      </c>
      <c r="G1383" s="4">
        <f>VLOOKUP(Table2[[#This Row],[Team]],Table3[[Team]:[ID]],2,FALSE)</f>
        <v>13</v>
      </c>
      <c r="H1383" s="4">
        <f>VLOOKUP(Table2[[#This Row],[Opponent]],Table3[[Team]:[ID]],2,FALSE)</f>
        <v>6</v>
      </c>
    </row>
    <row r="1384" spans="1:8" x14ac:dyDescent="0.3">
      <c r="A1384" t="s">
        <v>83</v>
      </c>
      <c r="B1384" s="3" t="s">
        <v>94</v>
      </c>
      <c r="C1384" s="4">
        <v>-3</v>
      </c>
      <c r="D1384" s="4" t="b">
        <v>0</v>
      </c>
      <c r="E1384" s="13">
        <v>42872</v>
      </c>
      <c r="F1384" s="4">
        <f>IF(Table2[[#This Row],[Win]],1,0)</f>
        <v>0</v>
      </c>
      <c r="G1384" s="4">
        <f>VLOOKUP(Table2[[#This Row],[Team]],Table3[[Team]:[ID]],2,FALSE)</f>
        <v>8</v>
      </c>
      <c r="H1384" s="4">
        <f>VLOOKUP(Table2[[#This Row],[Opponent]],Table3[[Team]:[ID]],2,FALSE)</f>
        <v>27</v>
      </c>
    </row>
    <row r="1385" spans="1:8" x14ac:dyDescent="0.3">
      <c r="A1385" t="s">
        <v>71</v>
      </c>
      <c r="B1385" s="5" t="s">
        <v>91</v>
      </c>
      <c r="C1385" s="6">
        <v>-5</v>
      </c>
      <c r="D1385" s="6" t="b">
        <v>0</v>
      </c>
      <c r="E1385" s="13">
        <v>42872</v>
      </c>
      <c r="F1385" s="4">
        <f>IF(Table2[[#This Row],[Win]],1,0)</f>
        <v>0</v>
      </c>
      <c r="G1385" s="4">
        <f>VLOOKUP(Table2[[#This Row],[Team]],Table3[[Team]:[ID]],2,FALSE)</f>
        <v>24</v>
      </c>
      <c r="H1385" s="4">
        <f>VLOOKUP(Table2[[#This Row],[Opponent]],Table3[[Team]:[ID]],2,FALSE)</f>
        <v>14</v>
      </c>
    </row>
    <row r="1386" spans="1:8" x14ac:dyDescent="0.3">
      <c r="A1386" t="s">
        <v>79</v>
      </c>
      <c r="B1386" s="3" t="s">
        <v>75</v>
      </c>
      <c r="C1386" s="4">
        <v>-9</v>
      </c>
      <c r="D1386" s="4" t="b">
        <v>0</v>
      </c>
      <c r="E1386" s="13">
        <v>42873</v>
      </c>
      <c r="F1386" s="4">
        <f>IF(Table2[[#This Row],[Win]],1,0)</f>
        <v>0</v>
      </c>
      <c r="G1386" s="4">
        <f>VLOOKUP(Table2[[#This Row],[Team]],Table3[[Team]:[ID]],2,FALSE)</f>
        <v>2</v>
      </c>
      <c r="H1386" s="4">
        <f>VLOOKUP(Table2[[#This Row],[Opponent]],Table3[[Team]:[ID]],2,FALSE)</f>
        <v>29</v>
      </c>
    </row>
    <row r="1387" spans="1:8" x14ac:dyDescent="0.3">
      <c r="A1387" t="s">
        <v>81</v>
      </c>
      <c r="B1387" s="5" t="s">
        <v>88</v>
      </c>
      <c r="C1387" s="6">
        <v>6</v>
      </c>
      <c r="D1387" s="6" t="b">
        <v>1</v>
      </c>
      <c r="E1387" s="13">
        <v>42873</v>
      </c>
      <c r="F1387" s="4">
        <f>IF(Table2[[#This Row],[Win]],1,0)</f>
        <v>1</v>
      </c>
      <c r="G1387" s="4">
        <f>VLOOKUP(Table2[[#This Row],[Team]],Table3[[Team]:[ID]],2,FALSE)</f>
        <v>22</v>
      </c>
      <c r="H1387" s="4">
        <f>VLOOKUP(Table2[[#This Row],[Opponent]],Table3[[Team]:[ID]],2,FALSE)</f>
        <v>30</v>
      </c>
    </row>
    <row r="1388" spans="1:8" x14ac:dyDescent="0.3">
      <c r="A1388" t="s">
        <v>85</v>
      </c>
      <c r="B1388" s="3" t="s">
        <v>99</v>
      </c>
      <c r="C1388" s="4">
        <v>1</v>
      </c>
      <c r="D1388" s="4" t="b">
        <v>1</v>
      </c>
      <c r="E1388" s="13">
        <v>42873</v>
      </c>
      <c r="F1388" s="4">
        <f>IF(Table2[[#This Row],[Win]],1,0)</f>
        <v>1</v>
      </c>
      <c r="G1388" s="4">
        <f>VLOOKUP(Table2[[#This Row],[Team]],Table3[[Team]:[ID]],2,FALSE)</f>
        <v>10</v>
      </c>
      <c r="H1388" s="4">
        <f>VLOOKUP(Table2[[#This Row],[Opponent]],Table3[[Team]:[ID]],2,FALSE)</f>
        <v>3</v>
      </c>
    </row>
    <row r="1389" spans="1:8" x14ac:dyDescent="0.3">
      <c r="A1389" t="s">
        <v>91</v>
      </c>
      <c r="B1389" s="5" t="s">
        <v>84</v>
      </c>
      <c r="C1389" s="6">
        <v>5</v>
      </c>
      <c r="D1389" s="6" t="b">
        <v>1</v>
      </c>
      <c r="E1389" s="13">
        <v>42873</v>
      </c>
      <c r="F1389" s="4">
        <f>IF(Table2[[#This Row],[Win]],1,0)</f>
        <v>1</v>
      </c>
      <c r="G1389" s="4">
        <f>VLOOKUP(Table2[[#This Row],[Team]],Table3[[Team]:[ID]],2,FALSE)</f>
        <v>14</v>
      </c>
      <c r="H1389" s="4">
        <f>VLOOKUP(Table2[[#This Row],[Opponent]],Table3[[Team]:[ID]],2,FALSE)</f>
        <v>15</v>
      </c>
    </row>
    <row r="1390" spans="1:8" x14ac:dyDescent="0.3">
      <c r="A1390" t="s">
        <v>74</v>
      </c>
      <c r="B1390" s="3" t="s">
        <v>73</v>
      </c>
      <c r="C1390" s="4">
        <v>4</v>
      </c>
      <c r="D1390" s="4" t="b">
        <v>1</v>
      </c>
      <c r="E1390" s="13">
        <v>42873</v>
      </c>
      <c r="F1390" s="4">
        <f>IF(Table2[[#This Row],[Win]],1,0)</f>
        <v>1</v>
      </c>
      <c r="G1390" s="4">
        <f>VLOOKUP(Table2[[#This Row],[Team]],Table3[[Team]:[ID]],2,FALSE)</f>
        <v>12</v>
      </c>
      <c r="H1390" s="4">
        <f>VLOOKUP(Table2[[#This Row],[Opponent]],Table3[[Team]:[ID]],2,FALSE)</f>
        <v>19</v>
      </c>
    </row>
    <row r="1391" spans="1:8" x14ac:dyDescent="0.3">
      <c r="A1391" t="s">
        <v>100</v>
      </c>
      <c r="B1391" s="5" t="s">
        <v>80</v>
      </c>
      <c r="C1391" s="6">
        <v>4</v>
      </c>
      <c r="D1391" s="6" t="b">
        <v>1</v>
      </c>
      <c r="E1391" s="13">
        <v>42873</v>
      </c>
      <c r="F1391" s="4">
        <f>IF(Table2[[#This Row],[Win]],1,0)</f>
        <v>1</v>
      </c>
      <c r="G1391" s="4">
        <f>VLOOKUP(Table2[[#This Row],[Team]],Table3[[Team]:[ID]],2,FALSE)</f>
        <v>28</v>
      </c>
      <c r="H1391" s="4">
        <f>VLOOKUP(Table2[[#This Row],[Opponent]],Table3[[Team]:[ID]],2,FALSE)</f>
        <v>21</v>
      </c>
    </row>
    <row r="1392" spans="1:8" x14ac:dyDescent="0.3">
      <c r="A1392" t="s">
        <v>87</v>
      </c>
      <c r="B1392" s="3" t="s">
        <v>78</v>
      </c>
      <c r="C1392" s="4">
        <v>2</v>
      </c>
      <c r="D1392" s="4" t="b">
        <v>1</v>
      </c>
      <c r="E1392" s="13">
        <v>42873</v>
      </c>
      <c r="F1392" s="4">
        <f>IF(Table2[[#This Row],[Win]],1,0)</f>
        <v>1</v>
      </c>
      <c r="G1392" s="4">
        <f>VLOOKUP(Table2[[#This Row],[Team]],Table3[[Team]:[ID]],2,FALSE)</f>
        <v>17</v>
      </c>
      <c r="H1392" s="4">
        <f>VLOOKUP(Table2[[#This Row],[Opponent]],Table3[[Team]:[ID]],2,FALSE)</f>
        <v>9</v>
      </c>
    </row>
    <row r="1393" spans="1:8" x14ac:dyDescent="0.3">
      <c r="A1393" t="s">
        <v>87</v>
      </c>
      <c r="B1393" s="5" t="s">
        <v>78</v>
      </c>
      <c r="C1393" s="6">
        <v>-4</v>
      </c>
      <c r="D1393" s="6" t="b">
        <v>0</v>
      </c>
      <c r="E1393" s="13">
        <v>42873</v>
      </c>
      <c r="F1393" s="4">
        <f>IF(Table2[[#This Row],[Win]],1,0)</f>
        <v>0</v>
      </c>
      <c r="G1393" s="4">
        <f>VLOOKUP(Table2[[#This Row],[Team]],Table3[[Team]:[ID]],2,FALSE)</f>
        <v>17</v>
      </c>
      <c r="H1393" s="4">
        <f>VLOOKUP(Table2[[#This Row],[Opponent]],Table3[[Team]:[ID]],2,FALSE)</f>
        <v>9</v>
      </c>
    </row>
    <row r="1394" spans="1:8" x14ac:dyDescent="0.3">
      <c r="A1394" t="s">
        <v>72</v>
      </c>
      <c r="B1394" s="3" t="s">
        <v>86</v>
      </c>
      <c r="C1394" s="4">
        <v>4</v>
      </c>
      <c r="D1394" s="4" t="b">
        <v>1</v>
      </c>
      <c r="E1394" s="13">
        <v>42873</v>
      </c>
      <c r="F1394" s="4">
        <f>IF(Table2[[#This Row],[Win]],1,0)</f>
        <v>1</v>
      </c>
      <c r="G1394" s="4">
        <f>VLOOKUP(Table2[[#This Row],[Team]],Table3[[Team]:[ID]],2,FALSE)</f>
        <v>5</v>
      </c>
      <c r="H1394" s="4">
        <f>VLOOKUP(Table2[[#This Row],[Opponent]],Table3[[Team]:[ID]],2,FALSE)</f>
        <v>7</v>
      </c>
    </row>
    <row r="1395" spans="1:8" x14ac:dyDescent="0.3">
      <c r="A1395" t="s">
        <v>77</v>
      </c>
      <c r="B1395" s="5" t="s">
        <v>97</v>
      </c>
      <c r="C1395" s="6">
        <v>1</v>
      </c>
      <c r="D1395" s="6" t="b">
        <v>1</v>
      </c>
      <c r="E1395" s="13">
        <v>42873</v>
      </c>
      <c r="F1395" s="4">
        <f>IF(Table2[[#This Row],[Win]],1,0)</f>
        <v>1</v>
      </c>
      <c r="G1395" s="4">
        <f>VLOOKUP(Table2[[#This Row],[Team]],Table3[[Team]:[ID]],2,FALSE)</f>
        <v>25</v>
      </c>
      <c r="H1395" s="4">
        <f>VLOOKUP(Table2[[#This Row],[Opponent]],Table3[[Team]:[ID]],2,FALSE)</f>
        <v>6</v>
      </c>
    </row>
    <row r="1396" spans="1:8" x14ac:dyDescent="0.3">
      <c r="A1396" t="s">
        <v>82</v>
      </c>
      <c r="B1396" s="3" t="s">
        <v>98</v>
      </c>
      <c r="C1396" s="4">
        <v>-2</v>
      </c>
      <c r="D1396" s="4" t="b">
        <v>0</v>
      </c>
      <c r="E1396" s="13">
        <v>42873</v>
      </c>
      <c r="F1396" s="4">
        <f>IF(Table2[[#This Row],[Win]],1,0)</f>
        <v>0</v>
      </c>
      <c r="G1396" s="4">
        <f>VLOOKUP(Table2[[#This Row],[Team]],Table3[[Team]:[ID]],2,FALSE)</f>
        <v>23</v>
      </c>
      <c r="H1396" s="4">
        <f>VLOOKUP(Table2[[#This Row],[Opponent]],Table3[[Team]:[ID]],2,FALSE)</f>
        <v>16</v>
      </c>
    </row>
    <row r="1397" spans="1:8" x14ac:dyDescent="0.3">
      <c r="A1397" t="s">
        <v>89</v>
      </c>
      <c r="B1397" s="5" t="s">
        <v>90</v>
      </c>
      <c r="C1397" s="6">
        <v>5</v>
      </c>
      <c r="D1397" s="6" t="b">
        <v>1</v>
      </c>
      <c r="E1397" s="13">
        <v>42873</v>
      </c>
      <c r="F1397" s="4">
        <f>IF(Table2[[#This Row],[Win]],1,0)</f>
        <v>1</v>
      </c>
      <c r="G1397" s="4">
        <f>VLOOKUP(Table2[[#This Row],[Team]],Table3[[Team]:[ID]],2,FALSE)</f>
        <v>20</v>
      </c>
      <c r="H1397" s="4">
        <f>VLOOKUP(Table2[[#This Row],[Opponent]],Table3[[Team]:[ID]],2,FALSE)</f>
        <v>4</v>
      </c>
    </row>
    <row r="1398" spans="1:8" x14ac:dyDescent="0.3">
      <c r="A1398" t="s">
        <v>79</v>
      </c>
      <c r="B1398" s="3" t="s">
        <v>88</v>
      </c>
      <c r="C1398" s="4">
        <v>3</v>
      </c>
      <c r="D1398" s="4" t="b">
        <v>1</v>
      </c>
      <c r="E1398" s="13">
        <v>42874</v>
      </c>
      <c r="F1398" s="4">
        <f>IF(Table2[[#This Row],[Win]],1,0)</f>
        <v>1</v>
      </c>
      <c r="G1398" s="4">
        <f>VLOOKUP(Table2[[#This Row],[Team]],Table3[[Team]:[ID]],2,FALSE)</f>
        <v>2</v>
      </c>
      <c r="H1398" s="4">
        <f>VLOOKUP(Table2[[#This Row],[Opponent]],Table3[[Team]:[ID]],2,FALSE)</f>
        <v>30</v>
      </c>
    </row>
    <row r="1399" spans="1:8" x14ac:dyDescent="0.3">
      <c r="A1399" t="s">
        <v>81</v>
      </c>
      <c r="B1399" s="5" t="s">
        <v>80</v>
      </c>
      <c r="C1399" s="6">
        <v>-5</v>
      </c>
      <c r="D1399" s="6" t="b">
        <v>0</v>
      </c>
      <c r="E1399" s="13">
        <v>42874</v>
      </c>
      <c r="F1399" s="4">
        <f>IF(Table2[[#This Row],[Win]],1,0)</f>
        <v>0</v>
      </c>
      <c r="G1399" s="4">
        <f>VLOOKUP(Table2[[#This Row],[Team]],Table3[[Team]:[ID]],2,FALSE)</f>
        <v>22</v>
      </c>
      <c r="H1399" s="4">
        <f>VLOOKUP(Table2[[#This Row],[Opponent]],Table3[[Team]:[ID]],2,FALSE)</f>
        <v>21</v>
      </c>
    </row>
    <row r="1400" spans="1:8" x14ac:dyDescent="0.3">
      <c r="A1400" t="s">
        <v>85</v>
      </c>
      <c r="B1400" s="3" t="s">
        <v>100</v>
      </c>
      <c r="C1400" s="4">
        <v>-2</v>
      </c>
      <c r="D1400" s="4" t="b">
        <v>0</v>
      </c>
      <c r="E1400" s="13">
        <v>42874</v>
      </c>
      <c r="F1400" s="4">
        <f>IF(Table2[[#This Row],[Win]],1,0)</f>
        <v>0</v>
      </c>
      <c r="G1400" s="4">
        <f>VLOOKUP(Table2[[#This Row],[Team]],Table3[[Team]:[ID]],2,FALSE)</f>
        <v>10</v>
      </c>
      <c r="H1400" s="4">
        <f>VLOOKUP(Table2[[#This Row],[Opponent]],Table3[[Team]:[ID]],2,FALSE)</f>
        <v>28</v>
      </c>
    </row>
    <row r="1401" spans="1:8" x14ac:dyDescent="0.3">
      <c r="A1401" t="s">
        <v>91</v>
      </c>
      <c r="B1401" s="5" t="s">
        <v>84</v>
      </c>
      <c r="C1401" s="6">
        <v>5</v>
      </c>
      <c r="D1401" s="6" t="b">
        <v>1</v>
      </c>
      <c r="E1401" s="13">
        <v>42874</v>
      </c>
      <c r="F1401" s="4">
        <f>IF(Table2[[#This Row],[Win]],1,0)</f>
        <v>1</v>
      </c>
      <c r="G1401" s="4">
        <f>VLOOKUP(Table2[[#This Row],[Team]],Table3[[Team]:[ID]],2,FALSE)</f>
        <v>14</v>
      </c>
      <c r="H1401" s="4">
        <f>VLOOKUP(Table2[[#This Row],[Opponent]],Table3[[Team]:[ID]],2,FALSE)</f>
        <v>15</v>
      </c>
    </row>
    <row r="1402" spans="1:8" x14ac:dyDescent="0.3">
      <c r="A1402" t="s">
        <v>96</v>
      </c>
      <c r="B1402" s="3" t="s">
        <v>83</v>
      </c>
      <c r="C1402" s="4">
        <v>-2</v>
      </c>
      <c r="D1402" s="4" t="b">
        <v>0</v>
      </c>
      <c r="E1402" s="13">
        <v>42874</v>
      </c>
      <c r="F1402" s="4">
        <f>IF(Table2[[#This Row],[Win]],1,0)</f>
        <v>0</v>
      </c>
      <c r="G1402" s="4">
        <f>VLOOKUP(Table2[[#This Row],[Team]],Table3[[Team]:[ID]],2,FALSE)</f>
        <v>11</v>
      </c>
      <c r="H1402" s="4">
        <f>VLOOKUP(Table2[[#This Row],[Opponent]],Table3[[Team]:[ID]],2,FALSE)</f>
        <v>8</v>
      </c>
    </row>
    <row r="1403" spans="1:8" x14ac:dyDescent="0.3">
      <c r="A1403" t="s">
        <v>95</v>
      </c>
      <c r="B1403" s="5" t="s">
        <v>71</v>
      </c>
      <c r="C1403" s="6">
        <v>-1</v>
      </c>
      <c r="D1403" s="6" t="b">
        <v>0</v>
      </c>
      <c r="E1403" s="13">
        <v>42874</v>
      </c>
      <c r="F1403" s="4">
        <f>IF(Table2[[#This Row],[Win]],1,0)</f>
        <v>0</v>
      </c>
      <c r="G1403" s="4">
        <f>VLOOKUP(Table2[[#This Row],[Team]],Table3[[Team]:[ID]],2,FALSE)</f>
        <v>26</v>
      </c>
      <c r="H1403" s="4">
        <f>VLOOKUP(Table2[[#This Row],[Opponent]],Table3[[Team]:[ID]],2,FALSE)</f>
        <v>24</v>
      </c>
    </row>
    <row r="1404" spans="1:8" x14ac:dyDescent="0.3">
      <c r="A1404" t="s">
        <v>89</v>
      </c>
      <c r="B1404" s="3" t="s">
        <v>90</v>
      </c>
      <c r="C1404" s="4">
        <v>1</v>
      </c>
      <c r="D1404" s="4" t="b">
        <v>1</v>
      </c>
      <c r="E1404" s="13">
        <v>42874</v>
      </c>
      <c r="F1404" s="4">
        <f>IF(Table2[[#This Row],[Win]],1,0)</f>
        <v>1</v>
      </c>
      <c r="G1404" s="4">
        <f>VLOOKUP(Table2[[#This Row],[Team]],Table3[[Team]:[ID]],2,FALSE)</f>
        <v>20</v>
      </c>
      <c r="H1404" s="4">
        <f>VLOOKUP(Table2[[#This Row],[Opponent]],Table3[[Team]:[ID]],2,FALSE)</f>
        <v>4</v>
      </c>
    </row>
    <row r="1405" spans="1:8" x14ac:dyDescent="0.3">
      <c r="A1405" t="s">
        <v>87</v>
      </c>
      <c r="B1405" s="5" t="s">
        <v>74</v>
      </c>
      <c r="C1405" s="6">
        <v>1</v>
      </c>
      <c r="D1405" s="6" t="b">
        <v>1</v>
      </c>
      <c r="E1405" s="13">
        <v>42874</v>
      </c>
      <c r="F1405" s="4">
        <f>IF(Table2[[#This Row],[Win]],1,0)</f>
        <v>1</v>
      </c>
      <c r="G1405" s="4">
        <f>VLOOKUP(Table2[[#This Row],[Team]],Table3[[Team]:[ID]],2,FALSE)</f>
        <v>17</v>
      </c>
      <c r="H1405" s="4">
        <f>VLOOKUP(Table2[[#This Row],[Opponent]],Table3[[Team]:[ID]],2,FALSE)</f>
        <v>12</v>
      </c>
    </row>
    <row r="1406" spans="1:8" x14ac:dyDescent="0.3">
      <c r="A1406" t="s">
        <v>72</v>
      </c>
      <c r="B1406" s="3" t="s">
        <v>98</v>
      </c>
      <c r="C1406" s="4">
        <v>-3</v>
      </c>
      <c r="D1406" s="4" t="b">
        <v>0</v>
      </c>
      <c r="E1406" s="13">
        <v>42874</v>
      </c>
      <c r="F1406" s="4">
        <f>IF(Table2[[#This Row],[Win]],1,0)</f>
        <v>0</v>
      </c>
      <c r="G1406" s="4">
        <f>VLOOKUP(Table2[[#This Row],[Team]],Table3[[Team]:[ID]],2,FALSE)</f>
        <v>5</v>
      </c>
      <c r="H1406" s="4">
        <f>VLOOKUP(Table2[[#This Row],[Opponent]],Table3[[Team]:[ID]],2,FALSE)</f>
        <v>16</v>
      </c>
    </row>
    <row r="1407" spans="1:8" x14ac:dyDescent="0.3">
      <c r="A1407" t="s">
        <v>77</v>
      </c>
      <c r="B1407" s="5" t="s">
        <v>97</v>
      </c>
      <c r="C1407" s="6">
        <v>-1</v>
      </c>
      <c r="D1407" s="6" t="b">
        <v>0</v>
      </c>
      <c r="E1407" s="13">
        <v>42874</v>
      </c>
      <c r="F1407" s="4">
        <f>IF(Table2[[#This Row],[Win]],1,0)</f>
        <v>0</v>
      </c>
      <c r="G1407" s="4">
        <f>VLOOKUP(Table2[[#This Row],[Team]],Table3[[Team]:[ID]],2,FALSE)</f>
        <v>25</v>
      </c>
      <c r="H1407" s="4">
        <f>VLOOKUP(Table2[[#This Row],[Opponent]],Table3[[Team]:[ID]],2,FALSE)</f>
        <v>6</v>
      </c>
    </row>
    <row r="1408" spans="1:8" x14ac:dyDescent="0.3">
      <c r="A1408" t="s">
        <v>82</v>
      </c>
      <c r="B1408" s="3" t="s">
        <v>93</v>
      </c>
      <c r="C1408" s="4">
        <v>-9</v>
      </c>
      <c r="D1408" s="4" t="b">
        <v>0</v>
      </c>
      <c r="E1408" s="13">
        <v>42874</v>
      </c>
      <c r="F1408" s="4">
        <f>IF(Table2[[#This Row],[Win]],1,0)</f>
        <v>0</v>
      </c>
      <c r="G1408" s="4">
        <f>VLOOKUP(Table2[[#This Row],[Team]],Table3[[Team]:[ID]],2,FALSE)</f>
        <v>23</v>
      </c>
      <c r="H1408" s="4">
        <f>VLOOKUP(Table2[[#This Row],[Opponent]],Table3[[Team]:[ID]],2,FALSE)</f>
        <v>1</v>
      </c>
    </row>
    <row r="1409" spans="1:8" x14ac:dyDescent="0.3">
      <c r="A1409" t="s">
        <v>94</v>
      </c>
      <c r="B1409" s="5" t="s">
        <v>73</v>
      </c>
      <c r="C1409" s="6">
        <v>1</v>
      </c>
      <c r="D1409" s="6" t="b">
        <v>1</v>
      </c>
      <c r="E1409" s="13">
        <v>42874</v>
      </c>
      <c r="F1409" s="4">
        <f>IF(Table2[[#This Row],[Win]],1,0)</f>
        <v>1</v>
      </c>
      <c r="G1409" s="4">
        <f>VLOOKUP(Table2[[#This Row],[Team]],Table3[[Team]:[ID]],2,FALSE)</f>
        <v>27</v>
      </c>
      <c r="H1409" s="4">
        <f>VLOOKUP(Table2[[#This Row],[Opponent]],Table3[[Team]:[ID]],2,FALSE)</f>
        <v>19</v>
      </c>
    </row>
    <row r="1410" spans="1:8" x14ac:dyDescent="0.3">
      <c r="A1410" t="s">
        <v>86</v>
      </c>
      <c r="B1410" s="3" t="s">
        <v>78</v>
      </c>
      <c r="C1410" s="4">
        <v>-6</v>
      </c>
      <c r="D1410" s="4" t="b">
        <v>0</v>
      </c>
      <c r="E1410" s="13">
        <v>42874</v>
      </c>
      <c r="F1410" s="4">
        <f>IF(Table2[[#This Row],[Win]],1,0)</f>
        <v>0</v>
      </c>
      <c r="G1410" s="4">
        <f>VLOOKUP(Table2[[#This Row],[Team]],Table3[[Team]:[ID]],2,FALSE)</f>
        <v>7</v>
      </c>
      <c r="H1410" s="4">
        <f>VLOOKUP(Table2[[#This Row],[Opponent]],Table3[[Team]:[ID]],2,FALSE)</f>
        <v>9</v>
      </c>
    </row>
    <row r="1411" spans="1:8" x14ac:dyDescent="0.3">
      <c r="A1411" t="s">
        <v>99</v>
      </c>
      <c r="B1411" s="5" t="s">
        <v>75</v>
      </c>
      <c r="C1411" s="6">
        <v>2</v>
      </c>
      <c r="D1411" s="6" t="b">
        <v>1</v>
      </c>
      <c r="E1411" s="13">
        <v>42874</v>
      </c>
      <c r="F1411" s="4">
        <f>IF(Table2[[#This Row],[Win]],1,0)</f>
        <v>1</v>
      </c>
      <c r="G1411" s="4">
        <f>VLOOKUP(Table2[[#This Row],[Team]],Table3[[Team]:[ID]],2,FALSE)</f>
        <v>3</v>
      </c>
      <c r="H1411" s="4">
        <f>VLOOKUP(Table2[[#This Row],[Opponent]],Table3[[Team]:[ID]],2,FALSE)</f>
        <v>29</v>
      </c>
    </row>
    <row r="1412" spans="1:8" x14ac:dyDescent="0.3">
      <c r="A1412" t="s">
        <v>92</v>
      </c>
      <c r="B1412" s="3" t="s">
        <v>76</v>
      </c>
      <c r="C1412" s="4">
        <v>3</v>
      </c>
      <c r="D1412" s="4" t="b">
        <v>1</v>
      </c>
      <c r="E1412" s="13">
        <v>42874</v>
      </c>
      <c r="F1412" s="4">
        <f>IF(Table2[[#This Row],[Win]],1,0)</f>
        <v>1</v>
      </c>
      <c r="G1412" s="4">
        <f>VLOOKUP(Table2[[#This Row],[Team]],Table3[[Team]:[ID]],2,FALSE)</f>
        <v>18</v>
      </c>
      <c r="H1412" s="4">
        <f>VLOOKUP(Table2[[#This Row],[Opponent]],Table3[[Team]:[ID]],2,FALSE)</f>
        <v>13</v>
      </c>
    </row>
    <row r="1413" spans="1:8" x14ac:dyDescent="0.3">
      <c r="A1413" t="s">
        <v>81</v>
      </c>
      <c r="B1413" s="5" t="s">
        <v>80</v>
      </c>
      <c r="C1413" s="6">
        <v>3</v>
      </c>
      <c r="D1413" s="6" t="b">
        <v>1</v>
      </c>
      <c r="E1413" s="13">
        <v>42875</v>
      </c>
      <c r="F1413" s="4">
        <f>IF(Table2[[#This Row],[Win]],1,0)</f>
        <v>1</v>
      </c>
      <c r="G1413" s="4">
        <f>VLOOKUP(Table2[[#This Row],[Team]],Table3[[Team]:[ID]],2,FALSE)</f>
        <v>22</v>
      </c>
      <c r="H1413" s="4">
        <f>VLOOKUP(Table2[[#This Row],[Opponent]],Table3[[Team]:[ID]],2,FALSE)</f>
        <v>21</v>
      </c>
    </row>
    <row r="1414" spans="1:8" x14ac:dyDescent="0.3">
      <c r="A1414" t="s">
        <v>85</v>
      </c>
      <c r="B1414" s="3" t="s">
        <v>100</v>
      </c>
      <c r="C1414" s="4">
        <v>6</v>
      </c>
      <c r="D1414" s="4" t="b">
        <v>1</v>
      </c>
      <c r="E1414" s="13">
        <v>42875</v>
      </c>
      <c r="F1414" s="4">
        <f>IF(Table2[[#This Row],[Win]],1,0)</f>
        <v>1</v>
      </c>
      <c r="G1414" s="4">
        <f>VLOOKUP(Table2[[#This Row],[Team]],Table3[[Team]:[ID]],2,FALSE)</f>
        <v>10</v>
      </c>
      <c r="H1414" s="4">
        <f>VLOOKUP(Table2[[#This Row],[Opponent]],Table3[[Team]:[ID]],2,FALSE)</f>
        <v>28</v>
      </c>
    </row>
    <row r="1415" spans="1:8" x14ac:dyDescent="0.3">
      <c r="A1415" t="s">
        <v>96</v>
      </c>
      <c r="B1415" s="5" t="s">
        <v>83</v>
      </c>
      <c r="C1415" s="6">
        <v>-3</v>
      </c>
      <c r="D1415" s="6" t="b">
        <v>0</v>
      </c>
      <c r="E1415" s="13">
        <v>42875</v>
      </c>
      <c r="F1415" s="4">
        <f>IF(Table2[[#This Row],[Win]],1,0)</f>
        <v>0</v>
      </c>
      <c r="G1415" s="4">
        <f>VLOOKUP(Table2[[#This Row],[Team]],Table3[[Team]:[ID]],2,FALSE)</f>
        <v>11</v>
      </c>
      <c r="H1415" s="4">
        <f>VLOOKUP(Table2[[#This Row],[Opponent]],Table3[[Team]:[ID]],2,FALSE)</f>
        <v>8</v>
      </c>
    </row>
    <row r="1416" spans="1:8" x14ac:dyDescent="0.3">
      <c r="A1416" t="s">
        <v>95</v>
      </c>
      <c r="B1416" s="3" t="s">
        <v>71</v>
      </c>
      <c r="C1416" s="4">
        <v>-2</v>
      </c>
      <c r="D1416" s="4" t="b">
        <v>0</v>
      </c>
      <c r="E1416" s="13">
        <v>42875</v>
      </c>
      <c r="F1416" s="4">
        <f>IF(Table2[[#This Row],[Win]],1,0)</f>
        <v>0</v>
      </c>
      <c r="G1416" s="4">
        <f>VLOOKUP(Table2[[#This Row],[Team]],Table3[[Team]:[ID]],2,FALSE)</f>
        <v>26</v>
      </c>
      <c r="H1416" s="4">
        <f>VLOOKUP(Table2[[#This Row],[Opponent]],Table3[[Team]:[ID]],2,FALSE)</f>
        <v>24</v>
      </c>
    </row>
    <row r="1417" spans="1:8" x14ac:dyDescent="0.3">
      <c r="A1417" t="s">
        <v>77</v>
      </c>
      <c r="B1417" s="5" t="s">
        <v>97</v>
      </c>
      <c r="C1417" s="6">
        <v>-15</v>
      </c>
      <c r="D1417" s="6" t="b">
        <v>0</v>
      </c>
      <c r="E1417" s="13">
        <v>42875</v>
      </c>
      <c r="F1417" s="4">
        <f>IF(Table2[[#This Row],[Win]],1,0)</f>
        <v>0</v>
      </c>
      <c r="G1417" s="4">
        <f>VLOOKUP(Table2[[#This Row],[Team]],Table3[[Team]:[ID]],2,FALSE)</f>
        <v>25</v>
      </c>
      <c r="H1417" s="4">
        <f>VLOOKUP(Table2[[#This Row],[Opponent]],Table3[[Team]:[ID]],2,FALSE)</f>
        <v>6</v>
      </c>
    </row>
    <row r="1418" spans="1:8" x14ac:dyDescent="0.3">
      <c r="A1418" t="s">
        <v>89</v>
      </c>
      <c r="B1418" s="3" t="s">
        <v>90</v>
      </c>
      <c r="C1418" s="4">
        <v>5</v>
      </c>
      <c r="D1418" s="4" t="b">
        <v>1</v>
      </c>
      <c r="E1418" s="13">
        <v>42875</v>
      </c>
      <c r="F1418" s="4">
        <f>IF(Table2[[#This Row],[Win]],1,0)</f>
        <v>1</v>
      </c>
      <c r="G1418" s="4">
        <f>VLOOKUP(Table2[[#This Row],[Team]],Table3[[Team]:[ID]],2,FALSE)</f>
        <v>20</v>
      </c>
      <c r="H1418" s="4">
        <f>VLOOKUP(Table2[[#This Row],[Opponent]],Table3[[Team]:[ID]],2,FALSE)</f>
        <v>4</v>
      </c>
    </row>
    <row r="1419" spans="1:8" x14ac:dyDescent="0.3">
      <c r="A1419" t="s">
        <v>94</v>
      </c>
      <c r="B1419" s="5" t="s">
        <v>73</v>
      </c>
      <c r="C1419" s="6">
        <v>4</v>
      </c>
      <c r="D1419" s="6" t="b">
        <v>1</v>
      </c>
      <c r="E1419" s="13">
        <v>42875</v>
      </c>
      <c r="F1419" s="4">
        <f>IF(Table2[[#This Row],[Win]],1,0)</f>
        <v>1</v>
      </c>
      <c r="G1419" s="4">
        <f>VLOOKUP(Table2[[#This Row],[Team]],Table3[[Team]:[ID]],2,FALSE)</f>
        <v>27</v>
      </c>
      <c r="H1419" s="4">
        <f>VLOOKUP(Table2[[#This Row],[Opponent]],Table3[[Team]:[ID]],2,FALSE)</f>
        <v>19</v>
      </c>
    </row>
    <row r="1420" spans="1:8" x14ac:dyDescent="0.3">
      <c r="A1420" t="s">
        <v>82</v>
      </c>
      <c r="B1420" s="3" t="s">
        <v>93</v>
      </c>
      <c r="C1420" s="4">
        <v>-8</v>
      </c>
      <c r="D1420" s="4" t="b">
        <v>0</v>
      </c>
      <c r="E1420" s="13">
        <v>42875</v>
      </c>
      <c r="F1420" s="4">
        <f>IF(Table2[[#This Row],[Win]],1,0)</f>
        <v>0</v>
      </c>
      <c r="G1420" s="4">
        <f>VLOOKUP(Table2[[#This Row],[Team]],Table3[[Team]:[ID]],2,FALSE)</f>
        <v>23</v>
      </c>
      <c r="H1420" s="4">
        <f>VLOOKUP(Table2[[#This Row],[Opponent]],Table3[[Team]:[ID]],2,FALSE)</f>
        <v>1</v>
      </c>
    </row>
    <row r="1421" spans="1:8" x14ac:dyDescent="0.3">
      <c r="A1421" t="s">
        <v>86</v>
      </c>
      <c r="B1421" s="5" t="s">
        <v>78</v>
      </c>
      <c r="C1421" s="6">
        <v>4</v>
      </c>
      <c r="D1421" s="6" t="b">
        <v>1</v>
      </c>
      <c r="E1421" s="13">
        <v>42875</v>
      </c>
      <c r="F1421" s="4">
        <f>IF(Table2[[#This Row],[Win]],1,0)</f>
        <v>1</v>
      </c>
      <c r="G1421" s="4">
        <f>VLOOKUP(Table2[[#This Row],[Team]],Table3[[Team]:[ID]],2,FALSE)</f>
        <v>7</v>
      </c>
      <c r="H1421" s="4">
        <f>VLOOKUP(Table2[[#This Row],[Opponent]],Table3[[Team]:[ID]],2,FALSE)</f>
        <v>9</v>
      </c>
    </row>
    <row r="1422" spans="1:8" x14ac:dyDescent="0.3">
      <c r="A1422" t="s">
        <v>99</v>
      </c>
      <c r="B1422" s="3" t="s">
        <v>75</v>
      </c>
      <c r="C1422" s="4">
        <v>2</v>
      </c>
      <c r="D1422" s="4" t="b">
        <v>1</v>
      </c>
      <c r="E1422" s="13">
        <v>42875</v>
      </c>
      <c r="F1422" s="4">
        <f>IF(Table2[[#This Row],[Win]],1,0)</f>
        <v>1</v>
      </c>
      <c r="G1422" s="4">
        <f>VLOOKUP(Table2[[#This Row],[Team]],Table3[[Team]:[ID]],2,FALSE)</f>
        <v>3</v>
      </c>
      <c r="H1422" s="4">
        <f>VLOOKUP(Table2[[#This Row],[Opponent]],Table3[[Team]:[ID]],2,FALSE)</f>
        <v>29</v>
      </c>
    </row>
    <row r="1423" spans="1:8" x14ac:dyDescent="0.3">
      <c r="A1423" t="s">
        <v>79</v>
      </c>
      <c r="B1423" s="5" t="s">
        <v>88</v>
      </c>
      <c r="C1423" s="6">
        <v>3</v>
      </c>
      <c r="D1423" s="6" t="b">
        <v>1</v>
      </c>
      <c r="E1423" s="13">
        <v>42875</v>
      </c>
      <c r="F1423" s="4">
        <f>IF(Table2[[#This Row],[Win]],1,0)</f>
        <v>1</v>
      </c>
      <c r="G1423" s="4">
        <f>VLOOKUP(Table2[[#This Row],[Team]],Table3[[Team]:[ID]],2,FALSE)</f>
        <v>2</v>
      </c>
      <c r="H1423" s="4">
        <f>VLOOKUP(Table2[[#This Row],[Opponent]],Table3[[Team]:[ID]],2,FALSE)</f>
        <v>30</v>
      </c>
    </row>
    <row r="1424" spans="1:8" x14ac:dyDescent="0.3">
      <c r="A1424" t="s">
        <v>92</v>
      </c>
      <c r="B1424" s="3" t="s">
        <v>76</v>
      </c>
      <c r="C1424" s="4">
        <v>2</v>
      </c>
      <c r="D1424" s="4" t="b">
        <v>1</v>
      </c>
      <c r="E1424" s="13">
        <v>42875</v>
      </c>
      <c r="F1424" s="4">
        <f>IF(Table2[[#This Row],[Win]],1,0)</f>
        <v>1</v>
      </c>
      <c r="G1424" s="4">
        <f>VLOOKUP(Table2[[#This Row],[Team]],Table3[[Team]:[ID]],2,FALSE)</f>
        <v>18</v>
      </c>
      <c r="H1424" s="4">
        <f>VLOOKUP(Table2[[#This Row],[Opponent]],Table3[[Team]:[ID]],2,FALSE)</f>
        <v>13</v>
      </c>
    </row>
    <row r="1425" spans="1:8" x14ac:dyDescent="0.3">
      <c r="A1425" t="s">
        <v>91</v>
      </c>
      <c r="B1425" s="5" t="s">
        <v>84</v>
      </c>
      <c r="C1425" s="6">
        <v>-4</v>
      </c>
      <c r="D1425" s="6" t="b">
        <v>0</v>
      </c>
      <c r="E1425" s="13">
        <v>42875</v>
      </c>
      <c r="F1425" s="4">
        <f>IF(Table2[[#This Row],[Win]],1,0)</f>
        <v>0</v>
      </c>
      <c r="G1425" s="4">
        <f>VLOOKUP(Table2[[#This Row],[Team]],Table3[[Team]:[ID]],2,FALSE)</f>
        <v>14</v>
      </c>
      <c r="H1425" s="4">
        <f>VLOOKUP(Table2[[#This Row],[Opponent]],Table3[[Team]:[ID]],2,FALSE)</f>
        <v>15</v>
      </c>
    </row>
    <row r="1426" spans="1:8" x14ac:dyDescent="0.3">
      <c r="A1426" t="s">
        <v>81</v>
      </c>
      <c r="B1426" s="3" t="s">
        <v>80</v>
      </c>
      <c r="C1426" s="4">
        <v>1</v>
      </c>
      <c r="D1426" s="4" t="b">
        <v>1</v>
      </c>
      <c r="E1426" s="13">
        <v>42876</v>
      </c>
      <c r="F1426" s="4">
        <f>IF(Table2[[#This Row],[Win]],1,0)</f>
        <v>1</v>
      </c>
      <c r="G1426" s="4">
        <f>VLOOKUP(Table2[[#This Row],[Team]],Table3[[Team]:[ID]],2,FALSE)</f>
        <v>22</v>
      </c>
      <c r="H1426" s="4">
        <f>VLOOKUP(Table2[[#This Row],[Opponent]],Table3[[Team]:[ID]],2,FALSE)</f>
        <v>21</v>
      </c>
    </row>
    <row r="1427" spans="1:8" x14ac:dyDescent="0.3">
      <c r="A1427" t="s">
        <v>85</v>
      </c>
      <c r="B1427" s="5" t="s">
        <v>100</v>
      </c>
      <c r="C1427" s="6">
        <v>-3</v>
      </c>
      <c r="D1427" s="6" t="b">
        <v>0</v>
      </c>
      <c r="E1427" s="13">
        <v>42876</v>
      </c>
      <c r="F1427" s="4">
        <f>IF(Table2[[#This Row],[Win]],1,0)</f>
        <v>0</v>
      </c>
      <c r="G1427" s="4">
        <f>VLOOKUP(Table2[[#This Row],[Team]],Table3[[Team]:[ID]],2,FALSE)</f>
        <v>10</v>
      </c>
      <c r="H1427" s="4">
        <f>VLOOKUP(Table2[[#This Row],[Opponent]],Table3[[Team]:[ID]],2,FALSE)</f>
        <v>28</v>
      </c>
    </row>
    <row r="1428" spans="1:8" x14ac:dyDescent="0.3">
      <c r="A1428" t="s">
        <v>96</v>
      </c>
      <c r="B1428" s="3" t="s">
        <v>83</v>
      </c>
      <c r="C1428" s="4">
        <v>-2</v>
      </c>
      <c r="D1428" s="4" t="b">
        <v>0</v>
      </c>
      <c r="E1428" s="13">
        <v>42876</v>
      </c>
      <c r="F1428" s="4">
        <f>IF(Table2[[#This Row],[Win]],1,0)</f>
        <v>0</v>
      </c>
      <c r="G1428" s="4">
        <f>VLOOKUP(Table2[[#This Row],[Team]],Table3[[Team]:[ID]],2,FALSE)</f>
        <v>11</v>
      </c>
      <c r="H1428" s="4">
        <f>VLOOKUP(Table2[[#This Row],[Opponent]],Table3[[Team]:[ID]],2,FALSE)</f>
        <v>8</v>
      </c>
    </row>
    <row r="1429" spans="1:8" x14ac:dyDescent="0.3">
      <c r="A1429" t="s">
        <v>95</v>
      </c>
      <c r="B1429" s="5" t="s">
        <v>71</v>
      </c>
      <c r="C1429" s="6">
        <v>5</v>
      </c>
      <c r="D1429" s="6" t="b">
        <v>1</v>
      </c>
      <c r="E1429" s="13">
        <v>42876</v>
      </c>
      <c r="F1429" s="4">
        <f>IF(Table2[[#This Row],[Win]],1,0)</f>
        <v>1</v>
      </c>
      <c r="G1429" s="4">
        <f>VLOOKUP(Table2[[#This Row],[Team]],Table3[[Team]:[ID]],2,FALSE)</f>
        <v>26</v>
      </c>
      <c r="H1429" s="4">
        <f>VLOOKUP(Table2[[#This Row],[Opponent]],Table3[[Team]:[ID]],2,FALSE)</f>
        <v>24</v>
      </c>
    </row>
    <row r="1430" spans="1:8" x14ac:dyDescent="0.3">
      <c r="A1430" t="s">
        <v>77</v>
      </c>
      <c r="B1430" s="3" t="s">
        <v>97</v>
      </c>
      <c r="C1430" s="4">
        <v>-7</v>
      </c>
      <c r="D1430" s="4" t="b">
        <v>0</v>
      </c>
      <c r="E1430" s="13">
        <v>42876</v>
      </c>
      <c r="F1430" s="4">
        <f>IF(Table2[[#This Row],[Win]],1,0)</f>
        <v>0</v>
      </c>
      <c r="G1430" s="4">
        <f>VLOOKUP(Table2[[#This Row],[Team]],Table3[[Team]:[ID]],2,FALSE)</f>
        <v>25</v>
      </c>
      <c r="H1430" s="4">
        <f>VLOOKUP(Table2[[#This Row],[Opponent]],Table3[[Team]:[ID]],2,FALSE)</f>
        <v>6</v>
      </c>
    </row>
    <row r="1431" spans="1:8" x14ac:dyDescent="0.3">
      <c r="A1431" t="s">
        <v>89</v>
      </c>
      <c r="B1431" s="5" t="s">
        <v>90</v>
      </c>
      <c r="C1431" s="6">
        <v>-9</v>
      </c>
      <c r="D1431" s="6" t="b">
        <v>0</v>
      </c>
      <c r="E1431" s="13">
        <v>42876</v>
      </c>
      <c r="F1431" s="4">
        <f>IF(Table2[[#This Row],[Win]],1,0)</f>
        <v>0</v>
      </c>
      <c r="G1431" s="4">
        <f>VLOOKUP(Table2[[#This Row],[Team]],Table3[[Team]:[ID]],2,FALSE)</f>
        <v>20</v>
      </c>
      <c r="H1431" s="4">
        <f>VLOOKUP(Table2[[#This Row],[Opponent]],Table3[[Team]:[ID]],2,FALSE)</f>
        <v>4</v>
      </c>
    </row>
    <row r="1432" spans="1:8" x14ac:dyDescent="0.3">
      <c r="A1432" t="s">
        <v>87</v>
      </c>
      <c r="B1432" s="3" t="s">
        <v>74</v>
      </c>
      <c r="C1432" s="4">
        <v>4</v>
      </c>
      <c r="D1432" s="4" t="b">
        <v>1</v>
      </c>
      <c r="E1432" s="13">
        <v>42876</v>
      </c>
      <c r="F1432" s="4">
        <f>IF(Table2[[#This Row],[Win]],1,0)</f>
        <v>1</v>
      </c>
      <c r="G1432" s="4">
        <f>VLOOKUP(Table2[[#This Row],[Team]],Table3[[Team]:[ID]],2,FALSE)</f>
        <v>17</v>
      </c>
      <c r="H1432" s="4">
        <f>VLOOKUP(Table2[[#This Row],[Opponent]],Table3[[Team]:[ID]],2,FALSE)</f>
        <v>12</v>
      </c>
    </row>
    <row r="1433" spans="1:8" x14ac:dyDescent="0.3">
      <c r="A1433" t="s">
        <v>87</v>
      </c>
      <c r="B1433" s="5" t="s">
        <v>74</v>
      </c>
      <c r="C1433" s="6">
        <v>-2</v>
      </c>
      <c r="D1433" s="6" t="b">
        <v>0</v>
      </c>
      <c r="E1433" s="13">
        <v>42876</v>
      </c>
      <c r="F1433" s="4">
        <f>IF(Table2[[#This Row],[Win]],1,0)</f>
        <v>0</v>
      </c>
      <c r="G1433" s="4">
        <f>VLOOKUP(Table2[[#This Row],[Team]],Table3[[Team]:[ID]],2,FALSE)</f>
        <v>17</v>
      </c>
      <c r="H1433" s="4">
        <f>VLOOKUP(Table2[[#This Row],[Opponent]],Table3[[Team]:[ID]],2,FALSE)</f>
        <v>12</v>
      </c>
    </row>
    <row r="1434" spans="1:8" x14ac:dyDescent="0.3">
      <c r="A1434" t="s">
        <v>72</v>
      </c>
      <c r="B1434" s="3" t="s">
        <v>98</v>
      </c>
      <c r="C1434" s="4">
        <v>7</v>
      </c>
      <c r="D1434" s="4" t="b">
        <v>1</v>
      </c>
      <c r="E1434" s="13">
        <v>42876</v>
      </c>
      <c r="F1434" s="4">
        <f>IF(Table2[[#This Row],[Win]],1,0)</f>
        <v>1</v>
      </c>
      <c r="G1434" s="4">
        <f>VLOOKUP(Table2[[#This Row],[Team]],Table3[[Team]:[ID]],2,FALSE)</f>
        <v>5</v>
      </c>
      <c r="H1434" s="4">
        <f>VLOOKUP(Table2[[#This Row],[Opponent]],Table3[[Team]:[ID]],2,FALSE)</f>
        <v>16</v>
      </c>
    </row>
    <row r="1435" spans="1:8" x14ac:dyDescent="0.3">
      <c r="A1435" t="s">
        <v>82</v>
      </c>
      <c r="B1435" s="5" t="s">
        <v>93</v>
      </c>
      <c r="C1435" s="6">
        <v>4</v>
      </c>
      <c r="D1435" s="6" t="b">
        <v>1</v>
      </c>
      <c r="E1435" s="13">
        <v>42876</v>
      </c>
      <c r="F1435" s="4">
        <f>IF(Table2[[#This Row],[Win]],1,0)</f>
        <v>1</v>
      </c>
      <c r="G1435" s="4">
        <f>VLOOKUP(Table2[[#This Row],[Team]],Table3[[Team]:[ID]],2,FALSE)</f>
        <v>23</v>
      </c>
      <c r="H1435" s="4">
        <f>VLOOKUP(Table2[[#This Row],[Opponent]],Table3[[Team]:[ID]],2,FALSE)</f>
        <v>1</v>
      </c>
    </row>
    <row r="1436" spans="1:8" x14ac:dyDescent="0.3">
      <c r="A1436" t="s">
        <v>94</v>
      </c>
      <c r="B1436" s="3" t="s">
        <v>73</v>
      </c>
      <c r="C1436" s="4">
        <v>-1</v>
      </c>
      <c r="D1436" s="4" t="b">
        <v>0</v>
      </c>
      <c r="E1436" s="13">
        <v>42876</v>
      </c>
      <c r="F1436" s="4">
        <f>IF(Table2[[#This Row],[Win]],1,0)</f>
        <v>0</v>
      </c>
      <c r="G1436" s="4">
        <f>VLOOKUP(Table2[[#This Row],[Team]],Table3[[Team]:[ID]],2,FALSE)</f>
        <v>27</v>
      </c>
      <c r="H1436" s="4">
        <f>VLOOKUP(Table2[[#This Row],[Opponent]],Table3[[Team]:[ID]],2,FALSE)</f>
        <v>19</v>
      </c>
    </row>
    <row r="1437" spans="1:8" x14ac:dyDescent="0.3">
      <c r="A1437" t="s">
        <v>86</v>
      </c>
      <c r="B1437" s="5" t="s">
        <v>78</v>
      </c>
      <c r="C1437" s="6">
        <v>-2</v>
      </c>
      <c r="D1437" s="6" t="b">
        <v>0</v>
      </c>
      <c r="E1437" s="13">
        <v>42876</v>
      </c>
      <c r="F1437" s="4">
        <f>IF(Table2[[#This Row],[Win]],1,0)</f>
        <v>0</v>
      </c>
      <c r="G1437" s="4">
        <f>VLOOKUP(Table2[[#This Row],[Team]],Table3[[Team]:[ID]],2,FALSE)</f>
        <v>7</v>
      </c>
      <c r="H1437" s="4">
        <f>VLOOKUP(Table2[[#This Row],[Opponent]],Table3[[Team]:[ID]],2,FALSE)</f>
        <v>9</v>
      </c>
    </row>
    <row r="1438" spans="1:8" x14ac:dyDescent="0.3">
      <c r="A1438" t="s">
        <v>91</v>
      </c>
      <c r="B1438" s="3" t="s">
        <v>84</v>
      </c>
      <c r="C1438" s="4">
        <v>3</v>
      </c>
      <c r="D1438" s="4" t="b">
        <v>1</v>
      </c>
      <c r="E1438" s="13">
        <v>42876</v>
      </c>
      <c r="F1438" s="4">
        <f>IF(Table2[[#This Row],[Win]],1,0)</f>
        <v>1</v>
      </c>
      <c r="G1438" s="4">
        <f>VLOOKUP(Table2[[#This Row],[Team]],Table3[[Team]:[ID]],2,FALSE)</f>
        <v>14</v>
      </c>
      <c r="H1438" s="4">
        <f>VLOOKUP(Table2[[#This Row],[Opponent]],Table3[[Team]:[ID]],2,FALSE)</f>
        <v>15</v>
      </c>
    </row>
    <row r="1439" spans="1:8" x14ac:dyDescent="0.3">
      <c r="A1439" t="s">
        <v>99</v>
      </c>
      <c r="B1439" s="5" t="s">
        <v>75</v>
      </c>
      <c r="C1439" s="6">
        <v>-2</v>
      </c>
      <c r="D1439" s="6" t="b">
        <v>0</v>
      </c>
      <c r="E1439" s="13">
        <v>42876</v>
      </c>
      <c r="F1439" s="4">
        <f>IF(Table2[[#This Row],[Win]],1,0)</f>
        <v>0</v>
      </c>
      <c r="G1439" s="4">
        <f>VLOOKUP(Table2[[#This Row],[Team]],Table3[[Team]:[ID]],2,FALSE)</f>
        <v>3</v>
      </c>
      <c r="H1439" s="4">
        <f>VLOOKUP(Table2[[#This Row],[Opponent]],Table3[[Team]:[ID]],2,FALSE)</f>
        <v>29</v>
      </c>
    </row>
    <row r="1440" spans="1:8" x14ac:dyDescent="0.3">
      <c r="A1440" t="s">
        <v>79</v>
      </c>
      <c r="B1440" s="3" t="s">
        <v>88</v>
      </c>
      <c r="C1440" s="4">
        <v>-1</v>
      </c>
      <c r="D1440" s="4" t="b">
        <v>0</v>
      </c>
      <c r="E1440" s="13">
        <v>42876</v>
      </c>
      <c r="F1440" s="4">
        <f>IF(Table2[[#This Row],[Win]],1,0)</f>
        <v>0</v>
      </c>
      <c r="G1440" s="4">
        <f>VLOOKUP(Table2[[#This Row],[Team]],Table3[[Team]:[ID]],2,FALSE)</f>
        <v>2</v>
      </c>
      <c r="H1440" s="4">
        <f>VLOOKUP(Table2[[#This Row],[Opponent]],Table3[[Team]:[ID]],2,FALSE)</f>
        <v>30</v>
      </c>
    </row>
    <row r="1441" spans="1:8" x14ac:dyDescent="0.3">
      <c r="A1441" t="s">
        <v>92</v>
      </c>
      <c r="B1441" s="5" t="s">
        <v>76</v>
      </c>
      <c r="C1441" s="6">
        <v>-7</v>
      </c>
      <c r="D1441" s="6" t="b">
        <v>0</v>
      </c>
      <c r="E1441" s="13">
        <v>42876</v>
      </c>
      <c r="F1441" s="4">
        <f>IF(Table2[[#This Row],[Win]],1,0)</f>
        <v>0</v>
      </c>
      <c r="G1441" s="4">
        <f>VLOOKUP(Table2[[#This Row],[Team]],Table3[[Team]:[ID]],2,FALSE)</f>
        <v>18</v>
      </c>
      <c r="H1441" s="4">
        <f>VLOOKUP(Table2[[#This Row],[Opponent]],Table3[[Team]:[ID]],2,FALSE)</f>
        <v>13</v>
      </c>
    </row>
    <row r="1442" spans="1:8" x14ac:dyDescent="0.3">
      <c r="A1442" t="s">
        <v>80</v>
      </c>
      <c r="B1442" s="3" t="s">
        <v>78</v>
      </c>
      <c r="C1442" s="4">
        <v>-7</v>
      </c>
      <c r="D1442" s="4" t="b">
        <v>0</v>
      </c>
      <c r="E1442" s="13">
        <v>42877</v>
      </c>
      <c r="F1442" s="4">
        <f>IF(Table2[[#This Row],[Win]],1,0)</f>
        <v>0</v>
      </c>
      <c r="G1442" s="4">
        <f>VLOOKUP(Table2[[#This Row],[Team]],Table3[[Team]:[ID]],2,FALSE)</f>
        <v>21</v>
      </c>
      <c r="H1442" s="4">
        <f>VLOOKUP(Table2[[#This Row],[Opponent]],Table3[[Team]:[ID]],2,FALSE)</f>
        <v>9</v>
      </c>
    </row>
    <row r="1443" spans="1:8" x14ac:dyDescent="0.3">
      <c r="A1443" t="s">
        <v>96</v>
      </c>
      <c r="B1443" s="5" t="s">
        <v>85</v>
      </c>
      <c r="C1443" s="6">
        <v>1</v>
      </c>
      <c r="D1443" s="6" t="b">
        <v>1</v>
      </c>
      <c r="E1443" s="13">
        <v>42877</v>
      </c>
      <c r="F1443" s="4">
        <f>IF(Table2[[#This Row],[Win]],1,0)</f>
        <v>1</v>
      </c>
      <c r="G1443" s="4">
        <f>VLOOKUP(Table2[[#This Row],[Team]],Table3[[Team]:[ID]],2,FALSE)</f>
        <v>11</v>
      </c>
      <c r="H1443" s="4">
        <f>VLOOKUP(Table2[[#This Row],[Opponent]],Table3[[Team]:[ID]],2,FALSE)</f>
        <v>10</v>
      </c>
    </row>
    <row r="1444" spans="1:8" x14ac:dyDescent="0.3">
      <c r="A1444" t="s">
        <v>93</v>
      </c>
      <c r="B1444" s="3" t="s">
        <v>97</v>
      </c>
      <c r="C1444" s="4">
        <v>4</v>
      </c>
      <c r="D1444" s="4" t="b">
        <v>1</v>
      </c>
      <c r="E1444" s="13">
        <v>42877</v>
      </c>
      <c r="F1444" s="4">
        <f>IF(Table2[[#This Row],[Win]],1,0)</f>
        <v>1</v>
      </c>
      <c r="G1444" s="4">
        <f>VLOOKUP(Table2[[#This Row],[Team]],Table3[[Team]:[ID]],2,FALSE)</f>
        <v>1</v>
      </c>
      <c r="H1444" s="4">
        <f>VLOOKUP(Table2[[#This Row],[Opponent]],Table3[[Team]:[ID]],2,FALSE)</f>
        <v>6</v>
      </c>
    </row>
    <row r="1445" spans="1:8" x14ac:dyDescent="0.3">
      <c r="A1445" t="s">
        <v>72</v>
      </c>
      <c r="B1445" s="5" t="s">
        <v>71</v>
      </c>
      <c r="C1445" s="6">
        <v>-2</v>
      </c>
      <c r="D1445" s="6" t="b">
        <v>0</v>
      </c>
      <c r="E1445" s="13">
        <v>42877</v>
      </c>
      <c r="F1445" s="4">
        <f>IF(Table2[[#This Row],[Win]],1,0)</f>
        <v>0</v>
      </c>
      <c r="G1445" s="4">
        <f>VLOOKUP(Table2[[#This Row],[Team]],Table3[[Team]:[ID]],2,FALSE)</f>
        <v>5</v>
      </c>
      <c r="H1445" s="4">
        <f>VLOOKUP(Table2[[#This Row],[Opponent]],Table3[[Team]:[ID]],2,FALSE)</f>
        <v>24</v>
      </c>
    </row>
    <row r="1446" spans="1:8" x14ac:dyDescent="0.3">
      <c r="A1446" t="s">
        <v>73</v>
      </c>
      <c r="B1446" s="3" t="s">
        <v>74</v>
      </c>
      <c r="C1446" s="4">
        <v>2</v>
      </c>
      <c r="D1446" s="4" t="b">
        <v>1</v>
      </c>
      <c r="E1446" s="13">
        <v>42877</v>
      </c>
      <c r="F1446" s="4">
        <f>IF(Table2[[#This Row],[Win]],1,0)</f>
        <v>1</v>
      </c>
      <c r="G1446" s="4">
        <f>VLOOKUP(Table2[[#This Row],[Team]],Table3[[Team]:[ID]],2,FALSE)</f>
        <v>19</v>
      </c>
      <c r="H1446" s="4">
        <f>VLOOKUP(Table2[[#This Row],[Opponent]],Table3[[Team]:[ID]],2,FALSE)</f>
        <v>12</v>
      </c>
    </row>
    <row r="1447" spans="1:8" x14ac:dyDescent="0.3">
      <c r="A1447" t="s">
        <v>94</v>
      </c>
      <c r="B1447" s="5" t="s">
        <v>76</v>
      </c>
      <c r="C1447" s="6">
        <v>-1</v>
      </c>
      <c r="D1447" s="6" t="b">
        <v>0</v>
      </c>
      <c r="E1447" s="13">
        <v>42877</v>
      </c>
      <c r="F1447" s="4">
        <f>IF(Table2[[#This Row],[Win]],1,0)</f>
        <v>0</v>
      </c>
      <c r="G1447" s="4">
        <f>VLOOKUP(Table2[[#This Row],[Team]],Table3[[Team]:[ID]],2,FALSE)</f>
        <v>27</v>
      </c>
      <c r="H1447" s="4">
        <f>VLOOKUP(Table2[[#This Row],[Opponent]],Table3[[Team]:[ID]],2,FALSE)</f>
        <v>13</v>
      </c>
    </row>
    <row r="1448" spans="1:8" x14ac:dyDescent="0.3">
      <c r="A1448" t="s">
        <v>86</v>
      </c>
      <c r="B1448" s="3" t="s">
        <v>83</v>
      </c>
      <c r="C1448" s="4">
        <v>4</v>
      </c>
      <c r="D1448" s="4" t="b">
        <v>1</v>
      </c>
      <c r="E1448" s="13">
        <v>42877</v>
      </c>
      <c r="F1448" s="4">
        <f>IF(Table2[[#This Row],[Win]],1,0)</f>
        <v>1</v>
      </c>
      <c r="G1448" s="4">
        <f>VLOOKUP(Table2[[#This Row],[Team]],Table3[[Team]:[ID]],2,FALSE)</f>
        <v>7</v>
      </c>
      <c r="H1448" s="4">
        <f>VLOOKUP(Table2[[#This Row],[Opponent]],Table3[[Team]:[ID]],2,FALSE)</f>
        <v>8</v>
      </c>
    </row>
    <row r="1449" spans="1:8" x14ac:dyDescent="0.3">
      <c r="A1449" t="s">
        <v>99</v>
      </c>
      <c r="B1449" s="5" t="s">
        <v>87</v>
      </c>
      <c r="C1449" s="6">
        <v>-7</v>
      </c>
      <c r="D1449" s="6" t="b">
        <v>0</v>
      </c>
      <c r="E1449" s="13">
        <v>42877</v>
      </c>
      <c r="F1449" s="4">
        <f>IF(Table2[[#This Row],[Win]],1,0)</f>
        <v>0</v>
      </c>
      <c r="G1449" s="4">
        <f>VLOOKUP(Table2[[#This Row],[Team]],Table3[[Team]:[ID]],2,FALSE)</f>
        <v>3</v>
      </c>
      <c r="H1449" s="4">
        <f>VLOOKUP(Table2[[#This Row],[Opponent]],Table3[[Team]:[ID]],2,FALSE)</f>
        <v>17</v>
      </c>
    </row>
    <row r="1450" spans="1:8" x14ac:dyDescent="0.3">
      <c r="A1450" t="s">
        <v>79</v>
      </c>
      <c r="B1450" s="3" t="s">
        <v>81</v>
      </c>
      <c r="C1450" s="4">
        <v>3</v>
      </c>
      <c r="D1450" s="4" t="b">
        <v>1</v>
      </c>
      <c r="E1450" s="13">
        <v>42877</v>
      </c>
      <c r="F1450" s="4">
        <f>IF(Table2[[#This Row],[Win]],1,0)</f>
        <v>1</v>
      </c>
      <c r="G1450" s="4">
        <f>VLOOKUP(Table2[[#This Row],[Team]],Table3[[Team]:[ID]],2,FALSE)</f>
        <v>2</v>
      </c>
      <c r="H1450" s="4">
        <f>VLOOKUP(Table2[[#This Row],[Opponent]],Table3[[Team]:[ID]],2,FALSE)</f>
        <v>22</v>
      </c>
    </row>
    <row r="1451" spans="1:8" x14ac:dyDescent="0.3">
      <c r="A1451" t="s">
        <v>93</v>
      </c>
      <c r="B1451" s="5" t="s">
        <v>97</v>
      </c>
      <c r="C1451" s="6">
        <v>1</v>
      </c>
      <c r="D1451" s="6" t="b">
        <v>1</v>
      </c>
      <c r="E1451" s="13">
        <v>42878</v>
      </c>
      <c r="F1451" s="4">
        <f>IF(Table2[[#This Row],[Win]],1,0)</f>
        <v>1</v>
      </c>
      <c r="G1451" s="4">
        <f>VLOOKUP(Table2[[#This Row],[Team]],Table3[[Team]:[ID]],2,FALSE)</f>
        <v>1</v>
      </c>
      <c r="H1451" s="4">
        <f>VLOOKUP(Table2[[#This Row],[Opponent]],Table3[[Team]:[ID]],2,FALSE)</f>
        <v>6</v>
      </c>
    </row>
    <row r="1452" spans="1:8" x14ac:dyDescent="0.3">
      <c r="A1452" t="s">
        <v>90</v>
      </c>
      <c r="B1452" s="3" t="s">
        <v>100</v>
      </c>
      <c r="C1452" s="4">
        <v>5</v>
      </c>
      <c r="D1452" s="4" t="b">
        <v>1</v>
      </c>
      <c r="E1452" s="13">
        <v>42878</v>
      </c>
      <c r="F1452" s="4">
        <f>IF(Table2[[#This Row],[Win]],1,0)</f>
        <v>1</v>
      </c>
      <c r="G1452" s="4">
        <f>VLOOKUP(Table2[[#This Row],[Team]],Table3[[Team]:[ID]],2,FALSE)</f>
        <v>4</v>
      </c>
      <c r="H1452" s="4">
        <f>VLOOKUP(Table2[[#This Row],[Opponent]],Table3[[Team]:[ID]],2,FALSE)</f>
        <v>28</v>
      </c>
    </row>
    <row r="1453" spans="1:8" x14ac:dyDescent="0.3">
      <c r="A1453" t="s">
        <v>89</v>
      </c>
      <c r="B1453" s="5" t="s">
        <v>84</v>
      </c>
      <c r="C1453" s="6">
        <v>-2</v>
      </c>
      <c r="D1453" s="6" t="b">
        <v>0</v>
      </c>
      <c r="E1453" s="13">
        <v>42878</v>
      </c>
      <c r="F1453" s="4">
        <f>IF(Table2[[#This Row],[Win]],1,0)</f>
        <v>0</v>
      </c>
      <c r="G1453" s="4">
        <f>VLOOKUP(Table2[[#This Row],[Team]],Table3[[Team]:[ID]],2,FALSE)</f>
        <v>20</v>
      </c>
      <c r="H1453" s="4">
        <f>VLOOKUP(Table2[[#This Row],[Opponent]],Table3[[Team]:[ID]],2,FALSE)</f>
        <v>15</v>
      </c>
    </row>
    <row r="1454" spans="1:8" x14ac:dyDescent="0.3">
      <c r="A1454" t="s">
        <v>72</v>
      </c>
      <c r="B1454" s="3" t="s">
        <v>71</v>
      </c>
      <c r="C1454" s="4">
        <v>3</v>
      </c>
      <c r="D1454" s="4" t="b">
        <v>1</v>
      </c>
      <c r="E1454" s="13">
        <v>42878</v>
      </c>
      <c r="F1454" s="4">
        <f>IF(Table2[[#This Row],[Win]],1,0)</f>
        <v>1</v>
      </c>
      <c r="G1454" s="4">
        <f>VLOOKUP(Table2[[#This Row],[Team]],Table3[[Team]:[ID]],2,FALSE)</f>
        <v>5</v>
      </c>
      <c r="H1454" s="4">
        <f>VLOOKUP(Table2[[#This Row],[Opponent]],Table3[[Team]:[ID]],2,FALSE)</f>
        <v>24</v>
      </c>
    </row>
    <row r="1455" spans="1:8" x14ac:dyDescent="0.3">
      <c r="A1455" t="s">
        <v>73</v>
      </c>
      <c r="B1455" s="5" t="s">
        <v>74</v>
      </c>
      <c r="C1455" s="6">
        <v>-4</v>
      </c>
      <c r="D1455" s="6" t="b">
        <v>0</v>
      </c>
      <c r="E1455" s="13">
        <v>42878</v>
      </c>
      <c r="F1455" s="4">
        <f>IF(Table2[[#This Row],[Win]],1,0)</f>
        <v>0</v>
      </c>
      <c r="G1455" s="4">
        <f>VLOOKUP(Table2[[#This Row],[Team]],Table3[[Team]:[ID]],2,FALSE)</f>
        <v>19</v>
      </c>
      <c r="H1455" s="4">
        <f>VLOOKUP(Table2[[#This Row],[Opponent]],Table3[[Team]:[ID]],2,FALSE)</f>
        <v>12</v>
      </c>
    </row>
    <row r="1456" spans="1:8" x14ac:dyDescent="0.3">
      <c r="A1456" t="s">
        <v>94</v>
      </c>
      <c r="B1456" s="3" t="s">
        <v>76</v>
      </c>
      <c r="C1456" s="4">
        <v>-4</v>
      </c>
      <c r="D1456" s="4" t="b">
        <v>0</v>
      </c>
      <c r="E1456" s="13">
        <v>42878</v>
      </c>
      <c r="F1456" s="4">
        <f>IF(Table2[[#This Row],[Win]],1,0)</f>
        <v>0</v>
      </c>
      <c r="G1456" s="4">
        <f>VLOOKUP(Table2[[#This Row],[Team]],Table3[[Team]:[ID]],2,FALSE)</f>
        <v>27</v>
      </c>
      <c r="H1456" s="4">
        <f>VLOOKUP(Table2[[#This Row],[Opponent]],Table3[[Team]:[ID]],2,FALSE)</f>
        <v>13</v>
      </c>
    </row>
    <row r="1457" spans="1:8" x14ac:dyDescent="0.3">
      <c r="A1457" t="s">
        <v>86</v>
      </c>
      <c r="B1457" s="5" t="s">
        <v>83</v>
      </c>
      <c r="C1457" s="6">
        <v>-1</v>
      </c>
      <c r="D1457" s="6" t="b">
        <v>0</v>
      </c>
      <c r="E1457" s="13">
        <v>42878</v>
      </c>
      <c r="F1457" s="4">
        <f>IF(Table2[[#This Row],[Win]],1,0)</f>
        <v>0</v>
      </c>
      <c r="G1457" s="4">
        <f>VLOOKUP(Table2[[#This Row],[Team]],Table3[[Team]:[ID]],2,FALSE)</f>
        <v>7</v>
      </c>
      <c r="H1457" s="4">
        <f>VLOOKUP(Table2[[#This Row],[Opponent]],Table3[[Team]:[ID]],2,FALSE)</f>
        <v>8</v>
      </c>
    </row>
    <row r="1458" spans="1:8" x14ac:dyDescent="0.3">
      <c r="A1458" t="s">
        <v>91</v>
      </c>
      <c r="B1458" s="3" t="s">
        <v>95</v>
      </c>
      <c r="C1458" s="4">
        <v>1</v>
      </c>
      <c r="D1458" s="4" t="b">
        <v>1</v>
      </c>
      <c r="E1458" s="13">
        <v>42878</v>
      </c>
      <c r="F1458" s="4">
        <f>IF(Table2[[#This Row],[Win]],1,0)</f>
        <v>1</v>
      </c>
      <c r="G1458" s="4">
        <f>VLOOKUP(Table2[[#This Row],[Team]],Table3[[Team]:[ID]],2,FALSE)</f>
        <v>14</v>
      </c>
      <c r="H1458" s="4">
        <f>VLOOKUP(Table2[[#This Row],[Opponent]],Table3[[Team]:[ID]],2,FALSE)</f>
        <v>26</v>
      </c>
    </row>
    <row r="1459" spans="1:8" x14ac:dyDescent="0.3">
      <c r="A1459" t="s">
        <v>79</v>
      </c>
      <c r="B1459" s="5" t="s">
        <v>81</v>
      </c>
      <c r="C1459" s="6">
        <v>1</v>
      </c>
      <c r="D1459" s="6" t="b">
        <v>1</v>
      </c>
      <c r="E1459" s="13">
        <v>42878</v>
      </c>
      <c r="F1459" s="4">
        <f>IF(Table2[[#This Row],[Win]],1,0)</f>
        <v>1</v>
      </c>
      <c r="G1459" s="4">
        <f>VLOOKUP(Table2[[#This Row],[Team]],Table3[[Team]:[ID]],2,FALSE)</f>
        <v>2</v>
      </c>
      <c r="H1459" s="4">
        <f>VLOOKUP(Table2[[#This Row],[Opponent]],Table3[[Team]:[ID]],2,FALSE)</f>
        <v>22</v>
      </c>
    </row>
    <row r="1460" spans="1:8" x14ac:dyDescent="0.3">
      <c r="A1460" t="s">
        <v>99</v>
      </c>
      <c r="B1460" s="3" t="s">
        <v>87</v>
      </c>
      <c r="C1460" s="4">
        <v>-2</v>
      </c>
      <c r="D1460" s="4" t="b">
        <v>0</v>
      </c>
      <c r="E1460" s="13">
        <v>42878</v>
      </c>
      <c r="F1460" s="4">
        <f>IF(Table2[[#This Row],[Win]],1,0)</f>
        <v>0</v>
      </c>
      <c r="G1460" s="4">
        <f>VLOOKUP(Table2[[#This Row],[Team]],Table3[[Team]:[ID]],2,FALSE)</f>
        <v>3</v>
      </c>
      <c r="H1460" s="4">
        <f>VLOOKUP(Table2[[#This Row],[Opponent]],Table3[[Team]:[ID]],2,FALSE)</f>
        <v>17</v>
      </c>
    </row>
    <row r="1461" spans="1:8" x14ac:dyDescent="0.3">
      <c r="A1461" t="s">
        <v>92</v>
      </c>
      <c r="B1461" s="5" t="s">
        <v>82</v>
      </c>
      <c r="C1461" s="6">
        <v>6</v>
      </c>
      <c r="D1461" s="6" t="b">
        <v>1</v>
      </c>
      <c r="E1461" s="13">
        <v>42878</v>
      </c>
      <c r="F1461" s="4">
        <f>IF(Table2[[#This Row],[Win]],1,0)</f>
        <v>1</v>
      </c>
      <c r="G1461" s="4">
        <f>VLOOKUP(Table2[[#This Row],[Team]],Table3[[Team]:[ID]],2,FALSE)</f>
        <v>18</v>
      </c>
      <c r="H1461" s="4">
        <f>VLOOKUP(Table2[[#This Row],[Opponent]],Table3[[Team]:[ID]],2,FALSE)</f>
        <v>23</v>
      </c>
    </row>
    <row r="1462" spans="1:8" x14ac:dyDescent="0.3">
      <c r="A1462" t="s">
        <v>96</v>
      </c>
      <c r="B1462" s="3" t="s">
        <v>85</v>
      </c>
      <c r="C1462" s="4">
        <v>4</v>
      </c>
      <c r="D1462" s="4" t="b">
        <v>1</v>
      </c>
      <c r="E1462" s="13">
        <v>42878</v>
      </c>
      <c r="F1462" s="4">
        <f>IF(Table2[[#This Row],[Win]],1,0)</f>
        <v>1</v>
      </c>
      <c r="G1462" s="4">
        <f>VLOOKUP(Table2[[#This Row],[Team]],Table3[[Team]:[ID]],2,FALSE)</f>
        <v>11</v>
      </c>
      <c r="H1462" s="4">
        <f>VLOOKUP(Table2[[#This Row],[Opponent]],Table3[[Team]:[ID]],2,FALSE)</f>
        <v>10</v>
      </c>
    </row>
    <row r="1463" spans="1:8" x14ac:dyDescent="0.3">
      <c r="A1463" t="s">
        <v>98</v>
      </c>
      <c r="B1463" s="5" t="s">
        <v>75</v>
      </c>
      <c r="C1463" s="6">
        <v>-1</v>
      </c>
      <c r="D1463" s="6" t="b">
        <v>0</v>
      </c>
      <c r="E1463" s="13">
        <v>42878</v>
      </c>
      <c r="F1463" s="4">
        <f>IF(Table2[[#This Row],[Win]],1,0)</f>
        <v>0</v>
      </c>
      <c r="G1463" s="4">
        <f>VLOOKUP(Table2[[#This Row],[Team]],Table3[[Team]:[ID]],2,FALSE)</f>
        <v>16</v>
      </c>
      <c r="H1463" s="4">
        <f>VLOOKUP(Table2[[#This Row],[Opponent]],Table3[[Team]:[ID]],2,FALSE)</f>
        <v>29</v>
      </c>
    </row>
    <row r="1464" spans="1:8" x14ac:dyDescent="0.3">
      <c r="A1464" t="s">
        <v>80</v>
      </c>
      <c r="B1464" s="3" t="s">
        <v>78</v>
      </c>
      <c r="C1464" s="4">
        <v>-6</v>
      </c>
      <c r="D1464" s="4" t="b">
        <v>0</v>
      </c>
      <c r="E1464" s="13">
        <v>42878</v>
      </c>
      <c r="F1464" s="4">
        <f>IF(Table2[[#This Row],[Win]],1,0)</f>
        <v>0</v>
      </c>
      <c r="G1464" s="4">
        <f>VLOOKUP(Table2[[#This Row],[Team]],Table3[[Team]:[ID]],2,FALSE)</f>
        <v>21</v>
      </c>
      <c r="H1464" s="4">
        <f>VLOOKUP(Table2[[#This Row],[Opponent]],Table3[[Team]:[ID]],2,FALSE)</f>
        <v>9</v>
      </c>
    </row>
    <row r="1465" spans="1:8" x14ac:dyDescent="0.3">
      <c r="A1465" t="s">
        <v>88</v>
      </c>
      <c r="B1465" s="5" t="s">
        <v>77</v>
      </c>
      <c r="C1465" s="6">
        <v>9</v>
      </c>
      <c r="D1465" s="6" t="b">
        <v>1</v>
      </c>
      <c r="E1465" s="13">
        <v>42878</v>
      </c>
      <c r="F1465" s="4">
        <f>IF(Table2[[#This Row],[Win]],1,0)</f>
        <v>1</v>
      </c>
      <c r="G1465" s="4">
        <f>VLOOKUP(Table2[[#This Row],[Team]],Table3[[Team]:[ID]],2,FALSE)</f>
        <v>30</v>
      </c>
      <c r="H1465" s="4">
        <f>VLOOKUP(Table2[[#This Row],[Opponent]],Table3[[Team]:[ID]],2,FALSE)</f>
        <v>25</v>
      </c>
    </row>
    <row r="1466" spans="1:8" x14ac:dyDescent="0.3">
      <c r="A1466" t="s">
        <v>93</v>
      </c>
      <c r="B1466" s="3" t="s">
        <v>97</v>
      </c>
      <c r="C1466" s="4">
        <v>2</v>
      </c>
      <c r="D1466" s="4" t="b">
        <v>1</v>
      </c>
      <c r="E1466" s="13">
        <v>42879</v>
      </c>
      <c r="F1466" s="4">
        <f>IF(Table2[[#This Row],[Win]],1,0)</f>
        <v>1</v>
      </c>
      <c r="G1466" s="4">
        <f>VLOOKUP(Table2[[#This Row],[Team]],Table3[[Team]:[ID]],2,FALSE)</f>
        <v>1</v>
      </c>
      <c r="H1466" s="4">
        <f>VLOOKUP(Table2[[#This Row],[Opponent]],Table3[[Team]:[ID]],2,FALSE)</f>
        <v>6</v>
      </c>
    </row>
    <row r="1467" spans="1:8" x14ac:dyDescent="0.3">
      <c r="A1467" t="s">
        <v>90</v>
      </c>
      <c r="B1467" s="5" t="s">
        <v>100</v>
      </c>
      <c r="C1467" s="6">
        <v>5</v>
      </c>
      <c r="D1467" s="6" t="b">
        <v>1</v>
      </c>
      <c r="E1467" s="13">
        <v>42879</v>
      </c>
      <c r="F1467" s="4">
        <f>IF(Table2[[#This Row],[Win]],1,0)</f>
        <v>1</v>
      </c>
      <c r="G1467" s="4">
        <f>VLOOKUP(Table2[[#This Row],[Team]],Table3[[Team]:[ID]],2,FALSE)</f>
        <v>4</v>
      </c>
      <c r="H1467" s="4">
        <f>VLOOKUP(Table2[[#This Row],[Opponent]],Table3[[Team]:[ID]],2,FALSE)</f>
        <v>28</v>
      </c>
    </row>
    <row r="1468" spans="1:8" x14ac:dyDescent="0.3">
      <c r="A1468" t="s">
        <v>89</v>
      </c>
      <c r="B1468" s="3" t="s">
        <v>84</v>
      </c>
      <c r="C1468" s="4">
        <v>3</v>
      </c>
      <c r="D1468" s="4" t="b">
        <v>1</v>
      </c>
      <c r="E1468" s="13">
        <v>42879</v>
      </c>
      <c r="F1468" s="4">
        <f>IF(Table2[[#This Row],[Win]],1,0)</f>
        <v>1</v>
      </c>
      <c r="G1468" s="4">
        <f>VLOOKUP(Table2[[#This Row],[Team]],Table3[[Team]:[ID]],2,FALSE)</f>
        <v>20</v>
      </c>
      <c r="H1468" s="4">
        <f>VLOOKUP(Table2[[#This Row],[Opponent]],Table3[[Team]:[ID]],2,FALSE)</f>
        <v>15</v>
      </c>
    </row>
    <row r="1469" spans="1:8" x14ac:dyDescent="0.3">
      <c r="A1469" t="s">
        <v>72</v>
      </c>
      <c r="B1469" s="5" t="s">
        <v>71</v>
      </c>
      <c r="C1469" s="6">
        <v>1</v>
      </c>
      <c r="D1469" s="6" t="b">
        <v>1</v>
      </c>
      <c r="E1469" s="13">
        <v>42879</v>
      </c>
      <c r="F1469" s="4">
        <f>IF(Table2[[#This Row],[Win]],1,0)</f>
        <v>1</v>
      </c>
      <c r="G1469" s="4">
        <f>VLOOKUP(Table2[[#This Row],[Team]],Table3[[Team]:[ID]],2,FALSE)</f>
        <v>5</v>
      </c>
      <c r="H1469" s="4">
        <f>VLOOKUP(Table2[[#This Row],[Opponent]],Table3[[Team]:[ID]],2,FALSE)</f>
        <v>24</v>
      </c>
    </row>
    <row r="1470" spans="1:8" x14ac:dyDescent="0.3">
      <c r="A1470" t="s">
        <v>94</v>
      </c>
      <c r="B1470" s="3" t="s">
        <v>76</v>
      </c>
      <c r="C1470" s="4">
        <v>3</v>
      </c>
      <c r="D1470" s="4" t="b">
        <v>1</v>
      </c>
      <c r="E1470" s="13">
        <v>42879</v>
      </c>
      <c r="F1470" s="4">
        <f>IF(Table2[[#This Row],[Win]],1,0)</f>
        <v>1</v>
      </c>
      <c r="G1470" s="4">
        <f>VLOOKUP(Table2[[#This Row],[Team]],Table3[[Team]:[ID]],2,FALSE)</f>
        <v>27</v>
      </c>
      <c r="H1470" s="4">
        <f>VLOOKUP(Table2[[#This Row],[Opponent]],Table3[[Team]:[ID]],2,FALSE)</f>
        <v>13</v>
      </c>
    </row>
    <row r="1471" spans="1:8" x14ac:dyDescent="0.3">
      <c r="A1471" t="s">
        <v>73</v>
      </c>
      <c r="B1471" s="5" t="s">
        <v>74</v>
      </c>
      <c r="C1471" s="6">
        <v>3</v>
      </c>
      <c r="D1471" s="6" t="b">
        <v>1</v>
      </c>
      <c r="E1471" s="13">
        <v>42879</v>
      </c>
      <c r="F1471" s="4">
        <f>IF(Table2[[#This Row],[Win]],1,0)</f>
        <v>1</v>
      </c>
      <c r="G1471" s="4">
        <f>VLOOKUP(Table2[[#This Row],[Team]],Table3[[Team]:[ID]],2,FALSE)</f>
        <v>19</v>
      </c>
      <c r="H1471" s="4">
        <f>VLOOKUP(Table2[[#This Row],[Opponent]],Table3[[Team]:[ID]],2,FALSE)</f>
        <v>12</v>
      </c>
    </row>
    <row r="1472" spans="1:8" x14ac:dyDescent="0.3">
      <c r="A1472" t="s">
        <v>91</v>
      </c>
      <c r="B1472" s="3" t="s">
        <v>95</v>
      </c>
      <c r="C1472" s="4">
        <v>-5</v>
      </c>
      <c r="D1472" s="4" t="b">
        <v>0</v>
      </c>
      <c r="E1472" s="13">
        <v>42879</v>
      </c>
      <c r="F1472" s="4">
        <f>IF(Table2[[#This Row],[Win]],1,0)</f>
        <v>0</v>
      </c>
      <c r="G1472" s="4">
        <f>VLOOKUP(Table2[[#This Row],[Team]],Table3[[Team]:[ID]],2,FALSE)</f>
        <v>14</v>
      </c>
      <c r="H1472" s="4">
        <f>VLOOKUP(Table2[[#This Row],[Opponent]],Table3[[Team]:[ID]],2,FALSE)</f>
        <v>26</v>
      </c>
    </row>
    <row r="1473" spans="1:8" x14ac:dyDescent="0.3">
      <c r="A1473" t="s">
        <v>92</v>
      </c>
      <c r="B1473" s="5" t="s">
        <v>82</v>
      </c>
      <c r="C1473" s="6">
        <v>-1</v>
      </c>
      <c r="D1473" s="6" t="b">
        <v>0</v>
      </c>
      <c r="E1473" s="13">
        <v>42879</v>
      </c>
      <c r="F1473" s="4">
        <f>IF(Table2[[#This Row],[Win]],1,0)</f>
        <v>0</v>
      </c>
      <c r="G1473" s="4">
        <f>VLOOKUP(Table2[[#This Row],[Team]],Table3[[Team]:[ID]],2,FALSE)</f>
        <v>18</v>
      </c>
      <c r="H1473" s="4">
        <f>VLOOKUP(Table2[[#This Row],[Opponent]],Table3[[Team]:[ID]],2,FALSE)</f>
        <v>23</v>
      </c>
    </row>
    <row r="1474" spans="1:8" x14ac:dyDescent="0.3">
      <c r="A1474" t="s">
        <v>79</v>
      </c>
      <c r="B1474" s="3" t="s">
        <v>81</v>
      </c>
      <c r="C1474" s="4">
        <v>-7</v>
      </c>
      <c r="D1474" s="4" t="b">
        <v>0</v>
      </c>
      <c r="E1474" s="13">
        <v>42879</v>
      </c>
      <c r="F1474" s="4">
        <f>IF(Table2[[#This Row],[Win]],1,0)</f>
        <v>0</v>
      </c>
      <c r="G1474" s="4">
        <f>VLOOKUP(Table2[[#This Row],[Team]],Table3[[Team]:[ID]],2,FALSE)</f>
        <v>2</v>
      </c>
      <c r="H1474" s="4">
        <f>VLOOKUP(Table2[[#This Row],[Opponent]],Table3[[Team]:[ID]],2,FALSE)</f>
        <v>22</v>
      </c>
    </row>
    <row r="1475" spans="1:8" x14ac:dyDescent="0.3">
      <c r="A1475" t="s">
        <v>99</v>
      </c>
      <c r="B1475" s="5" t="s">
        <v>87</v>
      </c>
      <c r="C1475" s="6">
        <v>-1</v>
      </c>
      <c r="D1475" s="6" t="b">
        <v>0</v>
      </c>
      <c r="E1475" s="13">
        <v>42879</v>
      </c>
      <c r="F1475" s="4">
        <f>IF(Table2[[#This Row],[Win]],1,0)</f>
        <v>0</v>
      </c>
      <c r="G1475" s="4">
        <f>VLOOKUP(Table2[[#This Row],[Team]],Table3[[Team]:[ID]],2,FALSE)</f>
        <v>3</v>
      </c>
      <c r="H1475" s="4">
        <f>VLOOKUP(Table2[[#This Row],[Opponent]],Table3[[Team]:[ID]],2,FALSE)</f>
        <v>17</v>
      </c>
    </row>
    <row r="1476" spans="1:8" x14ac:dyDescent="0.3">
      <c r="A1476" t="s">
        <v>96</v>
      </c>
      <c r="B1476" s="3" t="s">
        <v>85</v>
      </c>
      <c r="C1476" s="4">
        <v>-3</v>
      </c>
      <c r="D1476" s="4" t="b">
        <v>0</v>
      </c>
      <c r="E1476" s="13">
        <v>42879</v>
      </c>
      <c r="F1476" s="4">
        <f>IF(Table2[[#This Row],[Win]],1,0)</f>
        <v>0</v>
      </c>
      <c r="G1476" s="4">
        <f>VLOOKUP(Table2[[#This Row],[Team]],Table3[[Team]:[ID]],2,FALSE)</f>
        <v>11</v>
      </c>
      <c r="H1476" s="4">
        <f>VLOOKUP(Table2[[#This Row],[Opponent]],Table3[[Team]:[ID]],2,FALSE)</f>
        <v>10</v>
      </c>
    </row>
    <row r="1477" spans="1:8" x14ac:dyDescent="0.3">
      <c r="A1477" t="s">
        <v>83</v>
      </c>
      <c r="B1477" s="5" t="s">
        <v>86</v>
      </c>
      <c r="C1477" s="6">
        <v>-1</v>
      </c>
      <c r="D1477" s="6" t="b">
        <v>0</v>
      </c>
      <c r="E1477" s="13">
        <v>42879</v>
      </c>
      <c r="F1477" s="4">
        <f>IF(Table2[[#This Row],[Win]],1,0)</f>
        <v>0</v>
      </c>
      <c r="G1477" s="4">
        <f>VLOOKUP(Table2[[#This Row],[Team]],Table3[[Team]:[ID]],2,FALSE)</f>
        <v>8</v>
      </c>
      <c r="H1477" s="4">
        <f>VLOOKUP(Table2[[#This Row],[Opponent]],Table3[[Team]:[ID]],2,FALSE)</f>
        <v>7</v>
      </c>
    </row>
    <row r="1478" spans="1:8" x14ac:dyDescent="0.3">
      <c r="A1478" t="s">
        <v>98</v>
      </c>
      <c r="B1478" s="3" t="s">
        <v>75</v>
      </c>
      <c r="C1478" s="4">
        <v>-4</v>
      </c>
      <c r="D1478" s="4" t="b">
        <v>0</v>
      </c>
      <c r="E1478" s="13">
        <v>42879</v>
      </c>
      <c r="F1478" s="4">
        <f>IF(Table2[[#This Row],[Win]],1,0)</f>
        <v>0</v>
      </c>
      <c r="G1478" s="4">
        <f>VLOOKUP(Table2[[#This Row],[Team]],Table3[[Team]:[ID]],2,FALSE)</f>
        <v>16</v>
      </c>
      <c r="H1478" s="4">
        <f>VLOOKUP(Table2[[#This Row],[Opponent]],Table3[[Team]:[ID]],2,FALSE)</f>
        <v>29</v>
      </c>
    </row>
    <row r="1479" spans="1:8" x14ac:dyDescent="0.3">
      <c r="A1479" t="s">
        <v>80</v>
      </c>
      <c r="B1479" s="5" t="s">
        <v>78</v>
      </c>
      <c r="C1479" s="6">
        <v>-5</v>
      </c>
      <c r="D1479" s="6" t="b">
        <v>0</v>
      </c>
      <c r="E1479" s="13">
        <v>42879</v>
      </c>
      <c r="F1479" s="4">
        <f>IF(Table2[[#This Row],[Win]],1,0)</f>
        <v>0</v>
      </c>
      <c r="G1479" s="4">
        <f>VLOOKUP(Table2[[#This Row],[Team]],Table3[[Team]:[ID]],2,FALSE)</f>
        <v>21</v>
      </c>
      <c r="H1479" s="4">
        <f>VLOOKUP(Table2[[#This Row],[Opponent]],Table3[[Team]:[ID]],2,FALSE)</f>
        <v>9</v>
      </c>
    </row>
    <row r="1480" spans="1:8" x14ac:dyDescent="0.3">
      <c r="A1480" t="s">
        <v>88</v>
      </c>
      <c r="B1480" s="3" t="s">
        <v>77</v>
      </c>
      <c r="C1480" s="4">
        <v>4</v>
      </c>
      <c r="D1480" s="4" t="b">
        <v>1</v>
      </c>
      <c r="E1480" s="13">
        <v>42879</v>
      </c>
      <c r="F1480" s="4">
        <f>IF(Table2[[#This Row],[Win]],1,0)</f>
        <v>1</v>
      </c>
      <c r="G1480" s="4">
        <f>VLOOKUP(Table2[[#This Row],[Team]],Table3[[Team]:[ID]],2,FALSE)</f>
        <v>30</v>
      </c>
      <c r="H1480" s="4">
        <f>VLOOKUP(Table2[[#This Row],[Opponent]],Table3[[Team]:[ID]],2,FALSE)</f>
        <v>25</v>
      </c>
    </row>
    <row r="1481" spans="1:8" x14ac:dyDescent="0.3">
      <c r="A1481" t="s">
        <v>94</v>
      </c>
      <c r="B1481" s="5" t="s">
        <v>76</v>
      </c>
      <c r="C1481" s="6">
        <v>4</v>
      </c>
      <c r="D1481" s="6" t="b">
        <v>1</v>
      </c>
      <c r="E1481" s="13">
        <v>42880</v>
      </c>
      <c r="F1481" s="4">
        <f>IF(Table2[[#This Row],[Win]],1,0)</f>
        <v>1</v>
      </c>
      <c r="G1481" s="4">
        <f>VLOOKUP(Table2[[#This Row],[Team]],Table3[[Team]:[ID]],2,FALSE)</f>
        <v>27</v>
      </c>
      <c r="H1481" s="4">
        <f>VLOOKUP(Table2[[#This Row],[Opponent]],Table3[[Team]:[ID]],2,FALSE)</f>
        <v>13</v>
      </c>
    </row>
    <row r="1482" spans="1:8" x14ac:dyDescent="0.3">
      <c r="A1482" t="s">
        <v>72</v>
      </c>
      <c r="B1482" s="3" t="s">
        <v>71</v>
      </c>
      <c r="C1482" s="4">
        <v>4</v>
      </c>
      <c r="D1482" s="4" t="b">
        <v>1</v>
      </c>
      <c r="E1482" s="13">
        <v>42880</v>
      </c>
      <c r="F1482" s="4">
        <f>IF(Table2[[#This Row],[Win]],1,0)</f>
        <v>1</v>
      </c>
      <c r="G1482" s="4">
        <f>VLOOKUP(Table2[[#This Row],[Team]],Table3[[Team]:[ID]],2,FALSE)</f>
        <v>5</v>
      </c>
      <c r="H1482" s="4">
        <f>VLOOKUP(Table2[[#This Row],[Opponent]],Table3[[Team]:[ID]],2,FALSE)</f>
        <v>24</v>
      </c>
    </row>
    <row r="1483" spans="1:8" x14ac:dyDescent="0.3">
      <c r="A1483" t="s">
        <v>91</v>
      </c>
      <c r="B1483" s="5" t="s">
        <v>95</v>
      </c>
      <c r="C1483" s="6">
        <v>4</v>
      </c>
      <c r="D1483" s="6" t="b">
        <v>1</v>
      </c>
      <c r="E1483" s="13">
        <v>42880</v>
      </c>
      <c r="F1483" s="4">
        <f>IF(Table2[[#This Row],[Win]],1,0)</f>
        <v>1</v>
      </c>
      <c r="G1483" s="4">
        <f>VLOOKUP(Table2[[#This Row],[Team]],Table3[[Team]:[ID]],2,FALSE)</f>
        <v>14</v>
      </c>
      <c r="H1483" s="4">
        <f>VLOOKUP(Table2[[#This Row],[Opponent]],Table3[[Team]:[ID]],2,FALSE)</f>
        <v>26</v>
      </c>
    </row>
    <row r="1484" spans="1:8" x14ac:dyDescent="0.3">
      <c r="A1484" t="s">
        <v>79</v>
      </c>
      <c r="B1484" s="3" t="s">
        <v>81</v>
      </c>
      <c r="C1484" s="4">
        <v>-5</v>
      </c>
      <c r="D1484" s="4" t="b">
        <v>0</v>
      </c>
      <c r="E1484" s="13">
        <v>42880</v>
      </c>
      <c r="F1484" s="4">
        <f>IF(Table2[[#This Row],[Win]],1,0)</f>
        <v>0</v>
      </c>
      <c r="G1484" s="4">
        <f>VLOOKUP(Table2[[#This Row],[Team]],Table3[[Team]:[ID]],2,FALSE)</f>
        <v>2</v>
      </c>
      <c r="H1484" s="4">
        <f>VLOOKUP(Table2[[#This Row],[Opponent]],Table3[[Team]:[ID]],2,FALSE)</f>
        <v>22</v>
      </c>
    </row>
    <row r="1485" spans="1:8" x14ac:dyDescent="0.3">
      <c r="A1485" t="s">
        <v>92</v>
      </c>
      <c r="B1485" s="5" t="s">
        <v>82</v>
      </c>
      <c r="C1485" s="6">
        <v>-1</v>
      </c>
      <c r="D1485" s="6" t="b">
        <v>0</v>
      </c>
      <c r="E1485" s="13">
        <v>42880</v>
      </c>
      <c r="F1485" s="4">
        <f>IF(Table2[[#This Row],[Win]],1,0)</f>
        <v>0</v>
      </c>
      <c r="G1485" s="4">
        <f>VLOOKUP(Table2[[#This Row],[Team]],Table3[[Team]:[ID]],2,FALSE)</f>
        <v>18</v>
      </c>
      <c r="H1485" s="4">
        <f>VLOOKUP(Table2[[#This Row],[Opponent]],Table3[[Team]:[ID]],2,FALSE)</f>
        <v>23</v>
      </c>
    </row>
    <row r="1486" spans="1:8" x14ac:dyDescent="0.3">
      <c r="A1486" t="s">
        <v>96</v>
      </c>
      <c r="B1486" s="3" t="s">
        <v>85</v>
      </c>
      <c r="C1486" s="4">
        <v>1</v>
      </c>
      <c r="D1486" s="4" t="b">
        <v>1</v>
      </c>
      <c r="E1486" s="13">
        <v>42880</v>
      </c>
      <c r="F1486" s="4">
        <f>IF(Table2[[#This Row],[Win]],1,0)</f>
        <v>1</v>
      </c>
      <c r="G1486" s="4">
        <f>VLOOKUP(Table2[[#This Row],[Team]],Table3[[Team]:[ID]],2,FALSE)</f>
        <v>11</v>
      </c>
      <c r="H1486" s="4">
        <f>VLOOKUP(Table2[[#This Row],[Opponent]],Table3[[Team]:[ID]],2,FALSE)</f>
        <v>10</v>
      </c>
    </row>
    <row r="1487" spans="1:8" x14ac:dyDescent="0.3">
      <c r="A1487" t="s">
        <v>98</v>
      </c>
      <c r="B1487" s="5" t="s">
        <v>93</v>
      </c>
      <c r="C1487" s="6">
        <v>-4</v>
      </c>
      <c r="D1487" s="6" t="b">
        <v>0</v>
      </c>
      <c r="E1487" s="13">
        <v>42880</v>
      </c>
      <c r="F1487" s="4">
        <f>IF(Table2[[#This Row],[Win]],1,0)</f>
        <v>0</v>
      </c>
      <c r="G1487" s="4">
        <f>VLOOKUP(Table2[[#This Row],[Team]],Table3[[Team]:[ID]],2,FALSE)</f>
        <v>16</v>
      </c>
      <c r="H1487" s="4">
        <f>VLOOKUP(Table2[[#This Row],[Opponent]],Table3[[Team]:[ID]],2,FALSE)</f>
        <v>1</v>
      </c>
    </row>
    <row r="1488" spans="1:8" x14ac:dyDescent="0.3">
      <c r="A1488" t="s">
        <v>80</v>
      </c>
      <c r="B1488" s="3" t="s">
        <v>78</v>
      </c>
      <c r="C1488" s="4">
        <v>1</v>
      </c>
      <c r="D1488" s="4" t="b">
        <v>1</v>
      </c>
      <c r="E1488" s="13">
        <v>42880</v>
      </c>
      <c r="F1488" s="4">
        <f>IF(Table2[[#This Row],[Win]],1,0)</f>
        <v>1</v>
      </c>
      <c r="G1488" s="4">
        <f>VLOOKUP(Table2[[#This Row],[Team]],Table3[[Team]:[ID]],2,FALSE)</f>
        <v>21</v>
      </c>
      <c r="H1488" s="4">
        <f>VLOOKUP(Table2[[#This Row],[Opponent]],Table3[[Team]:[ID]],2,FALSE)</f>
        <v>9</v>
      </c>
    </row>
    <row r="1489" spans="1:8" x14ac:dyDescent="0.3">
      <c r="A1489" t="s">
        <v>90</v>
      </c>
      <c r="B1489" s="5" t="s">
        <v>100</v>
      </c>
      <c r="C1489" s="6">
        <v>4</v>
      </c>
      <c r="D1489" s="6" t="b">
        <v>1</v>
      </c>
      <c r="E1489" s="13">
        <v>42880</v>
      </c>
      <c r="F1489" s="4">
        <f>IF(Table2[[#This Row],[Win]],1,0)</f>
        <v>1</v>
      </c>
      <c r="G1489" s="4">
        <f>VLOOKUP(Table2[[#This Row],[Team]],Table3[[Team]:[ID]],2,FALSE)</f>
        <v>4</v>
      </c>
      <c r="H1489" s="4">
        <f>VLOOKUP(Table2[[#This Row],[Opponent]],Table3[[Team]:[ID]],2,FALSE)</f>
        <v>28</v>
      </c>
    </row>
    <row r="1490" spans="1:8" x14ac:dyDescent="0.3">
      <c r="A1490" t="s">
        <v>88</v>
      </c>
      <c r="B1490" s="3" t="s">
        <v>77</v>
      </c>
      <c r="C1490" s="4">
        <v>-2</v>
      </c>
      <c r="D1490" s="4" t="b">
        <v>0</v>
      </c>
      <c r="E1490" s="13">
        <v>42880</v>
      </c>
      <c r="F1490" s="4">
        <f>IF(Table2[[#This Row],[Win]],1,0)</f>
        <v>0</v>
      </c>
      <c r="G1490" s="4">
        <f>VLOOKUP(Table2[[#This Row],[Team]],Table3[[Team]:[ID]],2,FALSE)</f>
        <v>30</v>
      </c>
      <c r="H1490" s="4">
        <f>VLOOKUP(Table2[[#This Row],[Opponent]],Table3[[Team]:[ID]],2,FALSE)</f>
        <v>25</v>
      </c>
    </row>
    <row r="1491" spans="1:8" x14ac:dyDescent="0.3">
      <c r="A1491" t="s">
        <v>73</v>
      </c>
      <c r="B1491" s="5" t="s">
        <v>89</v>
      </c>
      <c r="C1491" s="6">
        <v>-3</v>
      </c>
      <c r="D1491" s="6" t="b">
        <v>0</v>
      </c>
      <c r="E1491" s="13">
        <v>42881</v>
      </c>
      <c r="F1491" s="4">
        <f>IF(Table2[[#This Row],[Win]],1,0)</f>
        <v>0</v>
      </c>
      <c r="G1491" s="4">
        <f>VLOOKUP(Table2[[#This Row],[Team]],Table3[[Team]:[ID]],2,FALSE)</f>
        <v>19</v>
      </c>
      <c r="H1491" s="4">
        <f>VLOOKUP(Table2[[#This Row],[Opponent]],Table3[[Team]:[ID]],2,FALSE)</f>
        <v>20</v>
      </c>
    </row>
    <row r="1492" spans="1:8" x14ac:dyDescent="0.3">
      <c r="A1492" t="s">
        <v>75</v>
      </c>
      <c r="B1492" s="3" t="s">
        <v>100</v>
      </c>
      <c r="C1492" s="4">
        <v>1</v>
      </c>
      <c r="D1492" s="4" t="b">
        <v>1</v>
      </c>
      <c r="E1492" s="13">
        <v>42881</v>
      </c>
      <c r="F1492" s="4">
        <f>IF(Table2[[#This Row],[Win]],1,0)</f>
        <v>1</v>
      </c>
      <c r="G1492" s="4">
        <f>VLOOKUP(Table2[[#This Row],[Team]],Table3[[Team]:[ID]],2,FALSE)</f>
        <v>29</v>
      </c>
      <c r="H1492" s="4">
        <f>VLOOKUP(Table2[[#This Row],[Opponent]],Table3[[Team]:[ID]],2,FALSE)</f>
        <v>28</v>
      </c>
    </row>
    <row r="1493" spans="1:8" x14ac:dyDescent="0.3">
      <c r="A1493" t="s">
        <v>78</v>
      </c>
      <c r="B1493" s="5" t="s">
        <v>95</v>
      </c>
      <c r="C1493" s="6">
        <v>10</v>
      </c>
      <c r="D1493" s="6" t="b">
        <v>1</v>
      </c>
      <c r="E1493" s="13">
        <v>42881</v>
      </c>
      <c r="F1493" s="4">
        <f>IF(Table2[[#This Row],[Win]],1,0)</f>
        <v>1</v>
      </c>
      <c r="G1493" s="4">
        <f>VLOOKUP(Table2[[#This Row],[Team]],Table3[[Team]:[ID]],2,FALSE)</f>
        <v>9</v>
      </c>
      <c r="H1493" s="4">
        <f>VLOOKUP(Table2[[#This Row],[Opponent]],Table3[[Team]:[ID]],2,FALSE)</f>
        <v>26</v>
      </c>
    </row>
    <row r="1494" spans="1:8" x14ac:dyDescent="0.3">
      <c r="A1494" t="s">
        <v>87</v>
      </c>
      <c r="B1494" s="3" t="s">
        <v>94</v>
      </c>
      <c r="C1494" s="4">
        <v>-3</v>
      </c>
      <c r="D1494" s="4" t="b">
        <v>0</v>
      </c>
      <c r="E1494" s="13">
        <v>42881</v>
      </c>
      <c r="F1494" s="4">
        <f>IF(Table2[[#This Row],[Win]],1,0)</f>
        <v>0</v>
      </c>
      <c r="G1494" s="4">
        <f>VLOOKUP(Table2[[#This Row],[Team]],Table3[[Team]:[ID]],2,FALSE)</f>
        <v>17</v>
      </c>
      <c r="H1494" s="4">
        <f>VLOOKUP(Table2[[#This Row],[Opponent]],Table3[[Team]:[ID]],2,FALSE)</f>
        <v>27</v>
      </c>
    </row>
    <row r="1495" spans="1:8" x14ac:dyDescent="0.3">
      <c r="A1495" t="s">
        <v>97</v>
      </c>
      <c r="B1495" s="5" t="s">
        <v>85</v>
      </c>
      <c r="C1495" s="6">
        <v>6</v>
      </c>
      <c r="D1495" s="6" t="b">
        <v>1</v>
      </c>
      <c r="E1495" s="13">
        <v>42881</v>
      </c>
      <c r="F1495" s="4">
        <f>IF(Table2[[#This Row],[Win]],1,0)</f>
        <v>1</v>
      </c>
      <c r="G1495" s="4">
        <f>VLOOKUP(Table2[[#This Row],[Team]],Table3[[Team]:[ID]],2,FALSE)</f>
        <v>6</v>
      </c>
      <c r="H1495" s="4">
        <f>VLOOKUP(Table2[[#This Row],[Opponent]],Table3[[Team]:[ID]],2,FALSE)</f>
        <v>10</v>
      </c>
    </row>
    <row r="1496" spans="1:8" x14ac:dyDescent="0.3">
      <c r="A1496" t="s">
        <v>84</v>
      </c>
      <c r="B1496" s="3" t="s">
        <v>76</v>
      </c>
      <c r="C1496" s="4">
        <v>3</v>
      </c>
      <c r="D1496" s="4" t="b">
        <v>1</v>
      </c>
      <c r="E1496" s="13">
        <v>42881</v>
      </c>
      <c r="F1496" s="4">
        <f>IF(Table2[[#This Row],[Win]],1,0)</f>
        <v>1</v>
      </c>
      <c r="G1496" s="4">
        <f>VLOOKUP(Table2[[#This Row],[Team]],Table3[[Team]:[ID]],2,FALSE)</f>
        <v>15</v>
      </c>
      <c r="H1496" s="4">
        <f>VLOOKUP(Table2[[#This Row],[Opponent]],Table3[[Team]:[ID]],2,FALSE)</f>
        <v>13</v>
      </c>
    </row>
    <row r="1497" spans="1:8" x14ac:dyDescent="0.3">
      <c r="A1497" t="s">
        <v>96</v>
      </c>
      <c r="B1497" s="5" t="s">
        <v>99</v>
      </c>
      <c r="C1497" s="6">
        <v>2</v>
      </c>
      <c r="D1497" s="6" t="b">
        <v>1</v>
      </c>
      <c r="E1497" s="13">
        <v>42881</v>
      </c>
      <c r="F1497" s="4">
        <f>IF(Table2[[#This Row],[Win]],1,0)</f>
        <v>1</v>
      </c>
      <c r="G1497" s="4">
        <f>VLOOKUP(Table2[[#This Row],[Team]],Table3[[Team]:[ID]],2,FALSE)</f>
        <v>11</v>
      </c>
      <c r="H1497" s="4">
        <f>VLOOKUP(Table2[[#This Row],[Opponent]],Table3[[Team]:[ID]],2,FALSE)</f>
        <v>3</v>
      </c>
    </row>
    <row r="1498" spans="1:8" x14ac:dyDescent="0.3">
      <c r="A1498" t="s">
        <v>91</v>
      </c>
      <c r="B1498" s="3" t="s">
        <v>72</v>
      </c>
      <c r="C1498" s="4">
        <v>4</v>
      </c>
      <c r="D1498" s="4" t="b">
        <v>1</v>
      </c>
      <c r="E1498" s="13">
        <v>42881</v>
      </c>
      <c r="F1498" s="4">
        <f>IF(Table2[[#This Row],[Win]],1,0)</f>
        <v>1</v>
      </c>
      <c r="G1498" s="4">
        <f>VLOOKUP(Table2[[#This Row],[Team]],Table3[[Team]:[ID]],2,FALSE)</f>
        <v>14</v>
      </c>
      <c r="H1498" s="4">
        <f>VLOOKUP(Table2[[#This Row],[Opponent]],Table3[[Team]:[ID]],2,FALSE)</f>
        <v>5</v>
      </c>
    </row>
    <row r="1499" spans="1:8" x14ac:dyDescent="0.3">
      <c r="A1499" t="s">
        <v>98</v>
      </c>
      <c r="B1499" s="5" t="s">
        <v>93</v>
      </c>
      <c r="C1499" s="6">
        <v>-2</v>
      </c>
      <c r="D1499" s="6" t="b">
        <v>0</v>
      </c>
      <c r="E1499" s="13">
        <v>42881</v>
      </c>
      <c r="F1499" s="4">
        <f>IF(Table2[[#This Row],[Win]],1,0)</f>
        <v>0</v>
      </c>
      <c r="G1499" s="4">
        <f>VLOOKUP(Table2[[#This Row],[Team]],Table3[[Team]:[ID]],2,FALSE)</f>
        <v>16</v>
      </c>
      <c r="H1499" s="4">
        <f>VLOOKUP(Table2[[#This Row],[Opponent]],Table3[[Team]:[ID]],2,FALSE)</f>
        <v>1</v>
      </c>
    </row>
    <row r="1500" spans="1:8" x14ac:dyDescent="0.3">
      <c r="A1500" t="s">
        <v>80</v>
      </c>
      <c r="B1500" s="3" t="s">
        <v>86</v>
      </c>
      <c r="C1500" s="4">
        <v>-3</v>
      </c>
      <c r="D1500" s="4" t="b">
        <v>0</v>
      </c>
      <c r="E1500" s="13">
        <v>42881</v>
      </c>
      <c r="F1500" s="4">
        <f>IF(Table2[[#This Row],[Win]],1,0)</f>
        <v>0</v>
      </c>
      <c r="G1500" s="4">
        <f>VLOOKUP(Table2[[#This Row],[Team]],Table3[[Team]:[ID]],2,FALSE)</f>
        <v>21</v>
      </c>
      <c r="H1500" s="4">
        <f>VLOOKUP(Table2[[#This Row],[Opponent]],Table3[[Team]:[ID]],2,FALSE)</f>
        <v>7</v>
      </c>
    </row>
    <row r="1501" spans="1:8" x14ac:dyDescent="0.3">
      <c r="A1501" t="s">
        <v>81</v>
      </c>
      <c r="B1501" s="5" t="s">
        <v>92</v>
      </c>
      <c r="C1501" s="6">
        <v>-7</v>
      </c>
      <c r="D1501" s="6" t="b">
        <v>0</v>
      </c>
      <c r="E1501" s="13">
        <v>42881</v>
      </c>
      <c r="F1501" s="4">
        <f>IF(Table2[[#This Row],[Win]],1,0)</f>
        <v>0</v>
      </c>
      <c r="G1501" s="4">
        <f>VLOOKUP(Table2[[#This Row],[Team]],Table3[[Team]:[ID]],2,FALSE)</f>
        <v>22</v>
      </c>
      <c r="H1501" s="4">
        <f>VLOOKUP(Table2[[#This Row],[Opponent]],Table3[[Team]:[ID]],2,FALSE)</f>
        <v>18</v>
      </c>
    </row>
    <row r="1502" spans="1:8" x14ac:dyDescent="0.3">
      <c r="A1502" t="s">
        <v>90</v>
      </c>
      <c r="B1502" s="3" t="s">
        <v>77</v>
      </c>
      <c r="C1502" s="4">
        <v>3</v>
      </c>
      <c r="D1502" s="4" t="b">
        <v>1</v>
      </c>
      <c r="E1502" s="13">
        <v>42881</v>
      </c>
      <c r="F1502" s="4">
        <f>IF(Table2[[#This Row],[Win]],1,0)</f>
        <v>1</v>
      </c>
      <c r="G1502" s="4">
        <f>VLOOKUP(Table2[[#This Row],[Team]],Table3[[Team]:[ID]],2,FALSE)</f>
        <v>4</v>
      </c>
      <c r="H1502" s="4">
        <f>VLOOKUP(Table2[[#This Row],[Opponent]],Table3[[Team]:[ID]],2,FALSE)</f>
        <v>25</v>
      </c>
    </row>
    <row r="1503" spans="1:8" x14ac:dyDescent="0.3">
      <c r="A1503" t="s">
        <v>83</v>
      </c>
      <c r="B1503" s="5" t="s">
        <v>74</v>
      </c>
      <c r="C1503" s="6">
        <v>-2</v>
      </c>
      <c r="D1503" s="6" t="b">
        <v>0</v>
      </c>
      <c r="E1503" s="13">
        <v>42881</v>
      </c>
      <c r="F1503" s="4">
        <f>IF(Table2[[#This Row],[Win]],1,0)</f>
        <v>0</v>
      </c>
      <c r="G1503" s="4">
        <f>VLOOKUP(Table2[[#This Row],[Team]],Table3[[Team]:[ID]],2,FALSE)</f>
        <v>8</v>
      </c>
      <c r="H1503" s="4">
        <f>VLOOKUP(Table2[[#This Row],[Opponent]],Table3[[Team]:[ID]],2,FALSE)</f>
        <v>12</v>
      </c>
    </row>
    <row r="1504" spans="1:8" x14ac:dyDescent="0.3">
      <c r="A1504" t="s">
        <v>71</v>
      </c>
      <c r="B1504" s="3" t="s">
        <v>79</v>
      </c>
      <c r="C1504" s="4">
        <v>-2</v>
      </c>
      <c r="D1504" s="4" t="b">
        <v>0</v>
      </c>
      <c r="E1504" s="13">
        <v>42881</v>
      </c>
      <c r="F1504" s="4">
        <f>IF(Table2[[#This Row],[Win]],1,0)</f>
        <v>0</v>
      </c>
      <c r="G1504" s="4">
        <f>VLOOKUP(Table2[[#This Row],[Team]],Table3[[Team]:[ID]],2,FALSE)</f>
        <v>24</v>
      </c>
      <c r="H1504" s="4">
        <f>VLOOKUP(Table2[[#This Row],[Opponent]],Table3[[Team]:[ID]],2,FALSE)</f>
        <v>2</v>
      </c>
    </row>
    <row r="1505" spans="1:8" x14ac:dyDescent="0.3">
      <c r="A1505" t="s">
        <v>88</v>
      </c>
      <c r="B1505" s="5" t="s">
        <v>82</v>
      </c>
      <c r="C1505" s="6">
        <v>4</v>
      </c>
      <c r="D1505" s="6" t="b">
        <v>1</v>
      </c>
      <c r="E1505" s="13">
        <v>42881</v>
      </c>
      <c r="F1505" s="4">
        <f>IF(Table2[[#This Row],[Win]],1,0)</f>
        <v>1</v>
      </c>
      <c r="G1505" s="4">
        <f>VLOOKUP(Table2[[#This Row],[Team]],Table3[[Team]:[ID]],2,FALSE)</f>
        <v>30</v>
      </c>
      <c r="H1505" s="4">
        <f>VLOOKUP(Table2[[#This Row],[Opponent]],Table3[[Team]:[ID]],2,FALSE)</f>
        <v>23</v>
      </c>
    </row>
    <row r="1506" spans="1:8" x14ac:dyDescent="0.3">
      <c r="A1506" t="s">
        <v>78</v>
      </c>
      <c r="B1506" s="3" t="s">
        <v>95</v>
      </c>
      <c r="C1506" s="4">
        <v>-3</v>
      </c>
      <c r="D1506" s="4" t="b">
        <v>0</v>
      </c>
      <c r="E1506" s="13">
        <v>42882</v>
      </c>
      <c r="F1506" s="4">
        <f>IF(Table2[[#This Row],[Win]],1,0)</f>
        <v>0</v>
      </c>
      <c r="G1506" s="4">
        <f>VLOOKUP(Table2[[#This Row],[Team]],Table3[[Team]:[ID]],2,FALSE)</f>
        <v>9</v>
      </c>
      <c r="H1506" s="4">
        <f>VLOOKUP(Table2[[#This Row],[Opponent]],Table3[[Team]:[ID]],2,FALSE)</f>
        <v>26</v>
      </c>
    </row>
    <row r="1507" spans="1:8" x14ac:dyDescent="0.3">
      <c r="A1507" t="s">
        <v>97</v>
      </c>
      <c r="B1507" s="5" t="s">
        <v>85</v>
      </c>
      <c r="C1507" s="6">
        <v>-1</v>
      </c>
      <c r="D1507" s="6" t="b">
        <v>0</v>
      </c>
      <c r="E1507" s="13">
        <v>42882</v>
      </c>
      <c r="F1507" s="4">
        <f>IF(Table2[[#This Row],[Win]],1,0)</f>
        <v>0</v>
      </c>
      <c r="G1507" s="4">
        <f>VLOOKUP(Table2[[#This Row],[Team]],Table3[[Team]:[ID]],2,FALSE)</f>
        <v>6</v>
      </c>
      <c r="H1507" s="4">
        <f>VLOOKUP(Table2[[#This Row],[Opponent]],Table3[[Team]:[ID]],2,FALSE)</f>
        <v>10</v>
      </c>
    </row>
    <row r="1508" spans="1:8" x14ac:dyDescent="0.3">
      <c r="A1508" t="s">
        <v>84</v>
      </c>
      <c r="B1508" s="3" t="s">
        <v>76</v>
      </c>
      <c r="C1508" s="4">
        <v>-3</v>
      </c>
      <c r="D1508" s="4" t="b">
        <v>0</v>
      </c>
      <c r="E1508" s="13">
        <v>42882</v>
      </c>
      <c r="F1508" s="4">
        <f>IF(Table2[[#This Row],[Win]],1,0)</f>
        <v>0</v>
      </c>
      <c r="G1508" s="4">
        <f>VLOOKUP(Table2[[#This Row],[Team]],Table3[[Team]:[ID]],2,FALSE)</f>
        <v>15</v>
      </c>
      <c r="H1508" s="4">
        <f>VLOOKUP(Table2[[#This Row],[Opponent]],Table3[[Team]:[ID]],2,FALSE)</f>
        <v>13</v>
      </c>
    </row>
    <row r="1509" spans="1:8" x14ac:dyDescent="0.3">
      <c r="A1509" t="s">
        <v>87</v>
      </c>
      <c r="B1509" s="5" t="s">
        <v>94</v>
      </c>
      <c r="C1509" s="6">
        <v>2</v>
      </c>
      <c r="D1509" s="6" t="b">
        <v>1</v>
      </c>
      <c r="E1509" s="13">
        <v>42882</v>
      </c>
      <c r="F1509" s="4">
        <f>IF(Table2[[#This Row],[Win]],1,0)</f>
        <v>1</v>
      </c>
      <c r="G1509" s="4">
        <f>VLOOKUP(Table2[[#This Row],[Team]],Table3[[Team]:[ID]],2,FALSE)</f>
        <v>17</v>
      </c>
      <c r="H1509" s="4">
        <f>VLOOKUP(Table2[[#This Row],[Opponent]],Table3[[Team]:[ID]],2,FALSE)</f>
        <v>27</v>
      </c>
    </row>
    <row r="1510" spans="1:8" x14ac:dyDescent="0.3">
      <c r="A1510" t="s">
        <v>97</v>
      </c>
      <c r="B1510" s="3" t="s">
        <v>85</v>
      </c>
      <c r="C1510" s="4">
        <v>3</v>
      </c>
      <c r="D1510" s="4" t="b">
        <v>1</v>
      </c>
      <c r="E1510" s="13">
        <v>42882</v>
      </c>
      <c r="F1510" s="4">
        <f>IF(Table2[[#This Row],[Win]],1,0)</f>
        <v>1</v>
      </c>
      <c r="G1510" s="4">
        <f>VLOOKUP(Table2[[#This Row],[Team]],Table3[[Team]:[ID]],2,FALSE)</f>
        <v>6</v>
      </c>
      <c r="H1510" s="4">
        <f>VLOOKUP(Table2[[#This Row],[Opponent]],Table3[[Team]:[ID]],2,FALSE)</f>
        <v>10</v>
      </c>
    </row>
    <row r="1511" spans="1:8" x14ac:dyDescent="0.3">
      <c r="A1511" t="s">
        <v>98</v>
      </c>
      <c r="B1511" s="5" t="s">
        <v>93</v>
      </c>
      <c r="C1511" s="6">
        <v>5</v>
      </c>
      <c r="D1511" s="6" t="b">
        <v>1</v>
      </c>
      <c r="E1511" s="13">
        <v>42882</v>
      </c>
      <c r="F1511" s="4">
        <f>IF(Table2[[#This Row],[Win]],1,0)</f>
        <v>1</v>
      </c>
      <c r="G1511" s="4">
        <f>VLOOKUP(Table2[[#This Row],[Team]],Table3[[Team]:[ID]],2,FALSE)</f>
        <v>16</v>
      </c>
      <c r="H1511" s="4">
        <f>VLOOKUP(Table2[[#This Row],[Opponent]],Table3[[Team]:[ID]],2,FALSE)</f>
        <v>1</v>
      </c>
    </row>
    <row r="1512" spans="1:8" x14ac:dyDescent="0.3">
      <c r="A1512" t="s">
        <v>96</v>
      </c>
      <c r="B1512" s="3" t="s">
        <v>99</v>
      </c>
      <c r="C1512" s="4">
        <v>3</v>
      </c>
      <c r="D1512" s="4" t="b">
        <v>1</v>
      </c>
      <c r="E1512" s="13">
        <v>42882</v>
      </c>
      <c r="F1512" s="4">
        <f>IF(Table2[[#This Row],[Win]],1,0)</f>
        <v>1</v>
      </c>
      <c r="G1512" s="4">
        <f>VLOOKUP(Table2[[#This Row],[Team]],Table3[[Team]:[ID]],2,FALSE)</f>
        <v>11</v>
      </c>
      <c r="H1512" s="4">
        <f>VLOOKUP(Table2[[#This Row],[Opponent]],Table3[[Team]:[ID]],2,FALSE)</f>
        <v>3</v>
      </c>
    </row>
    <row r="1513" spans="1:8" x14ac:dyDescent="0.3">
      <c r="A1513" t="s">
        <v>80</v>
      </c>
      <c r="B1513" s="5" t="s">
        <v>86</v>
      </c>
      <c r="C1513" s="6">
        <v>1</v>
      </c>
      <c r="D1513" s="6" t="b">
        <v>1</v>
      </c>
      <c r="E1513" s="13">
        <v>42882</v>
      </c>
      <c r="F1513" s="4">
        <f>IF(Table2[[#This Row],[Win]],1,0)</f>
        <v>1</v>
      </c>
      <c r="G1513" s="4">
        <f>VLOOKUP(Table2[[#This Row],[Team]],Table3[[Team]:[ID]],2,FALSE)</f>
        <v>21</v>
      </c>
      <c r="H1513" s="4">
        <f>VLOOKUP(Table2[[#This Row],[Opponent]],Table3[[Team]:[ID]],2,FALSE)</f>
        <v>7</v>
      </c>
    </row>
    <row r="1514" spans="1:8" x14ac:dyDescent="0.3">
      <c r="A1514" t="s">
        <v>91</v>
      </c>
      <c r="B1514" s="3" t="s">
        <v>72</v>
      </c>
      <c r="C1514" s="4">
        <v>5</v>
      </c>
      <c r="D1514" s="4" t="b">
        <v>1</v>
      </c>
      <c r="E1514" s="13">
        <v>42882</v>
      </c>
      <c r="F1514" s="4">
        <f>IF(Table2[[#This Row],[Win]],1,0)</f>
        <v>1</v>
      </c>
      <c r="G1514" s="4">
        <f>VLOOKUP(Table2[[#This Row],[Team]],Table3[[Team]:[ID]],2,FALSE)</f>
        <v>14</v>
      </c>
      <c r="H1514" s="4">
        <f>VLOOKUP(Table2[[#This Row],[Opponent]],Table3[[Team]:[ID]],2,FALSE)</f>
        <v>5</v>
      </c>
    </row>
    <row r="1515" spans="1:8" x14ac:dyDescent="0.3">
      <c r="A1515" t="s">
        <v>90</v>
      </c>
      <c r="B1515" s="5" t="s">
        <v>77</v>
      </c>
      <c r="C1515" s="6">
        <v>6</v>
      </c>
      <c r="D1515" s="6" t="b">
        <v>1</v>
      </c>
      <c r="E1515" s="13">
        <v>42882</v>
      </c>
      <c r="F1515" s="4">
        <f>IF(Table2[[#This Row],[Win]],1,0)</f>
        <v>1</v>
      </c>
      <c r="G1515" s="4">
        <f>VLOOKUP(Table2[[#This Row],[Team]],Table3[[Team]:[ID]],2,FALSE)</f>
        <v>4</v>
      </c>
      <c r="H1515" s="4">
        <f>VLOOKUP(Table2[[#This Row],[Opponent]],Table3[[Team]:[ID]],2,FALSE)</f>
        <v>25</v>
      </c>
    </row>
    <row r="1516" spans="1:8" x14ac:dyDescent="0.3">
      <c r="A1516" t="s">
        <v>81</v>
      </c>
      <c r="B1516" s="3" t="s">
        <v>92</v>
      </c>
      <c r="C1516" s="4">
        <v>1</v>
      </c>
      <c r="D1516" s="4" t="b">
        <v>1</v>
      </c>
      <c r="E1516" s="13">
        <v>42882</v>
      </c>
      <c r="F1516" s="4">
        <f>IF(Table2[[#This Row],[Win]],1,0)</f>
        <v>1</v>
      </c>
      <c r="G1516" s="4">
        <f>VLOOKUP(Table2[[#This Row],[Team]],Table3[[Team]:[ID]],2,FALSE)</f>
        <v>22</v>
      </c>
      <c r="H1516" s="4">
        <f>VLOOKUP(Table2[[#This Row],[Opponent]],Table3[[Team]:[ID]],2,FALSE)</f>
        <v>18</v>
      </c>
    </row>
    <row r="1517" spans="1:8" x14ac:dyDescent="0.3">
      <c r="A1517" t="s">
        <v>83</v>
      </c>
      <c r="B1517" s="5" t="s">
        <v>74</v>
      </c>
      <c r="C1517" s="6">
        <v>-3</v>
      </c>
      <c r="D1517" s="6" t="b">
        <v>0</v>
      </c>
      <c r="E1517" s="13">
        <v>42882</v>
      </c>
      <c r="F1517" s="4">
        <f>IF(Table2[[#This Row],[Win]],1,0)</f>
        <v>0</v>
      </c>
      <c r="G1517" s="4">
        <f>VLOOKUP(Table2[[#This Row],[Team]],Table3[[Team]:[ID]],2,FALSE)</f>
        <v>8</v>
      </c>
      <c r="H1517" s="4">
        <f>VLOOKUP(Table2[[#This Row],[Opponent]],Table3[[Team]:[ID]],2,FALSE)</f>
        <v>12</v>
      </c>
    </row>
    <row r="1518" spans="1:8" x14ac:dyDescent="0.3">
      <c r="A1518" t="s">
        <v>75</v>
      </c>
      <c r="B1518" s="3" t="s">
        <v>100</v>
      </c>
      <c r="C1518" s="4">
        <v>2</v>
      </c>
      <c r="D1518" s="4" t="b">
        <v>1</v>
      </c>
      <c r="E1518" s="13">
        <v>42882</v>
      </c>
      <c r="F1518" s="4">
        <f>IF(Table2[[#This Row],[Win]],1,0)</f>
        <v>1</v>
      </c>
      <c r="G1518" s="4">
        <f>VLOOKUP(Table2[[#This Row],[Team]],Table3[[Team]:[ID]],2,FALSE)</f>
        <v>29</v>
      </c>
      <c r="H1518" s="4">
        <f>VLOOKUP(Table2[[#This Row],[Opponent]],Table3[[Team]:[ID]],2,FALSE)</f>
        <v>28</v>
      </c>
    </row>
    <row r="1519" spans="1:8" x14ac:dyDescent="0.3">
      <c r="A1519" t="s">
        <v>71</v>
      </c>
      <c r="B1519" s="5" t="s">
        <v>79</v>
      </c>
      <c r="C1519" s="6">
        <v>3</v>
      </c>
      <c r="D1519" s="6" t="b">
        <v>1</v>
      </c>
      <c r="E1519" s="13">
        <v>42882</v>
      </c>
      <c r="F1519" s="4">
        <f>IF(Table2[[#This Row],[Win]],1,0)</f>
        <v>1</v>
      </c>
      <c r="G1519" s="4">
        <f>VLOOKUP(Table2[[#This Row],[Team]],Table3[[Team]:[ID]],2,FALSE)</f>
        <v>24</v>
      </c>
      <c r="H1519" s="4">
        <f>VLOOKUP(Table2[[#This Row],[Opponent]],Table3[[Team]:[ID]],2,FALSE)</f>
        <v>2</v>
      </c>
    </row>
    <row r="1520" spans="1:8" x14ac:dyDescent="0.3">
      <c r="A1520" t="s">
        <v>73</v>
      </c>
      <c r="B1520" s="3" t="s">
        <v>89</v>
      </c>
      <c r="C1520" s="4">
        <v>1</v>
      </c>
      <c r="D1520" s="4" t="b">
        <v>1</v>
      </c>
      <c r="E1520" s="13">
        <v>42882</v>
      </c>
      <c r="F1520" s="4">
        <f>IF(Table2[[#This Row],[Win]],1,0)</f>
        <v>1</v>
      </c>
      <c r="G1520" s="4">
        <f>VLOOKUP(Table2[[#This Row],[Team]],Table3[[Team]:[ID]],2,FALSE)</f>
        <v>19</v>
      </c>
      <c r="H1520" s="4">
        <f>VLOOKUP(Table2[[#This Row],[Opponent]],Table3[[Team]:[ID]],2,FALSE)</f>
        <v>20</v>
      </c>
    </row>
    <row r="1521" spans="1:8" x14ac:dyDescent="0.3">
      <c r="A1521" t="s">
        <v>88</v>
      </c>
      <c r="B1521" s="5" t="s">
        <v>82</v>
      </c>
      <c r="C1521" s="6">
        <v>3</v>
      </c>
      <c r="D1521" s="6" t="b">
        <v>1</v>
      </c>
      <c r="E1521" s="13">
        <v>42882</v>
      </c>
      <c r="F1521" s="4">
        <f>IF(Table2[[#This Row],[Win]],1,0)</f>
        <v>1</v>
      </c>
      <c r="G1521" s="4">
        <f>VLOOKUP(Table2[[#This Row],[Team]],Table3[[Team]:[ID]],2,FALSE)</f>
        <v>30</v>
      </c>
      <c r="H1521" s="4">
        <f>VLOOKUP(Table2[[#This Row],[Opponent]],Table3[[Team]:[ID]],2,FALSE)</f>
        <v>23</v>
      </c>
    </row>
    <row r="1522" spans="1:8" x14ac:dyDescent="0.3">
      <c r="A1522" t="s">
        <v>78</v>
      </c>
      <c r="B1522" s="3" t="s">
        <v>95</v>
      </c>
      <c r="C1522" s="4">
        <v>4</v>
      </c>
      <c r="D1522" s="4" t="b">
        <v>1</v>
      </c>
      <c r="E1522" s="13">
        <v>42883</v>
      </c>
      <c r="F1522" s="4">
        <f>IF(Table2[[#This Row],[Win]],1,0)</f>
        <v>1</v>
      </c>
      <c r="G1522" s="4">
        <f>VLOOKUP(Table2[[#This Row],[Team]],Table3[[Team]:[ID]],2,FALSE)</f>
        <v>9</v>
      </c>
      <c r="H1522" s="4">
        <f>VLOOKUP(Table2[[#This Row],[Opponent]],Table3[[Team]:[ID]],2,FALSE)</f>
        <v>26</v>
      </c>
    </row>
    <row r="1523" spans="1:8" x14ac:dyDescent="0.3">
      <c r="A1523" t="s">
        <v>84</v>
      </c>
      <c r="B1523" s="5" t="s">
        <v>76</v>
      </c>
      <c r="C1523" s="6">
        <v>7</v>
      </c>
      <c r="D1523" s="6" t="b">
        <v>1</v>
      </c>
      <c r="E1523" s="13">
        <v>42883</v>
      </c>
      <c r="F1523" s="4">
        <f>IF(Table2[[#This Row],[Win]],1,0)</f>
        <v>1</v>
      </c>
      <c r="G1523" s="4">
        <f>VLOOKUP(Table2[[#This Row],[Team]],Table3[[Team]:[ID]],2,FALSE)</f>
        <v>15</v>
      </c>
      <c r="H1523" s="4">
        <f>VLOOKUP(Table2[[#This Row],[Opponent]],Table3[[Team]:[ID]],2,FALSE)</f>
        <v>13</v>
      </c>
    </row>
    <row r="1524" spans="1:8" x14ac:dyDescent="0.3">
      <c r="A1524" t="s">
        <v>97</v>
      </c>
      <c r="B1524" s="3" t="s">
        <v>85</v>
      </c>
      <c r="C1524" s="4">
        <v>4</v>
      </c>
      <c r="D1524" s="4" t="b">
        <v>1</v>
      </c>
      <c r="E1524" s="13">
        <v>42883</v>
      </c>
      <c r="F1524" s="4">
        <f>IF(Table2[[#This Row],[Win]],1,0)</f>
        <v>1</v>
      </c>
      <c r="G1524" s="4">
        <f>VLOOKUP(Table2[[#This Row],[Team]],Table3[[Team]:[ID]],2,FALSE)</f>
        <v>6</v>
      </c>
      <c r="H1524" s="4">
        <f>VLOOKUP(Table2[[#This Row],[Opponent]],Table3[[Team]:[ID]],2,FALSE)</f>
        <v>10</v>
      </c>
    </row>
    <row r="1525" spans="1:8" x14ac:dyDescent="0.3">
      <c r="A1525" t="s">
        <v>87</v>
      </c>
      <c r="B1525" s="5" t="s">
        <v>94</v>
      </c>
      <c r="C1525" s="6">
        <v>-2</v>
      </c>
      <c r="D1525" s="6" t="b">
        <v>0</v>
      </c>
      <c r="E1525" s="13">
        <v>42883</v>
      </c>
      <c r="F1525" s="4">
        <f>IF(Table2[[#This Row],[Win]],1,0)</f>
        <v>0</v>
      </c>
      <c r="G1525" s="4">
        <f>VLOOKUP(Table2[[#This Row],[Team]],Table3[[Team]:[ID]],2,FALSE)</f>
        <v>17</v>
      </c>
      <c r="H1525" s="4">
        <f>VLOOKUP(Table2[[#This Row],[Opponent]],Table3[[Team]:[ID]],2,FALSE)</f>
        <v>27</v>
      </c>
    </row>
    <row r="1526" spans="1:8" x14ac:dyDescent="0.3">
      <c r="A1526" t="s">
        <v>96</v>
      </c>
      <c r="B1526" s="3" t="s">
        <v>99</v>
      </c>
      <c r="C1526" s="4">
        <v>4</v>
      </c>
      <c r="D1526" s="4" t="b">
        <v>1</v>
      </c>
      <c r="E1526" s="13">
        <v>42883</v>
      </c>
      <c r="F1526" s="4">
        <f>IF(Table2[[#This Row],[Win]],1,0)</f>
        <v>1</v>
      </c>
      <c r="G1526" s="4">
        <f>VLOOKUP(Table2[[#This Row],[Team]],Table3[[Team]:[ID]],2,FALSE)</f>
        <v>11</v>
      </c>
      <c r="H1526" s="4">
        <f>VLOOKUP(Table2[[#This Row],[Opponent]],Table3[[Team]:[ID]],2,FALSE)</f>
        <v>3</v>
      </c>
    </row>
    <row r="1527" spans="1:8" x14ac:dyDescent="0.3">
      <c r="A1527" t="s">
        <v>98</v>
      </c>
      <c r="B1527" s="5" t="s">
        <v>93</v>
      </c>
      <c r="C1527" s="6">
        <v>4</v>
      </c>
      <c r="D1527" s="6" t="b">
        <v>1</v>
      </c>
      <c r="E1527" s="13">
        <v>42883</v>
      </c>
      <c r="F1527" s="4">
        <f>IF(Table2[[#This Row],[Win]],1,0)</f>
        <v>1</v>
      </c>
      <c r="G1527" s="4">
        <f>VLOOKUP(Table2[[#This Row],[Team]],Table3[[Team]:[ID]],2,FALSE)</f>
        <v>16</v>
      </c>
      <c r="H1527" s="4">
        <f>VLOOKUP(Table2[[#This Row],[Opponent]],Table3[[Team]:[ID]],2,FALSE)</f>
        <v>1</v>
      </c>
    </row>
    <row r="1528" spans="1:8" x14ac:dyDescent="0.3">
      <c r="A1528" t="s">
        <v>91</v>
      </c>
      <c r="B1528" s="3" t="s">
        <v>72</v>
      </c>
      <c r="C1528" s="4">
        <v>5</v>
      </c>
      <c r="D1528" s="4" t="b">
        <v>1</v>
      </c>
      <c r="E1528" s="13">
        <v>42883</v>
      </c>
      <c r="F1528" s="4">
        <f>IF(Table2[[#This Row],[Win]],1,0)</f>
        <v>1</v>
      </c>
      <c r="G1528" s="4">
        <f>VLOOKUP(Table2[[#This Row],[Team]],Table3[[Team]:[ID]],2,FALSE)</f>
        <v>14</v>
      </c>
      <c r="H1528" s="4">
        <f>VLOOKUP(Table2[[#This Row],[Opponent]],Table3[[Team]:[ID]],2,FALSE)</f>
        <v>5</v>
      </c>
    </row>
    <row r="1529" spans="1:8" x14ac:dyDescent="0.3">
      <c r="A1529" t="s">
        <v>80</v>
      </c>
      <c r="B1529" s="5" t="s">
        <v>86</v>
      </c>
      <c r="C1529" s="6">
        <v>-4</v>
      </c>
      <c r="D1529" s="6" t="b">
        <v>0</v>
      </c>
      <c r="E1529" s="13">
        <v>42883</v>
      </c>
      <c r="F1529" s="4">
        <f>IF(Table2[[#This Row],[Win]],1,0)</f>
        <v>0</v>
      </c>
      <c r="G1529" s="4">
        <f>VLOOKUP(Table2[[#This Row],[Team]],Table3[[Team]:[ID]],2,FALSE)</f>
        <v>21</v>
      </c>
      <c r="H1529" s="4">
        <f>VLOOKUP(Table2[[#This Row],[Opponent]],Table3[[Team]:[ID]],2,FALSE)</f>
        <v>7</v>
      </c>
    </row>
    <row r="1530" spans="1:8" x14ac:dyDescent="0.3">
      <c r="A1530" t="s">
        <v>90</v>
      </c>
      <c r="B1530" s="3" t="s">
        <v>77</v>
      </c>
      <c r="C1530" s="4">
        <v>-5</v>
      </c>
      <c r="D1530" s="4" t="b">
        <v>0</v>
      </c>
      <c r="E1530" s="13">
        <v>42883</v>
      </c>
      <c r="F1530" s="4">
        <f>IF(Table2[[#This Row],[Win]],1,0)</f>
        <v>0</v>
      </c>
      <c r="G1530" s="4">
        <f>VLOOKUP(Table2[[#This Row],[Team]],Table3[[Team]:[ID]],2,FALSE)</f>
        <v>4</v>
      </c>
      <c r="H1530" s="4">
        <f>VLOOKUP(Table2[[#This Row],[Opponent]],Table3[[Team]:[ID]],2,FALSE)</f>
        <v>25</v>
      </c>
    </row>
    <row r="1531" spans="1:8" x14ac:dyDescent="0.3">
      <c r="A1531" t="s">
        <v>83</v>
      </c>
      <c r="B1531" s="5" t="s">
        <v>74</v>
      </c>
      <c r="C1531" s="6">
        <v>9</v>
      </c>
      <c r="D1531" s="6" t="b">
        <v>1</v>
      </c>
      <c r="E1531" s="13">
        <v>42883</v>
      </c>
      <c r="F1531" s="4">
        <f>IF(Table2[[#This Row],[Win]],1,0)</f>
        <v>1</v>
      </c>
      <c r="G1531" s="4">
        <f>VLOOKUP(Table2[[#This Row],[Team]],Table3[[Team]:[ID]],2,FALSE)</f>
        <v>8</v>
      </c>
      <c r="H1531" s="4">
        <f>VLOOKUP(Table2[[#This Row],[Opponent]],Table3[[Team]:[ID]],2,FALSE)</f>
        <v>12</v>
      </c>
    </row>
    <row r="1532" spans="1:8" x14ac:dyDescent="0.3">
      <c r="A1532" t="s">
        <v>81</v>
      </c>
      <c r="B1532" s="3" t="s">
        <v>92</v>
      </c>
      <c r="C1532" s="4">
        <v>-5</v>
      </c>
      <c r="D1532" s="4" t="b">
        <v>0</v>
      </c>
      <c r="E1532" s="13">
        <v>42883</v>
      </c>
      <c r="F1532" s="4">
        <f>IF(Table2[[#This Row],[Win]],1,0)</f>
        <v>0</v>
      </c>
      <c r="G1532" s="4">
        <f>VLOOKUP(Table2[[#This Row],[Team]],Table3[[Team]:[ID]],2,FALSE)</f>
        <v>22</v>
      </c>
      <c r="H1532" s="4">
        <f>VLOOKUP(Table2[[#This Row],[Opponent]],Table3[[Team]:[ID]],2,FALSE)</f>
        <v>18</v>
      </c>
    </row>
    <row r="1533" spans="1:8" x14ac:dyDescent="0.3">
      <c r="A1533" t="s">
        <v>75</v>
      </c>
      <c r="B1533" s="5" t="s">
        <v>100</v>
      </c>
      <c r="C1533" s="6">
        <v>-2</v>
      </c>
      <c r="D1533" s="6" t="b">
        <v>0</v>
      </c>
      <c r="E1533" s="13">
        <v>42883</v>
      </c>
      <c r="F1533" s="4">
        <f>IF(Table2[[#This Row],[Win]],1,0)</f>
        <v>0</v>
      </c>
      <c r="G1533" s="4">
        <f>VLOOKUP(Table2[[#This Row],[Team]],Table3[[Team]:[ID]],2,FALSE)</f>
        <v>29</v>
      </c>
      <c r="H1533" s="4">
        <f>VLOOKUP(Table2[[#This Row],[Opponent]],Table3[[Team]:[ID]],2,FALSE)</f>
        <v>28</v>
      </c>
    </row>
    <row r="1534" spans="1:8" x14ac:dyDescent="0.3">
      <c r="A1534" t="s">
        <v>71</v>
      </c>
      <c r="B1534" s="3" t="s">
        <v>79</v>
      </c>
      <c r="C1534" s="4">
        <v>6</v>
      </c>
      <c r="D1534" s="4" t="b">
        <v>1</v>
      </c>
      <c r="E1534" s="13">
        <v>42883</v>
      </c>
      <c r="F1534" s="4">
        <f>IF(Table2[[#This Row],[Win]],1,0)</f>
        <v>1</v>
      </c>
      <c r="G1534" s="4">
        <f>VLOOKUP(Table2[[#This Row],[Team]],Table3[[Team]:[ID]],2,FALSE)</f>
        <v>24</v>
      </c>
      <c r="H1534" s="4">
        <f>VLOOKUP(Table2[[#This Row],[Opponent]],Table3[[Team]:[ID]],2,FALSE)</f>
        <v>2</v>
      </c>
    </row>
    <row r="1535" spans="1:8" x14ac:dyDescent="0.3">
      <c r="A1535" t="s">
        <v>73</v>
      </c>
      <c r="B1535" s="5" t="s">
        <v>89</v>
      </c>
      <c r="C1535" s="6">
        <v>4</v>
      </c>
      <c r="D1535" s="6" t="b">
        <v>1</v>
      </c>
      <c r="E1535" s="13">
        <v>42883</v>
      </c>
      <c r="F1535" s="4">
        <f>IF(Table2[[#This Row],[Win]],1,0)</f>
        <v>1</v>
      </c>
      <c r="G1535" s="4">
        <f>VLOOKUP(Table2[[#This Row],[Team]],Table3[[Team]:[ID]],2,FALSE)</f>
        <v>19</v>
      </c>
      <c r="H1535" s="4">
        <f>VLOOKUP(Table2[[#This Row],[Opponent]],Table3[[Team]:[ID]],2,FALSE)</f>
        <v>20</v>
      </c>
    </row>
    <row r="1536" spans="1:8" x14ac:dyDescent="0.3">
      <c r="A1536" t="s">
        <v>88</v>
      </c>
      <c r="B1536" s="3" t="s">
        <v>82</v>
      </c>
      <c r="C1536" s="4">
        <v>-2</v>
      </c>
      <c r="D1536" s="4" t="b">
        <v>0</v>
      </c>
      <c r="E1536" s="13">
        <v>42883</v>
      </c>
      <c r="F1536" s="4">
        <f>IF(Table2[[#This Row],[Win]],1,0)</f>
        <v>0</v>
      </c>
      <c r="G1536" s="4">
        <f>VLOOKUP(Table2[[#This Row],[Team]],Table3[[Team]:[ID]],2,FALSE)</f>
        <v>30</v>
      </c>
      <c r="H1536" s="4">
        <f>VLOOKUP(Table2[[#This Row],[Opponent]],Table3[[Team]:[ID]],2,FALSE)</f>
        <v>23</v>
      </c>
    </row>
    <row r="1537" spans="1:8" x14ac:dyDescent="0.3">
      <c r="A1537" t="s">
        <v>84</v>
      </c>
      <c r="B1537" s="5" t="s">
        <v>80</v>
      </c>
      <c r="C1537" s="6">
        <v>3</v>
      </c>
      <c r="D1537" s="6" t="b">
        <v>1</v>
      </c>
      <c r="E1537" s="13">
        <v>42884</v>
      </c>
      <c r="F1537" s="4">
        <f>IF(Table2[[#This Row],[Win]],1,0)</f>
        <v>1</v>
      </c>
      <c r="G1537" s="4">
        <f>VLOOKUP(Table2[[#This Row],[Team]],Table3[[Team]:[ID]],2,FALSE)</f>
        <v>15</v>
      </c>
      <c r="H1537" s="4">
        <f>VLOOKUP(Table2[[#This Row],[Opponent]],Table3[[Team]:[ID]],2,FALSE)</f>
        <v>21</v>
      </c>
    </row>
    <row r="1538" spans="1:8" x14ac:dyDescent="0.3">
      <c r="A1538" t="s">
        <v>97</v>
      </c>
      <c r="B1538" s="3" t="s">
        <v>90</v>
      </c>
      <c r="C1538" s="4">
        <v>1</v>
      </c>
      <c r="D1538" s="4" t="b">
        <v>1</v>
      </c>
      <c r="E1538" s="13">
        <v>42884</v>
      </c>
      <c r="F1538" s="4">
        <f>IF(Table2[[#This Row],[Win]],1,0)</f>
        <v>1</v>
      </c>
      <c r="G1538" s="4">
        <f>VLOOKUP(Table2[[#This Row],[Team]],Table3[[Team]:[ID]],2,FALSE)</f>
        <v>6</v>
      </c>
      <c r="H1538" s="4">
        <f>VLOOKUP(Table2[[#This Row],[Opponent]],Table3[[Team]:[ID]],2,FALSE)</f>
        <v>4</v>
      </c>
    </row>
    <row r="1539" spans="1:8" x14ac:dyDescent="0.3">
      <c r="A1539" t="s">
        <v>95</v>
      </c>
      <c r="B1539" s="5" t="s">
        <v>91</v>
      </c>
      <c r="C1539" s="6">
        <v>-4</v>
      </c>
      <c r="D1539" s="6" t="b">
        <v>0</v>
      </c>
      <c r="E1539" s="13">
        <v>42884</v>
      </c>
      <c r="F1539" s="4">
        <f>IF(Table2[[#This Row],[Win]],1,0)</f>
        <v>0</v>
      </c>
      <c r="G1539" s="4">
        <f>VLOOKUP(Table2[[#This Row],[Team]],Table3[[Team]:[ID]],2,FALSE)</f>
        <v>26</v>
      </c>
      <c r="H1539" s="4">
        <f>VLOOKUP(Table2[[#This Row],[Opponent]],Table3[[Team]:[ID]],2,FALSE)</f>
        <v>14</v>
      </c>
    </row>
    <row r="1540" spans="1:8" x14ac:dyDescent="0.3">
      <c r="A1540" t="s">
        <v>74</v>
      </c>
      <c r="B1540" s="3" t="s">
        <v>85</v>
      </c>
      <c r="C1540" s="4">
        <v>-3</v>
      </c>
      <c r="D1540" s="4" t="b">
        <v>0</v>
      </c>
      <c r="E1540" s="13">
        <v>42884</v>
      </c>
      <c r="F1540" s="4">
        <f>IF(Table2[[#This Row],[Win]],1,0)</f>
        <v>0</v>
      </c>
      <c r="G1540" s="4">
        <f>VLOOKUP(Table2[[#This Row],[Team]],Table3[[Team]:[ID]],2,FALSE)</f>
        <v>12</v>
      </c>
      <c r="H1540" s="4">
        <f>VLOOKUP(Table2[[#This Row],[Opponent]],Table3[[Team]:[ID]],2,FALSE)</f>
        <v>10</v>
      </c>
    </row>
    <row r="1541" spans="1:8" x14ac:dyDescent="0.3">
      <c r="A1541" t="s">
        <v>100</v>
      </c>
      <c r="B1541" s="5" t="s">
        <v>94</v>
      </c>
      <c r="C1541" s="6">
        <v>-2</v>
      </c>
      <c r="D1541" s="6" t="b">
        <v>0</v>
      </c>
      <c r="E1541" s="13">
        <v>42884</v>
      </c>
      <c r="F1541" s="4">
        <f>IF(Table2[[#This Row],[Win]],1,0)</f>
        <v>0</v>
      </c>
      <c r="G1541" s="4">
        <f>VLOOKUP(Table2[[#This Row],[Team]],Table3[[Team]:[ID]],2,FALSE)</f>
        <v>28</v>
      </c>
      <c r="H1541" s="4">
        <f>VLOOKUP(Table2[[#This Row],[Opponent]],Table3[[Team]:[ID]],2,FALSE)</f>
        <v>27</v>
      </c>
    </row>
    <row r="1542" spans="1:8" x14ac:dyDescent="0.3">
      <c r="A1542" t="s">
        <v>83</v>
      </c>
      <c r="B1542" s="3" t="s">
        <v>89</v>
      </c>
      <c r="C1542" s="4">
        <v>2</v>
      </c>
      <c r="D1542" s="4" t="b">
        <v>1</v>
      </c>
      <c r="E1542" s="13">
        <v>42884</v>
      </c>
      <c r="F1542" s="4">
        <f>IF(Table2[[#This Row],[Win]],1,0)</f>
        <v>1</v>
      </c>
      <c r="G1542" s="4">
        <f>VLOOKUP(Table2[[#This Row],[Team]],Table3[[Team]:[ID]],2,FALSE)</f>
        <v>8</v>
      </c>
      <c r="H1542" s="4">
        <f>VLOOKUP(Table2[[#This Row],[Opponent]],Table3[[Team]:[ID]],2,FALSE)</f>
        <v>20</v>
      </c>
    </row>
    <row r="1543" spans="1:8" x14ac:dyDescent="0.3">
      <c r="A1543" t="s">
        <v>71</v>
      </c>
      <c r="B1543" s="5" t="s">
        <v>88</v>
      </c>
      <c r="C1543" s="6">
        <v>-3</v>
      </c>
      <c r="D1543" s="6" t="b">
        <v>0</v>
      </c>
      <c r="E1543" s="13">
        <v>42884</v>
      </c>
      <c r="F1543" s="4">
        <f>IF(Table2[[#This Row],[Win]],1,0)</f>
        <v>0</v>
      </c>
      <c r="G1543" s="4">
        <f>VLOOKUP(Table2[[#This Row],[Team]],Table3[[Team]:[ID]],2,FALSE)</f>
        <v>24</v>
      </c>
      <c r="H1543" s="4">
        <f>VLOOKUP(Table2[[#This Row],[Opponent]],Table3[[Team]:[ID]],2,FALSE)</f>
        <v>30</v>
      </c>
    </row>
    <row r="1544" spans="1:8" x14ac:dyDescent="0.3">
      <c r="A1544" t="s">
        <v>82</v>
      </c>
      <c r="B1544" s="3" t="s">
        <v>72</v>
      </c>
      <c r="C1544" s="4">
        <v>3</v>
      </c>
      <c r="D1544" s="4" t="b">
        <v>1</v>
      </c>
      <c r="E1544" s="13">
        <v>42884</v>
      </c>
      <c r="F1544" s="4">
        <f>IF(Table2[[#This Row],[Win]],1,0)</f>
        <v>1</v>
      </c>
      <c r="G1544" s="4">
        <f>VLOOKUP(Table2[[#This Row],[Team]],Table3[[Team]:[ID]],2,FALSE)</f>
        <v>23</v>
      </c>
      <c r="H1544" s="4">
        <f>VLOOKUP(Table2[[#This Row],[Opponent]],Table3[[Team]:[ID]],2,FALSE)</f>
        <v>5</v>
      </c>
    </row>
    <row r="1545" spans="1:8" x14ac:dyDescent="0.3">
      <c r="A1545" t="s">
        <v>76</v>
      </c>
      <c r="B1545" s="5" t="s">
        <v>79</v>
      </c>
      <c r="C1545" s="6">
        <v>-3</v>
      </c>
      <c r="D1545" s="6" t="b">
        <v>0</v>
      </c>
      <c r="E1545" s="13">
        <v>42884</v>
      </c>
      <c r="F1545" s="4">
        <f>IF(Table2[[#This Row],[Win]],1,0)</f>
        <v>0</v>
      </c>
      <c r="G1545" s="4">
        <f>VLOOKUP(Table2[[#This Row],[Team]],Table3[[Team]:[ID]],2,FALSE)</f>
        <v>13</v>
      </c>
      <c r="H1545" s="4">
        <f>VLOOKUP(Table2[[#This Row],[Opponent]],Table3[[Team]:[ID]],2,FALSE)</f>
        <v>2</v>
      </c>
    </row>
    <row r="1546" spans="1:8" x14ac:dyDescent="0.3">
      <c r="A1546" t="s">
        <v>81</v>
      </c>
      <c r="B1546" s="3" t="s">
        <v>93</v>
      </c>
      <c r="C1546" s="4">
        <v>1</v>
      </c>
      <c r="D1546" s="4" t="b">
        <v>1</v>
      </c>
      <c r="E1546" s="13">
        <v>42884</v>
      </c>
      <c r="F1546" s="4">
        <f>IF(Table2[[#This Row],[Win]],1,0)</f>
        <v>1</v>
      </c>
      <c r="G1546" s="4">
        <f>VLOOKUP(Table2[[#This Row],[Team]],Table3[[Team]:[ID]],2,FALSE)</f>
        <v>22</v>
      </c>
      <c r="H1546" s="4">
        <f>VLOOKUP(Table2[[#This Row],[Opponent]],Table3[[Team]:[ID]],2,FALSE)</f>
        <v>1</v>
      </c>
    </row>
    <row r="1547" spans="1:8" x14ac:dyDescent="0.3">
      <c r="A1547" t="s">
        <v>75</v>
      </c>
      <c r="B1547" s="5" t="s">
        <v>86</v>
      </c>
      <c r="C1547" s="6">
        <v>15</v>
      </c>
      <c r="D1547" s="6" t="b">
        <v>1</v>
      </c>
      <c r="E1547" s="13">
        <v>42884</v>
      </c>
      <c r="F1547" s="4">
        <f>IF(Table2[[#This Row],[Win]],1,0)</f>
        <v>1</v>
      </c>
      <c r="G1547" s="4">
        <f>VLOOKUP(Table2[[#This Row],[Team]],Table3[[Team]:[ID]],2,FALSE)</f>
        <v>29</v>
      </c>
      <c r="H1547" s="4">
        <f>VLOOKUP(Table2[[#This Row],[Opponent]],Table3[[Team]:[ID]],2,FALSE)</f>
        <v>7</v>
      </c>
    </row>
    <row r="1548" spans="1:8" x14ac:dyDescent="0.3">
      <c r="A1548" t="s">
        <v>92</v>
      </c>
      <c r="B1548" s="3" t="s">
        <v>98</v>
      </c>
      <c r="C1548" s="4">
        <v>2</v>
      </c>
      <c r="D1548" s="4" t="b">
        <v>1</v>
      </c>
      <c r="E1548" s="13">
        <v>42884</v>
      </c>
      <c r="F1548" s="4">
        <f>IF(Table2[[#This Row],[Win]],1,0)</f>
        <v>1</v>
      </c>
      <c r="G1548" s="4">
        <f>VLOOKUP(Table2[[#This Row],[Team]],Table3[[Team]:[ID]],2,FALSE)</f>
        <v>18</v>
      </c>
      <c r="H1548" s="4">
        <f>VLOOKUP(Table2[[#This Row],[Opponent]],Table3[[Team]:[ID]],2,FALSE)</f>
        <v>16</v>
      </c>
    </row>
    <row r="1549" spans="1:8" x14ac:dyDescent="0.3">
      <c r="A1549" t="s">
        <v>99</v>
      </c>
      <c r="B1549" s="5" t="s">
        <v>73</v>
      </c>
      <c r="C1549" s="6">
        <v>1</v>
      </c>
      <c r="D1549" s="6" t="b">
        <v>1</v>
      </c>
      <c r="E1549" s="13">
        <v>42884</v>
      </c>
      <c r="F1549" s="4">
        <f>IF(Table2[[#This Row],[Win]],1,0)</f>
        <v>1</v>
      </c>
      <c r="G1549" s="4">
        <f>VLOOKUP(Table2[[#This Row],[Team]],Table3[[Team]:[ID]],2,FALSE)</f>
        <v>3</v>
      </c>
      <c r="H1549" s="4">
        <f>VLOOKUP(Table2[[#This Row],[Opponent]],Table3[[Team]:[ID]],2,FALSE)</f>
        <v>19</v>
      </c>
    </row>
    <row r="1550" spans="1:8" x14ac:dyDescent="0.3">
      <c r="A1550" t="s">
        <v>78</v>
      </c>
      <c r="B1550" s="3" t="s">
        <v>77</v>
      </c>
      <c r="C1550" s="4">
        <v>-1</v>
      </c>
      <c r="D1550" s="4" t="b">
        <v>0</v>
      </c>
      <c r="E1550" s="13">
        <v>42884</v>
      </c>
      <c r="F1550" s="4">
        <f>IF(Table2[[#This Row],[Win]],1,0)</f>
        <v>0</v>
      </c>
      <c r="G1550" s="4">
        <f>VLOOKUP(Table2[[#This Row],[Team]],Table3[[Team]:[ID]],2,FALSE)</f>
        <v>9</v>
      </c>
      <c r="H1550" s="4">
        <f>VLOOKUP(Table2[[#This Row],[Opponent]],Table3[[Team]:[ID]],2,FALSE)</f>
        <v>25</v>
      </c>
    </row>
    <row r="1551" spans="1:8" x14ac:dyDescent="0.3">
      <c r="A1551" t="s">
        <v>87</v>
      </c>
      <c r="B1551" s="5" t="s">
        <v>96</v>
      </c>
      <c r="C1551" s="6">
        <v>-8</v>
      </c>
      <c r="D1551" s="6" t="b">
        <v>0</v>
      </c>
      <c r="E1551" s="13">
        <v>42884</v>
      </c>
      <c r="F1551" s="4">
        <f>IF(Table2[[#This Row],[Win]],1,0)</f>
        <v>0</v>
      </c>
      <c r="G1551" s="4">
        <f>VLOOKUP(Table2[[#This Row],[Team]],Table3[[Team]:[ID]],2,FALSE)</f>
        <v>17</v>
      </c>
      <c r="H1551" s="4">
        <f>VLOOKUP(Table2[[#This Row],[Opponent]],Table3[[Team]:[ID]],2,FALSE)</f>
        <v>11</v>
      </c>
    </row>
    <row r="1552" spans="1:8" x14ac:dyDescent="0.3">
      <c r="A1552" t="s">
        <v>97</v>
      </c>
      <c r="B1552" s="3" t="s">
        <v>90</v>
      </c>
      <c r="C1552" s="4">
        <v>-6</v>
      </c>
      <c r="D1552" s="4" t="b">
        <v>0</v>
      </c>
      <c r="E1552" s="13">
        <v>42885</v>
      </c>
      <c r="F1552" s="4">
        <f>IF(Table2[[#This Row],[Win]],1,0)</f>
        <v>0</v>
      </c>
      <c r="G1552" s="4">
        <f>VLOOKUP(Table2[[#This Row],[Team]],Table3[[Team]:[ID]],2,FALSE)</f>
        <v>6</v>
      </c>
      <c r="H1552" s="4">
        <f>VLOOKUP(Table2[[#This Row],[Opponent]],Table3[[Team]:[ID]],2,FALSE)</f>
        <v>4</v>
      </c>
    </row>
    <row r="1553" spans="1:8" x14ac:dyDescent="0.3">
      <c r="A1553" t="s">
        <v>95</v>
      </c>
      <c r="B1553" s="5" t="s">
        <v>91</v>
      </c>
      <c r="C1553" s="6">
        <v>-5</v>
      </c>
      <c r="D1553" s="6" t="b">
        <v>0</v>
      </c>
      <c r="E1553" s="13">
        <v>42885</v>
      </c>
      <c r="F1553" s="4">
        <f>IF(Table2[[#This Row],[Win]],1,0)</f>
        <v>0</v>
      </c>
      <c r="G1553" s="4">
        <f>VLOOKUP(Table2[[#This Row],[Team]],Table3[[Team]:[ID]],2,FALSE)</f>
        <v>26</v>
      </c>
      <c r="H1553" s="4">
        <f>VLOOKUP(Table2[[#This Row],[Opponent]],Table3[[Team]:[ID]],2,FALSE)</f>
        <v>14</v>
      </c>
    </row>
    <row r="1554" spans="1:8" x14ac:dyDescent="0.3">
      <c r="A1554" t="s">
        <v>100</v>
      </c>
      <c r="B1554" s="3" t="s">
        <v>94</v>
      </c>
      <c r="C1554" s="4">
        <v>4</v>
      </c>
      <c r="D1554" s="4" t="b">
        <v>1</v>
      </c>
      <c r="E1554" s="13">
        <v>42885</v>
      </c>
      <c r="F1554" s="4">
        <f>IF(Table2[[#This Row],[Win]],1,0)</f>
        <v>1</v>
      </c>
      <c r="G1554" s="4">
        <f>VLOOKUP(Table2[[#This Row],[Team]],Table3[[Team]:[ID]],2,FALSE)</f>
        <v>28</v>
      </c>
      <c r="H1554" s="4">
        <f>VLOOKUP(Table2[[#This Row],[Opponent]],Table3[[Team]:[ID]],2,FALSE)</f>
        <v>27</v>
      </c>
    </row>
    <row r="1555" spans="1:8" x14ac:dyDescent="0.3">
      <c r="A1555" t="s">
        <v>74</v>
      </c>
      <c r="B1555" s="5" t="s">
        <v>85</v>
      </c>
      <c r="C1555" s="6">
        <v>1</v>
      </c>
      <c r="D1555" s="6" t="b">
        <v>1</v>
      </c>
      <c r="E1555" s="13">
        <v>42885</v>
      </c>
      <c r="F1555" s="4">
        <f>IF(Table2[[#This Row],[Win]],1,0)</f>
        <v>1</v>
      </c>
      <c r="G1555" s="4">
        <f>VLOOKUP(Table2[[#This Row],[Team]],Table3[[Team]:[ID]],2,FALSE)</f>
        <v>12</v>
      </c>
      <c r="H1555" s="4">
        <f>VLOOKUP(Table2[[#This Row],[Opponent]],Table3[[Team]:[ID]],2,FALSE)</f>
        <v>10</v>
      </c>
    </row>
    <row r="1556" spans="1:8" x14ac:dyDescent="0.3">
      <c r="A1556" t="s">
        <v>71</v>
      </c>
      <c r="B1556" s="3" t="s">
        <v>88</v>
      </c>
      <c r="C1556" s="4">
        <v>-3</v>
      </c>
      <c r="D1556" s="4" t="b">
        <v>0</v>
      </c>
      <c r="E1556" s="13">
        <v>42885</v>
      </c>
      <c r="F1556" s="4">
        <f>IF(Table2[[#This Row],[Win]],1,0)</f>
        <v>0</v>
      </c>
      <c r="G1556" s="4">
        <f>VLOOKUP(Table2[[#This Row],[Team]],Table3[[Team]:[ID]],2,FALSE)</f>
        <v>24</v>
      </c>
      <c r="H1556" s="4">
        <f>VLOOKUP(Table2[[#This Row],[Opponent]],Table3[[Team]:[ID]],2,FALSE)</f>
        <v>30</v>
      </c>
    </row>
    <row r="1557" spans="1:8" x14ac:dyDescent="0.3">
      <c r="A1557" t="s">
        <v>83</v>
      </c>
      <c r="B1557" s="5" t="s">
        <v>89</v>
      </c>
      <c r="C1557" s="6">
        <v>5</v>
      </c>
      <c r="D1557" s="6" t="b">
        <v>1</v>
      </c>
      <c r="E1557" s="13">
        <v>42885</v>
      </c>
      <c r="F1557" s="4">
        <f>IF(Table2[[#This Row],[Win]],1,0)</f>
        <v>1</v>
      </c>
      <c r="G1557" s="4">
        <f>VLOOKUP(Table2[[#This Row],[Team]],Table3[[Team]:[ID]],2,FALSE)</f>
        <v>8</v>
      </c>
      <c r="H1557" s="4">
        <f>VLOOKUP(Table2[[#This Row],[Opponent]],Table3[[Team]:[ID]],2,FALSE)</f>
        <v>20</v>
      </c>
    </row>
    <row r="1558" spans="1:8" x14ac:dyDescent="0.3">
      <c r="A1558" t="s">
        <v>76</v>
      </c>
      <c r="B1558" s="3" t="s">
        <v>79</v>
      </c>
      <c r="C1558" s="4">
        <v>6</v>
      </c>
      <c r="D1558" s="4" t="b">
        <v>1</v>
      </c>
      <c r="E1558" s="13">
        <v>42885</v>
      </c>
      <c r="F1558" s="4">
        <f>IF(Table2[[#This Row],[Win]],1,0)</f>
        <v>1</v>
      </c>
      <c r="G1558" s="4">
        <f>VLOOKUP(Table2[[#This Row],[Team]],Table3[[Team]:[ID]],2,FALSE)</f>
        <v>13</v>
      </c>
      <c r="H1558" s="4">
        <f>VLOOKUP(Table2[[#This Row],[Opponent]],Table3[[Team]:[ID]],2,FALSE)</f>
        <v>2</v>
      </c>
    </row>
    <row r="1559" spans="1:8" x14ac:dyDescent="0.3">
      <c r="A1559" t="s">
        <v>82</v>
      </c>
      <c r="B1559" s="5" t="s">
        <v>72</v>
      </c>
      <c r="C1559" s="6">
        <v>4</v>
      </c>
      <c r="D1559" s="6" t="b">
        <v>1</v>
      </c>
      <c r="E1559" s="13">
        <v>42885</v>
      </c>
      <c r="F1559" s="4">
        <f>IF(Table2[[#This Row],[Win]],1,0)</f>
        <v>1</v>
      </c>
      <c r="G1559" s="4">
        <f>VLOOKUP(Table2[[#This Row],[Team]],Table3[[Team]:[ID]],2,FALSE)</f>
        <v>23</v>
      </c>
      <c r="H1559" s="4">
        <f>VLOOKUP(Table2[[#This Row],[Opponent]],Table3[[Team]:[ID]],2,FALSE)</f>
        <v>5</v>
      </c>
    </row>
    <row r="1560" spans="1:8" x14ac:dyDescent="0.3">
      <c r="A1560" t="s">
        <v>75</v>
      </c>
      <c r="B1560" s="3" t="s">
        <v>86</v>
      </c>
      <c r="C1560" s="4">
        <v>2</v>
      </c>
      <c r="D1560" s="4" t="b">
        <v>1</v>
      </c>
      <c r="E1560" s="13">
        <v>42885</v>
      </c>
      <c r="F1560" s="4">
        <f>IF(Table2[[#This Row],[Win]],1,0)</f>
        <v>1</v>
      </c>
      <c r="G1560" s="4">
        <f>VLOOKUP(Table2[[#This Row],[Team]],Table3[[Team]:[ID]],2,FALSE)</f>
        <v>29</v>
      </c>
      <c r="H1560" s="4">
        <f>VLOOKUP(Table2[[#This Row],[Opponent]],Table3[[Team]:[ID]],2,FALSE)</f>
        <v>7</v>
      </c>
    </row>
    <row r="1561" spans="1:8" x14ac:dyDescent="0.3">
      <c r="A1561" t="s">
        <v>81</v>
      </c>
      <c r="B1561" s="5" t="s">
        <v>93</v>
      </c>
      <c r="C1561" s="6">
        <v>-3</v>
      </c>
      <c r="D1561" s="6" t="b">
        <v>0</v>
      </c>
      <c r="E1561" s="13">
        <v>42885</v>
      </c>
      <c r="F1561" s="4">
        <f>IF(Table2[[#This Row],[Win]],1,0)</f>
        <v>0</v>
      </c>
      <c r="G1561" s="4">
        <f>VLOOKUP(Table2[[#This Row],[Team]],Table3[[Team]:[ID]],2,FALSE)</f>
        <v>22</v>
      </c>
      <c r="H1561" s="4">
        <f>VLOOKUP(Table2[[#This Row],[Opponent]],Table3[[Team]:[ID]],2,FALSE)</f>
        <v>1</v>
      </c>
    </row>
    <row r="1562" spans="1:8" x14ac:dyDescent="0.3">
      <c r="A1562" t="s">
        <v>92</v>
      </c>
      <c r="B1562" s="3" t="s">
        <v>98</v>
      </c>
      <c r="C1562" s="4">
        <v>1</v>
      </c>
      <c r="D1562" s="4" t="b">
        <v>1</v>
      </c>
      <c r="E1562" s="13">
        <v>42885</v>
      </c>
      <c r="F1562" s="4">
        <f>IF(Table2[[#This Row],[Win]],1,0)</f>
        <v>1</v>
      </c>
      <c r="G1562" s="4">
        <f>VLOOKUP(Table2[[#This Row],[Team]],Table3[[Team]:[ID]],2,FALSE)</f>
        <v>18</v>
      </c>
      <c r="H1562" s="4">
        <f>VLOOKUP(Table2[[#This Row],[Opponent]],Table3[[Team]:[ID]],2,FALSE)</f>
        <v>16</v>
      </c>
    </row>
    <row r="1563" spans="1:8" x14ac:dyDescent="0.3">
      <c r="A1563" t="s">
        <v>99</v>
      </c>
      <c r="B1563" s="5" t="s">
        <v>73</v>
      </c>
      <c r="C1563" s="6">
        <v>-5</v>
      </c>
      <c r="D1563" s="6" t="b">
        <v>0</v>
      </c>
      <c r="E1563" s="13">
        <v>42885</v>
      </c>
      <c r="F1563" s="4">
        <f>IF(Table2[[#This Row],[Win]],1,0)</f>
        <v>0</v>
      </c>
      <c r="G1563" s="4">
        <f>VLOOKUP(Table2[[#This Row],[Team]],Table3[[Team]:[ID]],2,FALSE)</f>
        <v>3</v>
      </c>
      <c r="H1563" s="4">
        <f>VLOOKUP(Table2[[#This Row],[Opponent]],Table3[[Team]:[ID]],2,FALSE)</f>
        <v>19</v>
      </c>
    </row>
    <row r="1564" spans="1:8" x14ac:dyDescent="0.3">
      <c r="A1564" t="s">
        <v>78</v>
      </c>
      <c r="B1564" s="3" t="s">
        <v>77</v>
      </c>
      <c r="C1564" s="4">
        <v>-6</v>
      </c>
      <c r="D1564" s="4" t="b">
        <v>0</v>
      </c>
      <c r="E1564" s="13">
        <v>42885</v>
      </c>
      <c r="F1564" s="4">
        <f>IF(Table2[[#This Row],[Win]],1,0)</f>
        <v>0</v>
      </c>
      <c r="G1564" s="4">
        <f>VLOOKUP(Table2[[#This Row],[Team]],Table3[[Team]:[ID]],2,FALSE)</f>
        <v>9</v>
      </c>
      <c r="H1564" s="4">
        <f>VLOOKUP(Table2[[#This Row],[Opponent]],Table3[[Team]:[ID]],2,FALSE)</f>
        <v>25</v>
      </c>
    </row>
    <row r="1565" spans="1:8" x14ac:dyDescent="0.3">
      <c r="A1565" t="s">
        <v>87</v>
      </c>
      <c r="B1565" s="5" t="s">
        <v>96</v>
      </c>
      <c r="C1565" s="6">
        <v>-5</v>
      </c>
      <c r="D1565" s="6" t="b">
        <v>0</v>
      </c>
      <c r="E1565" s="13">
        <v>42885</v>
      </c>
      <c r="F1565" s="4">
        <f>IF(Table2[[#This Row],[Win]],1,0)</f>
        <v>0</v>
      </c>
      <c r="G1565" s="4">
        <f>VLOOKUP(Table2[[#This Row],[Team]],Table3[[Team]:[ID]],2,FALSE)</f>
        <v>17</v>
      </c>
      <c r="H1565" s="4">
        <f>VLOOKUP(Table2[[#This Row],[Opponent]],Table3[[Team]:[ID]],2,FALSE)</f>
        <v>11</v>
      </c>
    </row>
    <row r="1566" spans="1:8" x14ac:dyDescent="0.3">
      <c r="A1566" t="s">
        <v>84</v>
      </c>
      <c r="B1566" s="3" t="s">
        <v>80</v>
      </c>
      <c r="C1566" s="4">
        <v>5</v>
      </c>
      <c r="D1566" s="4" t="b">
        <v>1</v>
      </c>
      <c r="E1566" s="13">
        <v>42885</v>
      </c>
      <c r="F1566" s="4">
        <f>IF(Table2[[#This Row],[Win]],1,0)</f>
        <v>1</v>
      </c>
      <c r="G1566" s="4">
        <f>VLOOKUP(Table2[[#This Row],[Team]],Table3[[Team]:[ID]],2,FALSE)</f>
        <v>15</v>
      </c>
      <c r="H1566" s="4">
        <f>VLOOKUP(Table2[[#This Row],[Opponent]],Table3[[Team]:[ID]],2,FALSE)</f>
        <v>21</v>
      </c>
    </row>
    <row r="1567" spans="1:8" x14ac:dyDescent="0.3">
      <c r="A1567" t="s">
        <v>97</v>
      </c>
      <c r="B1567" s="5" t="s">
        <v>90</v>
      </c>
      <c r="C1567" s="6">
        <v>-3</v>
      </c>
      <c r="D1567" s="6" t="b">
        <v>0</v>
      </c>
      <c r="E1567" s="13">
        <v>42886</v>
      </c>
      <c r="F1567" s="4">
        <f>IF(Table2[[#This Row],[Win]],1,0)</f>
        <v>0</v>
      </c>
      <c r="G1567" s="4">
        <f>VLOOKUP(Table2[[#This Row],[Team]],Table3[[Team]:[ID]],2,FALSE)</f>
        <v>6</v>
      </c>
      <c r="H1567" s="4">
        <f>VLOOKUP(Table2[[#This Row],[Opponent]],Table3[[Team]:[ID]],2,FALSE)</f>
        <v>4</v>
      </c>
    </row>
    <row r="1568" spans="1:8" x14ac:dyDescent="0.3">
      <c r="A1568" t="s">
        <v>77</v>
      </c>
      <c r="B1568" s="3" t="s">
        <v>78</v>
      </c>
      <c r="C1568" s="4">
        <v>5</v>
      </c>
      <c r="D1568" s="4" t="b">
        <v>1</v>
      </c>
      <c r="E1568" s="13">
        <v>42886</v>
      </c>
      <c r="F1568" s="4">
        <f>IF(Table2[[#This Row],[Win]],1,0)</f>
        <v>1</v>
      </c>
      <c r="G1568" s="4">
        <f>VLOOKUP(Table2[[#This Row],[Team]],Table3[[Team]:[ID]],2,FALSE)</f>
        <v>25</v>
      </c>
      <c r="H1568" s="4">
        <f>VLOOKUP(Table2[[#This Row],[Opponent]],Table3[[Team]:[ID]],2,FALSE)</f>
        <v>9</v>
      </c>
    </row>
    <row r="1569" spans="1:8" x14ac:dyDescent="0.3">
      <c r="A1569" t="s">
        <v>95</v>
      </c>
      <c r="B1569" s="5" t="s">
        <v>91</v>
      </c>
      <c r="C1569" s="6">
        <v>1</v>
      </c>
      <c r="D1569" s="6" t="b">
        <v>1</v>
      </c>
      <c r="E1569" s="13">
        <v>42886</v>
      </c>
      <c r="F1569" s="4">
        <f>IF(Table2[[#This Row],[Win]],1,0)</f>
        <v>1</v>
      </c>
      <c r="G1569" s="4">
        <f>VLOOKUP(Table2[[#This Row],[Team]],Table3[[Team]:[ID]],2,FALSE)</f>
        <v>26</v>
      </c>
      <c r="H1569" s="4">
        <f>VLOOKUP(Table2[[#This Row],[Opponent]],Table3[[Team]:[ID]],2,FALSE)</f>
        <v>14</v>
      </c>
    </row>
    <row r="1570" spans="1:8" x14ac:dyDescent="0.3">
      <c r="A1570" t="s">
        <v>74</v>
      </c>
      <c r="B1570" s="3" t="s">
        <v>85</v>
      </c>
      <c r="C1570" s="4">
        <v>-1</v>
      </c>
      <c r="D1570" s="4" t="b">
        <v>0</v>
      </c>
      <c r="E1570" s="13">
        <v>42886</v>
      </c>
      <c r="F1570" s="4">
        <f>IF(Table2[[#This Row],[Win]],1,0)</f>
        <v>0</v>
      </c>
      <c r="G1570" s="4">
        <f>VLOOKUP(Table2[[#This Row],[Team]],Table3[[Team]:[ID]],2,FALSE)</f>
        <v>12</v>
      </c>
      <c r="H1570" s="4">
        <f>VLOOKUP(Table2[[#This Row],[Opponent]],Table3[[Team]:[ID]],2,FALSE)</f>
        <v>10</v>
      </c>
    </row>
    <row r="1571" spans="1:8" x14ac:dyDescent="0.3">
      <c r="A1571" t="s">
        <v>83</v>
      </c>
      <c r="B1571" s="5" t="s">
        <v>89</v>
      </c>
      <c r="C1571" s="6">
        <v>-2</v>
      </c>
      <c r="D1571" s="6" t="b">
        <v>0</v>
      </c>
      <c r="E1571" s="13">
        <v>42886</v>
      </c>
      <c r="F1571" s="4">
        <f>IF(Table2[[#This Row],[Win]],1,0)</f>
        <v>0</v>
      </c>
      <c r="G1571" s="4">
        <f>VLOOKUP(Table2[[#This Row],[Team]],Table3[[Team]:[ID]],2,FALSE)</f>
        <v>8</v>
      </c>
      <c r="H1571" s="4">
        <f>VLOOKUP(Table2[[#This Row],[Opponent]],Table3[[Team]:[ID]],2,FALSE)</f>
        <v>20</v>
      </c>
    </row>
    <row r="1572" spans="1:8" x14ac:dyDescent="0.3">
      <c r="A1572" t="s">
        <v>100</v>
      </c>
      <c r="B1572" s="3" t="s">
        <v>94</v>
      </c>
      <c r="C1572" s="4">
        <v>-2</v>
      </c>
      <c r="D1572" s="4" t="b">
        <v>0</v>
      </c>
      <c r="E1572" s="13">
        <v>42886</v>
      </c>
      <c r="F1572" s="4">
        <f>IF(Table2[[#This Row],[Win]],1,0)</f>
        <v>0</v>
      </c>
      <c r="G1572" s="4">
        <f>VLOOKUP(Table2[[#This Row],[Team]],Table3[[Team]:[ID]],2,FALSE)</f>
        <v>28</v>
      </c>
      <c r="H1572" s="4">
        <f>VLOOKUP(Table2[[#This Row],[Opponent]],Table3[[Team]:[ID]],2,FALSE)</f>
        <v>27</v>
      </c>
    </row>
    <row r="1573" spans="1:8" x14ac:dyDescent="0.3">
      <c r="A1573" t="s">
        <v>71</v>
      </c>
      <c r="B1573" s="5" t="s">
        <v>88</v>
      </c>
      <c r="C1573" s="6">
        <v>-2</v>
      </c>
      <c r="D1573" s="6" t="b">
        <v>0</v>
      </c>
      <c r="E1573" s="13">
        <v>42886</v>
      </c>
      <c r="F1573" s="4">
        <f>IF(Table2[[#This Row],[Win]],1,0)</f>
        <v>0</v>
      </c>
      <c r="G1573" s="4">
        <f>VLOOKUP(Table2[[#This Row],[Team]],Table3[[Team]:[ID]],2,FALSE)</f>
        <v>24</v>
      </c>
      <c r="H1573" s="4">
        <f>VLOOKUP(Table2[[#This Row],[Opponent]],Table3[[Team]:[ID]],2,FALSE)</f>
        <v>30</v>
      </c>
    </row>
    <row r="1574" spans="1:8" x14ac:dyDescent="0.3">
      <c r="A1574" t="s">
        <v>76</v>
      </c>
      <c r="B1574" s="3" t="s">
        <v>79</v>
      </c>
      <c r="C1574" s="4">
        <v>1</v>
      </c>
      <c r="D1574" s="4" t="b">
        <v>1</v>
      </c>
      <c r="E1574" s="13">
        <v>42886</v>
      </c>
      <c r="F1574" s="4">
        <f>IF(Table2[[#This Row],[Win]],1,0)</f>
        <v>1</v>
      </c>
      <c r="G1574" s="4">
        <f>VLOOKUP(Table2[[#This Row],[Team]],Table3[[Team]:[ID]],2,FALSE)</f>
        <v>13</v>
      </c>
      <c r="H1574" s="4">
        <f>VLOOKUP(Table2[[#This Row],[Opponent]],Table3[[Team]:[ID]],2,FALSE)</f>
        <v>2</v>
      </c>
    </row>
    <row r="1575" spans="1:8" x14ac:dyDescent="0.3">
      <c r="A1575" t="s">
        <v>81</v>
      </c>
      <c r="B1575" s="5" t="s">
        <v>93</v>
      </c>
      <c r="C1575" s="6">
        <v>-1</v>
      </c>
      <c r="D1575" s="6" t="b">
        <v>0</v>
      </c>
      <c r="E1575" s="13">
        <v>42886</v>
      </c>
      <c r="F1575" s="4">
        <f>IF(Table2[[#This Row],[Win]],1,0)</f>
        <v>0</v>
      </c>
      <c r="G1575" s="4">
        <f>VLOOKUP(Table2[[#This Row],[Team]],Table3[[Team]:[ID]],2,FALSE)</f>
        <v>22</v>
      </c>
      <c r="H1575" s="4">
        <f>VLOOKUP(Table2[[#This Row],[Opponent]],Table3[[Team]:[ID]],2,FALSE)</f>
        <v>1</v>
      </c>
    </row>
    <row r="1576" spans="1:8" x14ac:dyDescent="0.3">
      <c r="A1576" t="s">
        <v>82</v>
      </c>
      <c r="B1576" s="3" t="s">
        <v>72</v>
      </c>
      <c r="C1576" s="4">
        <v>1</v>
      </c>
      <c r="D1576" s="4" t="b">
        <v>1</v>
      </c>
      <c r="E1576" s="13">
        <v>42886</v>
      </c>
      <c r="F1576" s="4">
        <f>IF(Table2[[#This Row],[Win]],1,0)</f>
        <v>1</v>
      </c>
      <c r="G1576" s="4">
        <f>VLOOKUP(Table2[[#This Row],[Team]],Table3[[Team]:[ID]],2,FALSE)</f>
        <v>23</v>
      </c>
      <c r="H1576" s="4">
        <f>VLOOKUP(Table2[[#This Row],[Opponent]],Table3[[Team]:[ID]],2,FALSE)</f>
        <v>5</v>
      </c>
    </row>
    <row r="1577" spans="1:8" x14ac:dyDescent="0.3">
      <c r="A1577" t="s">
        <v>75</v>
      </c>
      <c r="B1577" s="5" t="s">
        <v>86</v>
      </c>
      <c r="C1577" s="6">
        <v>1</v>
      </c>
      <c r="D1577" s="6" t="b">
        <v>1</v>
      </c>
      <c r="E1577" s="13">
        <v>42886</v>
      </c>
      <c r="F1577" s="4">
        <f>IF(Table2[[#This Row],[Win]],1,0)</f>
        <v>1</v>
      </c>
      <c r="G1577" s="4">
        <f>VLOOKUP(Table2[[#This Row],[Team]],Table3[[Team]:[ID]],2,FALSE)</f>
        <v>29</v>
      </c>
      <c r="H1577" s="4">
        <f>VLOOKUP(Table2[[#This Row],[Opponent]],Table3[[Team]:[ID]],2,FALSE)</f>
        <v>7</v>
      </c>
    </row>
    <row r="1578" spans="1:8" x14ac:dyDescent="0.3">
      <c r="A1578" t="s">
        <v>99</v>
      </c>
      <c r="B1578" s="3" t="s">
        <v>73</v>
      </c>
      <c r="C1578" s="4">
        <v>6</v>
      </c>
      <c r="D1578" s="4" t="b">
        <v>1</v>
      </c>
      <c r="E1578" s="13">
        <v>42886</v>
      </c>
      <c r="F1578" s="4">
        <f>IF(Table2[[#This Row],[Win]],1,0)</f>
        <v>1</v>
      </c>
      <c r="G1578" s="4">
        <f>VLOOKUP(Table2[[#This Row],[Team]],Table3[[Team]:[ID]],2,FALSE)</f>
        <v>3</v>
      </c>
      <c r="H1578" s="4">
        <f>VLOOKUP(Table2[[#This Row],[Opponent]],Table3[[Team]:[ID]],2,FALSE)</f>
        <v>19</v>
      </c>
    </row>
    <row r="1579" spans="1:8" x14ac:dyDescent="0.3">
      <c r="A1579" t="s">
        <v>92</v>
      </c>
      <c r="B1579" s="5" t="s">
        <v>98</v>
      </c>
      <c r="C1579" s="6">
        <v>-6</v>
      </c>
      <c r="D1579" s="6" t="b">
        <v>0</v>
      </c>
      <c r="E1579" s="13">
        <v>42886</v>
      </c>
      <c r="F1579" s="4">
        <f>IF(Table2[[#This Row],[Win]],1,0)</f>
        <v>0</v>
      </c>
      <c r="G1579" s="4">
        <f>VLOOKUP(Table2[[#This Row],[Team]],Table3[[Team]:[ID]],2,FALSE)</f>
        <v>18</v>
      </c>
      <c r="H1579" s="4">
        <f>VLOOKUP(Table2[[#This Row],[Opponent]],Table3[[Team]:[ID]],2,FALSE)</f>
        <v>16</v>
      </c>
    </row>
    <row r="1580" spans="1:8" x14ac:dyDescent="0.3">
      <c r="A1580" t="s">
        <v>87</v>
      </c>
      <c r="B1580" s="3" t="s">
        <v>96</v>
      </c>
      <c r="C1580" s="4">
        <v>-11</v>
      </c>
      <c r="D1580" s="4" t="b">
        <v>0</v>
      </c>
      <c r="E1580" s="13">
        <v>42886</v>
      </c>
      <c r="F1580" s="4">
        <f>IF(Table2[[#This Row],[Win]],1,0)</f>
        <v>0</v>
      </c>
      <c r="G1580" s="4">
        <f>VLOOKUP(Table2[[#This Row],[Team]],Table3[[Team]:[ID]],2,FALSE)</f>
        <v>17</v>
      </c>
      <c r="H1580" s="4">
        <f>VLOOKUP(Table2[[#This Row],[Opponent]],Table3[[Team]:[ID]],2,FALSE)</f>
        <v>11</v>
      </c>
    </row>
    <row r="1581" spans="1:8" x14ac:dyDescent="0.3">
      <c r="A1581" t="s">
        <v>84</v>
      </c>
      <c r="B1581" s="5" t="s">
        <v>80</v>
      </c>
      <c r="C1581" s="6">
        <v>8</v>
      </c>
      <c r="D1581" s="6" t="b">
        <v>1</v>
      </c>
      <c r="E1581" s="13">
        <v>42886</v>
      </c>
      <c r="F1581" s="4">
        <f>IF(Table2[[#This Row],[Win]],1,0)</f>
        <v>1</v>
      </c>
      <c r="G1581" s="4">
        <f>VLOOKUP(Table2[[#This Row],[Team]],Table3[[Team]:[ID]],2,FALSE)</f>
        <v>15</v>
      </c>
      <c r="H1581" s="4">
        <f>VLOOKUP(Table2[[#This Row],[Opponent]],Table3[[Team]:[ID]],2,FALSE)</f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400"/>
  <sheetViews>
    <sheetView workbookViewId="0">
      <selection activeCell="I24" sqref="I24"/>
    </sheetView>
  </sheetViews>
  <sheetFormatPr defaultRowHeight="14.4" x14ac:dyDescent="0.3"/>
  <sheetData>
    <row r="1" spans="3:16" x14ac:dyDescent="0.3"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</row>
    <row r="2" spans="3:16" x14ac:dyDescent="0.3">
      <c r="C2">
        <v>6</v>
      </c>
      <c r="D2">
        <v>1</v>
      </c>
      <c r="E2" t="s">
        <v>129</v>
      </c>
      <c r="H2">
        <f>SUMIFS(Table2[Win as Number],Table2[Team ID],'win-loss'!C2,Table2[Opponent ID],'win-loss'!D2)/COUNTIFS(Table2[Team ID],'win-loss'!C2,Table2[Opponent ID],'win-loss'!D2)</f>
        <v>0</v>
      </c>
      <c r="N2">
        <v>5</v>
      </c>
      <c r="O2">
        <f t="shared" ref="O2:O27" si="0">MOD(N2,30)+1</f>
        <v>6</v>
      </c>
      <c r="P2">
        <f t="shared" ref="P2:P27" si="1">ROUNDDOWN(1+N2/30,0)</f>
        <v>1</v>
      </c>
    </row>
    <row r="3" spans="3:16" x14ac:dyDescent="0.3">
      <c r="C3">
        <v>8</v>
      </c>
      <c r="D3">
        <v>1</v>
      </c>
      <c r="E3" t="s">
        <v>129</v>
      </c>
      <c r="H3">
        <f>SUMIFS(Table2[Win as Number],Table2[Team ID],'win-loss'!C3,Table2[Opponent ID],'win-loss'!D3)/COUNTIFS(Table2[Team ID],'win-loss'!C3,Table2[Opponent ID],'win-loss'!D3)</f>
        <v>0</v>
      </c>
      <c r="N3">
        <v>7</v>
      </c>
      <c r="O3">
        <f t="shared" si="0"/>
        <v>8</v>
      </c>
      <c r="P3">
        <f t="shared" si="1"/>
        <v>1</v>
      </c>
    </row>
    <row r="4" spans="3:16" x14ac:dyDescent="0.3">
      <c r="C4">
        <v>9</v>
      </c>
      <c r="D4">
        <v>1</v>
      </c>
      <c r="E4" t="s">
        <v>129</v>
      </c>
      <c r="H4">
        <f>SUMIFS(Table2[Win as Number],Table2[Team ID],'win-loss'!C4,Table2[Opponent ID],'win-loss'!D4)/COUNTIFS(Table2[Team ID],'win-loss'!C4,Table2[Opponent ID],'win-loss'!D4)</f>
        <v>0.66666666666666663</v>
      </c>
      <c r="N4">
        <v>8</v>
      </c>
      <c r="O4">
        <f t="shared" si="0"/>
        <v>9</v>
      </c>
      <c r="P4">
        <f t="shared" si="1"/>
        <v>1</v>
      </c>
    </row>
    <row r="5" spans="3:16" x14ac:dyDescent="0.3">
      <c r="C5">
        <v>10</v>
      </c>
      <c r="D5">
        <v>1</v>
      </c>
      <c r="E5" t="s">
        <v>129</v>
      </c>
      <c r="H5">
        <f>SUMIFS(Table2[Win as Number],Table2[Team ID],'win-loss'!C5,Table2[Opponent ID],'win-loss'!D5)/COUNTIFS(Table2[Team ID],'win-loss'!C5,Table2[Opponent ID],'win-loss'!D5)</f>
        <v>0.5</v>
      </c>
      <c r="N5">
        <v>9</v>
      </c>
      <c r="O5">
        <f t="shared" si="0"/>
        <v>10</v>
      </c>
      <c r="P5">
        <f t="shared" si="1"/>
        <v>1</v>
      </c>
    </row>
    <row r="6" spans="3:16" x14ac:dyDescent="0.3">
      <c r="C6">
        <v>14</v>
      </c>
      <c r="D6">
        <v>1</v>
      </c>
      <c r="E6" t="s">
        <v>129</v>
      </c>
      <c r="H6">
        <f>SUMIFS(Table2[Win as Number],Table2[Team ID],'win-loss'!C6,Table2[Opponent ID],'win-loss'!D6)/COUNTIFS(Table2[Team ID],'win-loss'!C6,Table2[Opponent ID],'win-loss'!D6)</f>
        <v>0.42857142857142855</v>
      </c>
      <c r="N6">
        <v>13</v>
      </c>
      <c r="O6">
        <f t="shared" si="0"/>
        <v>14</v>
      </c>
      <c r="P6">
        <f t="shared" si="1"/>
        <v>1</v>
      </c>
    </row>
    <row r="7" spans="3:16" x14ac:dyDescent="0.3">
      <c r="C7">
        <v>15</v>
      </c>
      <c r="D7">
        <v>1</v>
      </c>
      <c r="E7" t="s">
        <v>129</v>
      </c>
      <c r="H7" t="e">
        <f>SUMIFS(Table2[Win as Number],Table2[Team ID],'win-loss'!C7,Table2[Opponent ID],'win-loss'!D7)/COUNTIFS(Table2[Team ID],'win-loss'!C7,Table2[Opponent ID],'win-loss'!D7)</f>
        <v>#DIV/0!</v>
      </c>
      <c r="N7">
        <v>14</v>
      </c>
      <c r="O7">
        <f t="shared" si="0"/>
        <v>15</v>
      </c>
      <c r="P7">
        <f t="shared" si="1"/>
        <v>1</v>
      </c>
    </row>
    <row r="8" spans="3:16" x14ac:dyDescent="0.3">
      <c r="C8">
        <v>16</v>
      </c>
      <c r="D8">
        <v>1</v>
      </c>
      <c r="E8" t="s">
        <v>129</v>
      </c>
      <c r="H8">
        <f>SUMIFS(Table2[Win as Number],Table2[Team ID],'win-loss'!C8,Table2[Opponent ID],'win-loss'!D8)/COUNTIFS(Table2[Team ID],'win-loss'!C8,Table2[Opponent ID],'win-loss'!D8)</f>
        <v>0.5</v>
      </c>
      <c r="N8">
        <v>15</v>
      </c>
      <c r="O8">
        <f t="shared" si="0"/>
        <v>16</v>
      </c>
      <c r="P8">
        <f t="shared" si="1"/>
        <v>1</v>
      </c>
    </row>
    <row r="9" spans="3:16" x14ac:dyDescent="0.3">
      <c r="C9">
        <v>18</v>
      </c>
      <c r="D9">
        <v>1</v>
      </c>
      <c r="E9" t="s">
        <v>129</v>
      </c>
      <c r="H9">
        <f>SUMIFS(Table2[Win as Number],Table2[Team ID],'win-loss'!C9,Table2[Opponent ID],'win-loss'!D9)/COUNTIFS(Table2[Team ID],'win-loss'!C9,Table2[Opponent ID],'win-loss'!D9)</f>
        <v>0</v>
      </c>
      <c r="N9">
        <v>17</v>
      </c>
      <c r="O9">
        <f t="shared" si="0"/>
        <v>18</v>
      </c>
      <c r="P9">
        <f t="shared" si="1"/>
        <v>1</v>
      </c>
    </row>
    <row r="10" spans="3:16" x14ac:dyDescent="0.3">
      <c r="C10">
        <v>22</v>
      </c>
      <c r="D10">
        <v>1</v>
      </c>
      <c r="E10" t="s">
        <v>129</v>
      </c>
      <c r="H10">
        <f>SUMIFS(Table2[Win as Number],Table2[Team ID],'win-loss'!C10,Table2[Opponent ID],'win-loss'!D10)/COUNTIFS(Table2[Team ID],'win-loss'!C10,Table2[Opponent ID],'win-loss'!D10)</f>
        <v>0.42857142857142855</v>
      </c>
      <c r="N10">
        <v>21</v>
      </c>
      <c r="O10">
        <f t="shared" si="0"/>
        <v>22</v>
      </c>
      <c r="P10">
        <f t="shared" si="1"/>
        <v>1</v>
      </c>
    </row>
    <row r="11" spans="3:16" x14ac:dyDescent="0.3">
      <c r="C11">
        <v>23</v>
      </c>
      <c r="D11">
        <v>1</v>
      </c>
      <c r="E11" t="s">
        <v>129</v>
      </c>
      <c r="H11">
        <f>SUMIFS(Table2[Win as Number],Table2[Team ID],'win-loss'!C11,Table2[Opponent ID],'win-loss'!D11)/COUNTIFS(Table2[Team ID],'win-loss'!C11,Table2[Opponent ID],'win-loss'!D11)</f>
        <v>0.4</v>
      </c>
      <c r="N11">
        <v>22</v>
      </c>
      <c r="O11">
        <f t="shared" si="0"/>
        <v>23</v>
      </c>
      <c r="P11">
        <f t="shared" si="1"/>
        <v>1</v>
      </c>
    </row>
    <row r="12" spans="3:16" x14ac:dyDescent="0.3">
      <c r="C12">
        <v>24</v>
      </c>
      <c r="D12">
        <v>1</v>
      </c>
      <c r="E12" t="s">
        <v>129</v>
      </c>
      <c r="H12">
        <f>SUMIFS(Table2[Win as Number],Table2[Team ID],'win-loss'!C12,Table2[Opponent ID],'win-loss'!D12)/COUNTIFS(Table2[Team ID],'win-loss'!C12,Table2[Opponent ID],'win-loss'!D12)</f>
        <v>0.42857142857142855</v>
      </c>
      <c r="N12">
        <v>23</v>
      </c>
      <c r="O12">
        <f t="shared" si="0"/>
        <v>24</v>
      </c>
      <c r="P12">
        <f t="shared" si="1"/>
        <v>1</v>
      </c>
    </row>
    <row r="13" spans="3:16" x14ac:dyDescent="0.3">
      <c r="C13">
        <v>30</v>
      </c>
      <c r="D13">
        <v>1</v>
      </c>
      <c r="E13" t="s">
        <v>129</v>
      </c>
      <c r="H13">
        <f>SUMIFS(Table2[Win as Number],Table2[Team ID],'win-loss'!C13,Table2[Opponent ID],'win-loss'!D13)/COUNTIFS(Table2[Team ID],'win-loss'!C13,Table2[Opponent ID],'win-loss'!D13)</f>
        <v>0.66666666666666663</v>
      </c>
      <c r="N13">
        <v>29</v>
      </c>
      <c r="O13">
        <f t="shared" si="0"/>
        <v>30</v>
      </c>
      <c r="P13">
        <f t="shared" si="1"/>
        <v>1</v>
      </c>
    </row>
    <row r="14" spans="3:16" x14ac:dyDescent="0.3">
      <c r="C14">
        <v>7</v>
      </c>
      <c r="D14">
        <v>2</v>
      </c>
      <c r="E14" t="s">
        <v>129</v>
      </c>
      <c r="H14" t="e">
        <f>SUMIFS(Table2[Win as Number],Table2[Team ID],'win-loss'!C14,Table2[Opponent ID],'win-loss'!D14)/COUNTIFS(Table2[Team ID],'win-loss'!C14,Table2[Opponent ID],'win-loss'!D14)</f>
        <v>#DIV/0!</v>
      </c>
      <c r="N14">
        <v>36</v>
      </c>
      <c r="O14">
        <f t="shared" si="0"/>
        <v>7</v>
      </c>
      <c r="P14">
        <f t="shared" si="1"/>
        <v>2</v>
      </c>
    </row>
    <row r="15" spans="3:16" x14ac:dyDescent="0.3">
      <c r="C15">
        <v>11</v>
      </c>
      <c r="D15">
        <v>2</v>
      </c>
      <c r="E15" t="s">
        <v>129</v>
      </c>
      <c r="H15">
        <f>SUMIFS(Table2[Win as Number],Table2[Team ID],'win-loss'!C15,Table2[Opponent ID],'win-loss'!D15)/COUNTIFS(Table2[Team ID],'win-loss'!C15,Table2[Opponent ID],'win-loss'!D15)</f>
        <v>1</v>
      </c>
      <c r="N15">
        <v>40</v>
      </c>
      <c r="O15">
        <f t="shared" si="0"/>
        <v>11</v>
      </c>
      <c r="P15">
        <f t="shared" si="1"/>
        <v>2</v>
      </c>
    </row>
    <row r="16" spans="3:16" x14ac:dyDescent="0.3">
      <c r="C16">
        <v>13</v>
      </c>
      <c r="D16">
        <v>2</v>
      </c>
      <c r="E16" t="s">
        <v>129</v>
      </c>
      <c r="H16">
        <f>SUMIFS(Table2[Win as Number],Table2[Team ID],'win-loss'!C16,Table2[Opponent ID],'win-loss'!D16)/COUNTIFS(Table2[Team ID],'win-loss'!C16,Table2[Opponent ID],'win-loss'!D16)</f>
        <v>0.66666666666666663</v>
      </c>
      <c r="N16">
        <v>42</v>
      </c>
      <c r="O16">
        <f t="shared" si="0"/>
        <v>13</v>
      </c>
      <c r="P16">
        <f t="shared" si="1"/>
        <v>2</v>
      </c>
    </row>
    <row r="17" spans="3:16" x14ac:dyDescent="0.3">
      <c r="C17">
        <v>15</v>
      </c>
      <c r="D17">
        <v>2</v>
      </c>
      <c r="E17" t="s">
        <v>129</v>
      </c>
      <c r="H17">
        <f>SUMIFS(Table2[Win as Number],Table2[Team ID],'win-loss'!C17,Table2[Opponent ID],'win-loss'!D17)/COUNTIFS(Table2[Team ID],'win-loss'!C17,Table2[Opponent ID],'win-loss'!D17)</f>
        <v>0.4</v>
      </c>
      <c r="N17">
        <v>44</v>
      </c>
      <c r="O17">
        <f t="shared" si="0"/>
        <v>15</v>
      </c>
      <c r="P17">
        <f t="shared" si="1"/>
        <v>2</v>
      </c>
    </row>
    <row r="18" spans="3:16" x14ac:dyDescent="0.3">
      <c r="C18">
        <v>16</v>
      </c>
      <c r="D18">
        <v>2</v>
      </c>
      <c r="E18" t="s">
        <v>129</v>
      </c>
      <c r="H18">
        <f>SUMIFS(Table2[Win as Number],Table2[Team ID],'win-loss'!C18,Table2[Opponent ID],'win-loss'!D18)/COUNTIFS(Table2[Team ID],'win-loss'!C18,Table2[Opponent ID],'win-loss'!D18)</f>
        <v>0.33333333333333331</v>
      </c>
      <c r="N18">
        <v>45</v>
      </c>
      <c r="O18">
        <f t="shared" si="0"/>
        <v>16</v>
      </c>
      <c r="P18">
        <f t="shared" si="1"/>
        <v>2</v>
      </c>
    </row>
    <row r="19" spans="3:16" x14ac:dyDescent="0.3">
      <c r="C19">
        <v>18</v>
      </c>
      <c r="D19">
        <v>2</v>
      </c>
      <c r="E19" t="s">
        <v>129</v>
      </c>
      <c r="H19">
        <f>SUMIFS(Table2[Win as Number],Table2[Team ID],'win-loss'!C19,Table2[Opponent ID],'win-loss'!D19)/COUNTIFS(Table2[Team ID],'win-loss'!C19,Table2[Opponent ID],'win-loss'!D19)</f>
        <v>0.5</v>
      </c>
      <c r="N19">
        <v>47</v>
      </c>
      <c r="O19">
        <f t="shared" si="0"/>
        <v>18</v>
      </c>
      <c r="P19">
        <f t="shared" si="1"/>
        <v>2</v>
      </c>
    </row>
    <row r="20" spans="3:16" x14ac:dyDescent="0.3">
      <c r="C20">
        <v>21</v>
      </c>
      <c r="D20">
        <v>2</v>
      </c>
      <c r="E20" t="s">
        <v>129</v>
      </c>
      <c r="H20">
        <f>SUMIFS(Table2[Win as Number],Table2[Team ID],'win-loss'!C20,Table2[Opponent ID],'win-loss'!D20)/COUNTIFS(Table2[Team ID],'win-loss'!C20,Table2[Opponent ID],'win-loss'!D20)</f>
        <v>1</v>
      </c>
      <c r="N20">
        <v>50</v>
      </c>
      <c r="O20">
        <f t="shared" si="0"/>
        <v>21</v>
      </c>
      <c r="P20">
        <f t="shared" si="1"/>
        <v>2</v>
      </c>
    </row>
    <row r="21" spans="3:16" x14ac:dyDescent="0.3">
      <c r="C21">
        <v>22</v>
      </c>
      <c r="D21">
        <v>2</v>
      </c>
      <c r="E21" t="s">
        <v>129</v>
      </c>
      <c r="H21">
        <f>SUMIFS(Table2[Win as Number],Table2[Team ID],'win-loss'!C21,Table2[Opponent ID],'win-loss'!D21)/COUNTIFS(Table2[Team ID],'win-loss'!C21,Table2[Opponent ID],'win-loss'!D21)</f>
        <v>0.7142857142857143</v>
      </c>
      <c r="N21">
        <v>51</v>
      </c>
      <c r="O21">
        <f t="shared" si="0"/>
        <v>22</v>
      </c>
      <c r="P21">
        <f t="shared" si="1"/>
        <v>2</v>
      </c>
    </row>
    <row r="22" spans="3:16" x14ac:dyDescent="0.3">
      <c r="C22">
        <v>23</v>
      </c>
      <c r="D22">
        <v>2</v>
      </c>
      <c r="E22" t="s">
        <v>129</v>
      </c>
      <c r="H22">
        <f>SUMIFS(Table2[Win as Number],Table2[Team ID],'win-loss'!C22,Table2[Opponent ID],'win-loss'!D22)/COUNTIFS(Table2[Team ID],'win-loss'!C22,Table2[Opponent ID],'win-loss'!D22)</f>
        <v>0</v>
      </c>
      <c r="N22">
        <v>52</v>
      </c>
      <c r="O22">
        <f t="shared" si="0"/>
        <v>23</v>
      </c>
      <c r="P22">
        <f t="shared" si="1"/>
        <v>2</v>
      </c>
    </row>
    <row r="23" spans="3:16" x14ac:dyDescent="0.3">
      <c r="C23">
        <v>24</v>
      </c>
      <c r="D23">
        <v>2</v>
      </c>
      <c r="E23" t="s">
        <v>129</v>
      </c>
      <c r="H23">
        <f>SUMIFS(Table2[Win as Number],Table2[Team ID],'win-loss'!C23,Table2[Opponent ID],'win-loss'!D23)/COUNTIFS(Table2[Team ID],'win-loss'!C23,Table2[Opponent ID],'win-loss'!D23)</f>
        <v>0.66666666666666663</v>
      </c>
      <c r="N23">
        <v>53</v>
      </c>
      <c r="O23">
        <f t="shared" si="0"/>
        <v>24</v>
      </c>
      <c r="P23">
        <f t="shared" si="1"/>
        <v>2</v>
      </c>
    </row>
    <row r="24" spans="3:16" x14ac:dyDescent="0.3">
      <c r="C24">
        <v>26</v>
      </c>
      <c r="D24">
        <v>2</v>
      </c>
      <c r="E24" t="s">
        <v>129</v>
      </c>
      <c r="H24">
        <f>SUMIFS(Table2[Win as Number],Table2[Team ID],'win-loss'!C24,Table2[Opponent ID],'win-loss'!D24)/COUNTIFS(Table2[Team ID],'win-loss'!C24,Table2[Opponent ID],'win-loss'!D24)</f>
        <v>1</v>
      </c>
      <c r="N24">
        <v>55</v>
      </c>
      <c r="O24">
        <f t="shared" si="0"/>
        <v>26</v>
      </c>
      <c r="P24">
        <f t="shared" si="1"/>
        <v>2</v>
      </c>
    </row>
    <row r="25" spans="3:16" x14ac:dyDescent="0.3">
      <c r="C25">
        <v>29</v>
      </c>
      <c r="D25">
        <v>2</v>
      </c>
      <c r="E25" t="s">
        <v>129</v>
      </c>
      <c r="H25">
        <f>SUMIFS(Table2[Win as Number],Table2[Team ID],'win-loss'!C25,Table2[Opponent ID],'win-loss'!D25)/COUNTIFS(Table2[Team ID],'win-loss'!C25,Table2[Opponent ID],'win-loss'!D25)</f>
        <v>0.25</v>
      </c>
      <c r="N25">
        <v>58</v>
      </c>
      <c r="O25">
        <f t="shared" si="0"/>
        <v>29</v>
      </c>
      <c r="P25">
        <f t="shared" si="1"/>
        <v>2</v>
      </c>
    </row>
    <row r="26" spans="3:16" x14ac:dyDescent="0.3">
      <c r="C26">
        <v>30</v>
      </c>
      <c r="D26">
        <v>2</v>
      </c>
      <c r="E26" t="s">
        <v>129</v>
      </c>
      <c r="H26">
        <f>SUMIFS(Table2[Win as Number],Table2[Team ID],'win-loss'!C26,Table2[Opponent ID],'win-loss'!D26)/COUNTIFS(Table2[Team ID],'win-loss'!C26,Table2[Opponent ID],'win-loss'!D26)</f>
        <v>0.66666666666666663</v>
      </c>
      <c r="N26">
        <v>59</v>
      </c>
      <c r="O26">
        <f t="shared" si="0"/>
        <v>30</v>
      </c>
      <c r="P26">
        <f t="shared" si="1"/>
        <v>2</v>
      </c>
    </row>
    <row r="27" spans="3:16" x14ac:dyDescent="0.3">
      <c r="C27">
        <v>4</v>
      </c>
      <c r="D27">
        <v>3</v>
      </c>
      <c r="E27" t="s">
        <v>129</v>
      </c>
      <c r="H27">
        <f>SUMIFS(Table2[Win as Number],Table2[Team ID],'win-loss'!C27,Table2[Opponent ID],'win-loss'!D27)/COUNTIFS(Table2[Team ID],'win-loss'!C27,Table2[Opponent ID],'win-loss'!D27)</f>
        <v>0.44444444444444442</v>
      </c>
      <c r="N27">
        <v>63</v>
      </c>
      <c r="O27">
        <f t="shared" si="0"/>
        <v>4</v>
      </c>
      <c r="P27">
        <f t="shared" si="1"/>
        <v>3</v>
      </c>
    </row>
    <row r="28" spans="3:16" x14ac:dyDescent="0.3">
      <c r="C28">
        <v>6</v>
      </c>
      <c r="D28">
        <v>3</v>
      </c>
      <c r="E28" t="s">
        <v>129</v>
      </c>
      <c r="H28">
        <f>SUMIFS(Table2[Win as Number],Table2[Team ID],'win-loss'!C28,Table2[Opponent ID],'win-loss'!D28)/COUNTIFS(Table2[Team ID],'win-loss'!C28,Table2[Opponent ID],'win-loss'!D28)</f>
        <v>0</v>
      </c>
      <c r="N28">
        <v>65</v>
      </c>
      <c r="O28">
        <f t="shared" ref="O28:O55" si="2">MOD(N28,30)+1</f>
        <v>6</v>
      </c>
      <c r="P28">
        <f t="shared" ref="P28:P55" si="3">ROUNDDOWN(1+N28/30,0)</f>
        <v>3</v>
      </c>
    </row>
    <row r="29" spans="3:16" x14ac:dyDescent="0.3">
      <c r="C29">
        <v>7</v>
      </c>
      <c r="D29">
        <v>3</v>
      </c>
      <c r="E29" t="s">
        <v>129</v>
      </c>
      <c r="H29">
        <f>SUMIFS(Table2[Win as Number],Table2[Team ID],'win-loss'!C29,Table2[Opponent ID],'win-loss'!D29)/COUNTIFS(Table2[Team ID],'win-loss'!C29,Table2[Opponent ID],'win-loss'!D29)</f>
        <v>0.33333333333333331</v>
      </c>
      <c r="N29">
        <v>66</v>
      </c>
      <c r="O29">
        <f t="shared" si="2"/>
        <v>7</v>
      </c>
      <c r="P29">
        <f t="shared" si="3"/>
        <v>3</v>
      </c>
    </row>
    <row r="30" spans="3:16" x14ac:dyDescent="0.3">
      <c r="C30">
        <v>10</v>
      </c>
      <c r="D30">
        <v>3</v>
      </c>
      <c r="E30" t="s">
        <v>129</v>
      </c>
      <c r="H30">
        <f>SUMIFS(Table2[Win as Number],Table2[Team ID],'win-loss'!C30,Table2[Opponent ID],'win-loss'!D30)/COUNTIFS(Table2[Team ID],'win-loss'!C30,Table2[Opponent ID],'win-loss'!D30)</f>
        <v>0.66666666666666663</v>
      </c>
      <c r="N30">
        <v>69</v>
      </c>
      <c r="O30">
        <f t="shared" si="2"/>
        <v>10</v>
      </c>
      <c r="P30">
        <f t="shared" si="3"/>
        <v>3</v>
      </c>
    </row>
    <row r="31" spans="3:16" x14ac:dyDescent="0.3">
      <c r="C31">
        <v>11</v>
      </c>
      <c r="D31">
        <v>3</v>
      </c>
      <c r="E31" t="s">
        <v>129</v>
      </c>
      <c r="H31">
        <f>SUMIFS(Table2[Win as Number],Table2[Team ID],'win-loss'!C31,Table2[Opponent ID],'win-loss'!D31)/COUNTIFS(Table2[Team ID],'win-loss'!C31,Table2[Opponent ID],'win-loss'!D31)</f>
        <v>1</v>
      </c>
      <c r="N31">
        <v>70</v>
      </c>
      <c r="O31">
        <f t="shared" si="2"/>
        <v>11</v>
      </c>
      <c r="P31">
        <f t="shared" si="3"/>
        <v>3</v>
      </c>
    </row>
    <row r="32" spans="3:16" x14ac:dyDescent="0.3">
      <c r="C32">
        <v>12</v>
      </c>
      <c r="D32">
        <v>3</v>
      </c>
      <c r="E32" t="s">
        <v>129</v>
      </c>
      <c r="H32">
        <f>SUMIFS(Table2[Win as Number],Table2[Team ID],'win-loss'!C32,Table2[Opponent ID],'win-loss'!D32)/COUNTIFS(Table2[Team ID],'win-loss'!C32,Table2[Opponent ID],'win-loss'!D32)</f>
        <v>1</v>
      </c>
      <c r="N32">
        <v>71</v>
      </c>
      <c r="O32">
        <f t="shared" si="2"/>
        <v>12</v>
      </c>
      <c r="P32">
        <f t="shared" si="3"/>
        <v>3</v>
      </c>
    </row>
    <row r="33" spans="3:16" x14ac:dyDescent="0.3">
      <c r="C33">
        <v>17</v>
      </c>
      <c r="D33">
        <v>3</v>
      </c>
      <c r="E33" t="s">
        <v>129</v>
      </c>
      <c r="H33">
        <f>SUMIFS(Table2[Win as Number],Table2[Team ID],'win-loss'!C33,Table2[Opponent ID],'win-loss'!D33)/COUNTIFS(Table2[Team ID],'win-loss'!C33,Table2[Opponent ID],'win-loss'!D33)</f>
        <v>1</v>
      </c>
      <c r="N33">
        <v>76</v>
      </c>
      <c r="O33">
        <f t="shared" si="2"/>
        <v>17</v>
      </c>
      <c r="P33">
        <f t="shared" si="3"/>
        <v>3</v>
      </c>
    </row>
    <row r="34" spans="3:16" x14ac:dyDescent="0.3">
      <c r="C34">
        <v>19</v>
      </c>
      <c r="D34">
        <v>3</v>
      </c>
      <c r="E34" t="s">
        <v>129</v>
      </c>
      <c r="H34">
        <f>SUMIFS(Table2[Win as Number],Table2[Team ID],'win-loss'!C34,Table2[Opponent ID],'win-loss'!D34)/COUNTIFS(Table2[Team ID],'win-loss'!C34,Table2[Opponent ID],'win-loss'!D34)</f>
        <v>0.44444444444444442</v>
      </c>
      <c r="N34">
        <v>78</v>
      </c>
      <c r="O34">
        <f t="shared" si="2"/>
        <v>19</v>
      </c>
      <c r="P34">
        <f t="shared" si="3"/>
        <v>3</v>
      </c>
    </row>
    <row r="35" spans="3:16" x14ac:dyDescent="0.3">
      <c r="C35">
        <v>22</v>
      </c>
      <c r="D35">
        <v>3</v>
      </c>
      <c r="E35" t="s">
        <v>129</v>
      </c>
      <c r="H35" t="e">
        <f>SUMIFS(Table2[Win as Number],Table2[Team ID],'win-loss'!C35,Table2[Opponent ID],'win-loss'!D35)/COUNTIFS(Table2[Team ID],'win-loss'!C35,Table2[Opponent ID],'win-loss'!D35)</f>
        <v>#DIV/0!</v>
      </c>
      <c r="N35">
        <v>81</v>
      </c>
      <c r="O35">
        <f t="shared" si="2"/>
        <v>22</v>
      </c>
      <c r="P35">
        <f t="shared" si="3"/>
        <v>3</v>
      </c>
    </row>
    <row r="36" spans="3:16" x14ac:dyDescent="0.3">
      <c r="C36">
        <v>27</v>
      </c>
      <c r="D36">
        <v>3</v>
      </c>
      <c r="E36" t="s">
        <v>129</v>
      </c>
      <c r="H36">
        <f>SUMIFS(Table2[Win as Number],Table2[Team ID],'win-loss'!C36,Table2[Opponent ID],'win-loss'!D36)/COUNTIFS(Table2[Team ID],'win-loss'!C36,Table2[Opponent ID],'win-loss'!D36)</f>
        <v>0.33333333333333331</v>
      </c>
      <c r="N36">
        <v>86</v>
      </c>
      <c r="O36">
        <f t="shared" si="2"/>
        <v>27</v>
      </c>
      <c r="P36">
        <f t="shared" si="3"/>
        <v>3</v>
      </c>
    </row>
    <row r="37" spans="3:16" x14ac:dyDescent="0.3">
      <c r="C37">
        <v>29</v>
      </c>
      <c r="D37">
        <v>3</v>
      </c>
      <c r="E37" t="s">
        <v>129</v>
      </c>
      <c r="H37">
        <f>SUMIFS(Table2[Win as Number],Table2[Team ID],'win-loss'!C37,Table2[Opponent ID],'win-loss'!D37)/COUNTIFS(Table2[Team ID],'win-loss'!C37,Table2[Opponent ID],'win-loss'!D37)</f>
        <v>0.22222222222222221</v>
      </c>
      <c r="N37">
        <v>88</v>
      </c>
      <c r="O37">
        <f t="shared" si="2"/>
        <v>29</v>
      </c>
      <c r="P37">
        <f t="shared" si="3"/>
        <v>3</v>
      </c>
    </row>
    <row r="38" spans="3:16" x14ac:dyDescent="0.3">
      <c r="C38">
        <v>30</v>
      </c>
      <c r="D38">
        <v>3</v>
      </c>
      <c r="E38" t="s">
        <v>129</v>
      </c>
      <c r="H38">
        <f>SUMIFS(Table2[Win as Number],Table2[Team ID],'win-loss'!C38,Table2[Opponent ID],'win-loss'!D38)/COUNTIFS(Table2[Team ID],'win-loss'!C38,Table2[Opponent ID],'win-loss'!D38)</f>
        <v>0.33333333333333331</v>
      </c>
      <c r="N38">
        <v>89</v>
      </c>
      <c r="O38">
        <f t="shared" si="2"/>
        <v>30</v>
      </c>
      <c r="P38">
        <f t="shared" si="3"/>
        <v>3</v>
      </c>
    </row>
    <row r="39" spans="3:16" x14ac:dyDescent="0.3">
      <c r="C39">
        <v>3</v>
      </c>
      <c r="D39">
        <v>4</v>
      </c>
      <c r="E39" t="s">
        <v>129</v>
      </c>
      <c r="H39">
        <f>SUMIFS(Table2[Win as Number],Table2[Team ID],'win-loss'!C39,Table2[Opponent ID],'win-loss'!D39)/COUNTIFS(Table2[Team ID],'win-loss'!C39,Table2[Opponent ID],'win-loss'!D39)</f>
        <v>0.55555555555555558</v>
      </c>
      <c r="N39">
        <v>92</v>
      </c>
      <c r="O39">
        <f t="shared" si="2"/>
        <v>3</v>
      </c>
      <c r="P39">
        <f t="shared" si="3"/>
        <v>4</v>
      </c>
    </row>
    <row r="40" spans="3:16" x14ac:dyDescent="0.3">
      <c r="C40">
        <v>5</v>
      </c>
      <c r="D40">
        <v>4</v>
      </c>
      <c r="E40" t="s">
        <v>129</v>
      </c>
      <c r="H40">
        <f>SUMIFS(Table2[Win as Number],Table2[Team ID],'win-loss'!C40,Table2[Opponent ID],'win-loss'!D40)/COUNTIFS(Table2[Team ID],'win-loss'!C40,Table2[Opponent ID],'win-loss'!D40)</f>
        <v>0.33333333333333331</v>
      </c>
      <c r="N40">
        <v>94</v>
      </c>
      <c r="O40">
        <f t="shared" si="2"/>
        <v>5</v>
      </c>
      <c r="P40">
        <f t="shared" si="3"/>
        <v>4</v>
      </c>
    </row>
    <row r="41" spans="3:16" x14ac:dyDescent="0.3">
      <c r="C41">
        <v>6</v>
      </c>
      <c r="D41">
        <v>4</v>
      </c>
      <c r="E41" t="s">
        <v>129</v>
      </c>
      <c r="H41">
        <f>SUMIFS(Table2[Win as Number],Table2[Team ID],'win-loss'!C41,Table2[Opponent ID],'win-loss'!D41)/COUNTIFS(Table2[Team ID],'win-loss'!C41,Table2[Opponent ID],'win-loss'!D41)</f>
        <v>0.33333333333333331</v>
      </c>
      <c r="N41">
        <v>95</v>
      </c>
      <c r="O41">
        <f t="shared" si="2"/>
        <v>6</v>
      </c>
      <c r="P41">
        <f t="shared" si="3"/>
        <v>4</v>
      </c>
    </row>
    <row r="42" spans="3:16" x14ac:dyDescent="0.3">
      <c r="C42">
        <v>10</v>
      </c>
      <c r="D42">
        <v>4</v>
      </c>
      <c r="E42" t="s">
        <v>129</v>
      </c>
      <c r="H42">
        <f>SUMIFS(Table2[Win as Number],Table2[Team ID],'win-loss'!C42,Table2[Opponent ID],'win-loss'!D42)/COUNTIFS(Table2[Team ID],'win-loss'!C42,Table2[Opponent ID],'win-loss'!D42)</f>
        <v>0.75</v>
      </c>
      <c r="N42">
        <v>99</v>
      </c>
      <c r="O42">
        <f t="shared" si="2"/>
        <v>10</v>
      </c>
      <c r="P42">
        <f t="shared" si="3"/>
        <v>4</v>
      </c>
    </row>
    <row r="43" spans="3:16" x14ac:dyDescent="0.3">
      <c r="C43">
        <v>16</v>
      </c>
      <c r="D43">
        <v>4</v>
      </c>
      <c r="E43" t="s">
        <v>129</v>
      </c>
      <c r="H43">
        <f>SUMIFS(Table2[Win as Number],Table2[Team ID],'win-loss'!C43,Table2[Opponent ID],'win-loss'!D43)/COUNTIFS(Table2[Team ID],'win-loss'!C43,Table2[Opponent ID],'win-loss'!D43)</f>
        <v>0.66666666666666663</v>
      </c>
      <c r="N43">
        <v>105</v>
      </c>
      <c r="O43">
        <f t="shared" si="2"/>
        <v>16</v>
      </c>
      <c r="P43">
        <f t="shared" si="3"/>
        <v>4</v>
      </c>
    </row>
    <row r="44" spans="3:16" x14ac:dyDescent="0.3">
      <c r="C44">
        <v>17</v>
      </c>
      <c r="D44">
        <v>4</v>
      </c>
      <c r="E44" t="s">
        <v>129</v>
      </c>
      <c r="H44">
        <f>SUMIFS(Table2[Win as Number],Table2[Team ID],'win-loss'!C44,Table2[Opponent ID],'win-loss'!D44)/COUNTIFS(Table2[Team ID],'win-loss'!C44,Table2[Opponent ID],'win-loss'!D44)</f>
        <v>0.33333333333333331</v>
      </c>
      <c r="N44">
        <v>106</v>
      </c>
      <c r="O44">
        <f t="shared" si="2"/>
        <v>17</v>
      </c>
      <c r="P44">
        <f t="shared" si="3"/>
        <v>4</v>
      </c>
    </row>
    <row r="45" spans="3:16" x14ac:dyDescent="0.3">
      <c r="C45">
        <v>19</v>
      </c>
      <c r="D45">
        <v>4</v>
      </c>
      <c r="E45" t="s">
        <v>129</v>
      </c>
      <c r="H45">
        <f>SUMIFS(Table2[Win as Number],Table2[Team ID],'win-loss'!C45,Table2[Opponent ID],'win-loss'!D45)/COUNTIFS(Table2[Team ID],'win-loss'!C45,Table2[Opponent ID],'win-loss'!D45)</f>
        <v>1</v>
      </c>
      <c r="N45">
        <v>108</v>
      </c>
      <c r="O45">
        <f t="shared" si="2"/>
        <v>19</v>
      </c>
      <c r="P45">
        <f t="shared" si="3"/>
        <v>4</v>
      </c>
    </row>
    <row r="46" spans="3:16" x14ac:dyDescent="0.3">
      <c r="C46">
        <v>20</v>
      </c>
      <c r="D46">
        <v>4</v>
      </c>
      <c r="E46" t="s">
        <v>129</v>
      </c>
      <c r="H46">
        <f>SUMIFS(Table2[Win as Number],Table2[Team ID],'win-loss'!C46,Table2[Opponent ID],'win-loss'!D46)/COUNTIFS(Table2[Team ID],'win-loss'!C46,Table2[Opponent ID],'win-loss'!D46)</f>
        <v>0.75</v>
      </c>
      <c r="N46">
        <v>109</v>
      </c>
      <c r="O46">
        <f t="shared" si="2"/>
        <v>20</v>
      </c>
      <c r="P46">
        <f t="shared" si="3"/>
        <v>4</v>
      </c>
    </row>
    <row r="47" spans="3:16" x14ac:dyDescent="0.3">
      <c r="C47">
        <v>22</v>
      </c>
      <c r="D47">
        <v>4</v>
      </c>
      <c r="E47" t="s">
        <v>129</v>
      </c>
      <c r="H47">
        <f>SUMIFS(Table2[Win as Number],Table2[Team ID],'win-loss'!C47,Table2[Opponent ID],'win-loss'!D47)/COUNTIFS(Table2[Team ID],'win-loss'!C47,Table2[Opponent ID],'win-loss'!D47)</f>
        <v>0</v>
      </c>
      <c r="N47">
        <v>111</v>
      </c>
      <c r="O47">
        <f t="shared" si="2"/>
        <v>22</v>
      </c>
      <c r="P47">
        <f t="shared" si="3"/>
        <v>4</v>
      </c>
    </row>
    <row r="48" spans="3:16" x14ac:dyDescent="0.3">
      <c r="C48">
        <v>25</v>
      </c>
      <c r="D48">
        <v>4</v>
      </c>
      <c r="E48" t="s">
        <v>129</v>
      </c>
      <c r="H48">
        <f>SUMIFS(Table2[Win as Number],Table2[Team ID],'win-loss'!C48,Table2[Opponent ID],'win-loss'!D48)/COUNTIFS(Table2[Team ID],'win-loss'!C48,Table2[Opponent ID],'win-loss'!D48)</f>
        <v>0.33333333333333331</v>
      </c>
      <c r="N48">
        <v>114</v>
      </c>
      <c r="O48">
        <f t="shared" si="2"/>
        <v>25</v>
      </c>
      <c r="P48">
        <f t="shared" si="3"/>
        <v>4</v>
      </c>
    </row>
    <row r="49" spans="3:16" x14ac:dyDescent="0.3">
      <c r="C49">
        <v>26</v>
      </c>
      <c r="D49">
        <v>4</v>
      </c>
      <c r="E49" t="s">
        <v>129</v>
      </c>
      <c r="H49">
        <f>SUMIFS(Table2[Win as Number],Table2[Team ID],'win-loss'!C49,Table2[Opponent ID],'win-loss'!D49)/COUNTIFS(Table2[Team ID],'win-loss'!C49,Table2[Opponent ID],'win-loss'!D49)</f>
        <v>0</v>
      </c>
      <c r="N49">
        <v>115</v>
      </c>
      <c r="O49">
        <f t="shared" si="2"/>
        <v>26</v>
      </c>
      <c r="P49">
        <f t="shared" si="3"/>
        <v>4</v>
      </c>
    </row>
    <row r="50" spans="3:16" x14ac:dyDescent="0.3">
      <c r="C50">
        <v>27</v>
      </c>
      <c r="D50">
        <v>4</v>
      </c>
      <c r="E50" t="s">
        <v>129</v>
      </c>
      <c r="H50">
        <f>SUMIFS(Table2[Win as Number],Table2[Team ID],'win-loss'!C50,Table2[Opponent ID],'win-loss'!D50)/COUNTIFS(Table2[Team ID],'win-loss'!C50,Table2[Opponent ID],'win-loss'!D50)</f>
        <v>0.42857142857142855</v>
      </c>
      <c r="N50">
        <v>116</v>
      </c>
      <c r="O50">
        <f t="shared" si="2"/>
        <v>27</v>
      </c>
      <c r="P50">
        <f t="shared" si="3"/>
        <v>4</v>
      </c>
    </row>
    <row r="51" spans="3:16" x14ac:dyDescent="0.3">
      <c r="C51">
        <v>28</v>
      </c>
      <c r="D51">
        <v>4</v>
      </c>
      <c r="E51" t="s">
        <v>129</v>
      </c>
      <c r="H51">
        <f>SUMIFS(Table2[Win as Number],Table2[Team ID],'win-loss'!C51,Table2[Opponent ID],'win-loss'!D51)/COUNTIFS(Table2[Team ID],'win-loss'!C51,Table2[Opponent ID],'win-loss'!D51)</f>
        <v>0</v>
      </c>
      <c r="N51">
        <v>117</v>
      </c>
      <c r="O51">
        <f t="shared" si="2"/>
        <v>28</v>
      </c>
      <c r="P51">
        <f t="shared" si="3"/>
        <v>4</v>
      </c>
    </row>
    <row r="52" spans="3:16" x14ac:dyDescent="0.3">
      <c r="C52">
        <v>29</v>
      </c>
      <c r="D52">
        <v>4</v>
      </c>
      <c r="E52" t="s">
        <v>129</v>
      </c>
      <c r="H52">
        <f>SUMIFS(Table2[Win as Number],Table2[Team ID],'win-loss'!C52,Table2[Opponent ID],'win-loss'!D52)/COUNTIFS(Table2[Team ID],'win-loss'!C52,Table2[Opponent ID],'win-loss'!D52)</f>
        <v>0.33333333333333331</v>
      </c>
      <c r="N52">
        <v>118</v>
      </c>
      <c r="O52">
        <f t="shared" si="2"/>
        <v>29</v>
      </c>
      <c r="P52">
        <f t="shared" si="3"/>
        <v>4</v>
      </c>
    </row>
    <row r="53" spans="3:16" x14ac:dyDescent="0.3">
      <c r="C53">
        <v>4</v>
      </c>
      <c r="D53">
        <v>5</v>
      </c>
      <c r="E53" t="s">
        <v>129</v>
      </c>
      <c r="H53">
        <f>SUMIFS(Table2[Win as Number],Table2[Team ID],'win-loss'!C53,Table2[Opponent ID],'win-loss'!D53)/COUNTIFS(Table2[Team ID],'win-loss'!C53,Table2[Opponent ID],'win-loss'!D53)</f>
        <v>0.66666666666666663</v>
      </c>
      <c r="N53">
        <v>123</v>
      </c>
      <c r="O53">
        <f t="shared" si="2"/>
        <v>4</v>
      </c>
      <c r="P53">
        <f t="shared" si="3"/>
        <v>5</v>
      </c>
    </row>
    <row r="54" spans="3:16" x14ac:dyDescent="0.3">
      <c r="C54">
        <v>7</v>
      </c>
      <c r="D54">
        <v>5</v>
      </c>
      <c r="E54" t="s">
        <v>129</v>
      </c>
      <c r="H54">
        <f>SUMIFS(Table2[Win as Number],Table2[Team ID],'win-loss'!C54,Table2[Opponent ID],'win-loss'!D54)/COUNTIFS(Table2[Team ID],'win-loss'!C54,Table2[Opponent ID],'win-loss'!D54)</f>
        <v>0.16666666666666666</v>
      </c>
      <c r="N54">
        <v>126</v>
      </c>
      <c r="O54">
        <f t="shared" si="2"/>
        <v>7</v>
      </c>
      <c r="P54">
        <f t="shared" si="3"/>
        <v>5</v>
      </c>
    </row>
    <row r="55" spans="3:16" x14ac:dyDescent="0.3">
      <c r="C55">
        <v>9</v>
      </c>
      <c r="D55">
        <v>5</v>
      </c>
      <c r="E55" t="s">
        <v>129</v>
      </c>
      <c r="H55">
        <f>SUMIFS(Table2[Win as Number],Table2[Team ID],'win-loss'!C55,Table2[Opponent ID],'win-loss'!D55)/COUNTIFS(Table2[Team ID],'win-loss'!C55,Table2[Opponent ID],'win-loss'!D55)</f>
        <v>0.66666666666666663</v>
      </c>
      <c r="N55">
        <v>128</v>
      </c>
      <c r="O55">
        <f t="shared" si="2"/>
        <v>9</v>
      </c>
      <c r="P55">
        <f t="shared" si="3"/>
        <v>5</v>
      </c>
    </row>
    <row r="56" spans="3:16" x14ac:dyDescent="0.3">
      <c r="C56">
        <v>14</v>
      </c>
      <c r="D56">
        <v>5</v>
      </c>
      <c r="E56" t="s">
        <v>129</v>
      </c>
      <c r="H56">
        <f>SUMIFS(Table2[Win as Number],Table2[Team ID],'win-loss'!C56,Table2[Opponent ID],'win-loss'!D56)/COUNTIFS(Table2[Team ID],'win-loss'!C56,Table2[Opponent ID],'win-loss'!D56)</f>
        <v>0.66666666666666663</v>
      </c>
      <c r="N56">
        <v>133</v>
      </c>
      <c r="O56">
        <f t="shared" ref="O56:O81" si="4">MOD(N56,30)+1</f>
        <v>14</v>
      </c>
      <c r="P56">
        <f t="shared" ref="P56:P81" si="5">ROUNDDOWN(1+N56/30,0)</f>
        <v>5</v>
      </c>
    </row>
    <row r="57" spans="3:16" x14ac:dyDescent="0.3">
      <c r="C57">
        <v>15</v>
      </c>
      <c r="D57">
        <v>5</v>
      </c>
      <c r="E57" t="s">
        <v>129</v>
      </c>
      <c r="H57" t="e">
        <f>SUMIFS(Table2[Win as Number],Table2[Team ID],'win-loss'!C57,Table2[Opponent ID],'win-loss'!D57)/COUNTIFS(Table2[Team ID],'win-loss'!C57,Table2[Opponent ID],'win-loss'!D57)</f>
        <v>#DIV/0!</v>
      </c>
      <c r="N57">
        <v>134</v>
      </c>
      <c r="O57">
        <f t="shared" si="4"/>
        <v>15</v>
      </c>
      <c r="P57">
        <f t="shared" si="5"/>
        <v>5</v>
      </c>
    </row>
    <row r="58" spans="3:16" x14ac:dyDescent="0.3">
      <c r="C58">
        <v>16</v>
      </c>
      <c r="D58">
        <v>5</v>
      </c>
      <c r="E58" t="s">
        <v>129</v>
      </c>
      <c r="H58">
        <f>SUMIFS(Table2[Win as Number],Table2[Team ID],'win-loss'!C58,Table2[Opponent ID],'win-loss'!D58)/COUNTIFS(Table2[Team ID],'win-loss'!C58,Table2[Opponent ID],'win-loss'!D58)</f>
        <v>0.375</v>
      </c>
      <c r="N58">
        <v>135</v>
      </c>
      <c r="O58">
        <f t="shared" si="4"/>
        <v>16</v>
      </c>
      <c r="P58">
        <f t="shared" si="5"/>
        <v>5</v>
      </c>
    </row>
    <row r="59" spans="3:16" x14ac:dyDescent="0.3">
      <c r="C59">
        <v>19</v>
      </c>
      <c r="D59">
        <v>5</v>
      </c>
      <c r="E59" t="s">
        <v>129</v>
      </c>
      <c r="H59">
        <f>SUMIFS(Table2[Win as Number],Table2[Team ID],'win-loss'!C59,Table2[Opponent ID],'win-loss'!D59)/COUNTIFS(Table2[Team ID],'win-loss'!C59,Table2[Opponent ID],'win-loss'!D59)</f>
        <v>1</v>
      </c>
      <c r="N59">
        <v>138</v>
      </c>
      <c r="O59">
        <f t="shared" si="4"/>
        <v>19</v>
      </c>
      <c r="P59">
        <f t="shared" si="5"/>
        <v>5</v>
      </c>
    </row>
    <row r="60" spans="3:16" x14ac:dyDescent="0.3">
      <c r="C60">
        <v>21</v>
      </c>
      <c r="D60">
        <v>5</v>
      </c>
      <c r="E60" t="s">
        <v>129</v>
      </c>
      <c r="H60">
        <f>SUMIFS(Table2[Win as Number],Table2[Team ID],'win-loss'!C60,Table2[Opponent ID],'win-loss'!D60)/COUNTIFS(Table2[Team ID],'win-loss'!C60,Table2[Opponent ID],'win-loss'!D60)</f>
        <v>0.25</v>
      </c>
      <c r="N60">
        <v>140</v>
      </c>
      <c r="O60">
        <f t="shared" si="4"/>
        <v>21</v>
      </c>
      <c r="P60">
        <f t="shared" si="5"/>
        <v>5</v>
      </c>
    </row>
    <row r="61" spans="3:16" x14ac:dyDescent="0.3">
      <c r="C61">
        <v>22</v>
      </c>
      <c r="D61">
        <v>5</v>
      </c>
      <c r="E61" t="s">
        <v>129</v>
      </c>
      <c r="H61">
        <f>SUMIFS(Table2[Win as Number],Table2[Team ID],'win-loss'!C61,Table2[Opponent ID],'win-loss'!D61)/COUNTIFS(Table2[Team ID],'win-loss'!C61,Table2[Opponent ID],'win-loss'!D61)</f>
        <v>0.66666666666666663</v>
      </c>
      <c r="N61">
        <v>141</v>
      </c>
      <c r="O61">
        <f t="shared" si="4"/>
        <v>22</v>
      </c>
      <c r="P61">
        <f t="shared" si="5"/>
        <v>5</v>
      </c>
    </row>
    <row r="62" spans="3:16" x14ac:dyDescent="0.3">
      <c r="C62">
        <v>23</v>
      </c>
      <c r="D62">
        <v>5</v>
      </c>
      <c r="E62" t="s">
        <v>129</v>
      </c>
      <c r="H62">
        <f>SUMIFS(Table2[Win as Number],Table2[Team ID],'win-loss'!C62,Table2[Opponent ID],'win-loss'!D62)/COUNTIFS(Table2[Team ID],'win-loss'!C62,Table2[Opponent ID],'win-loss'!D62)</f>
        <v>1</v>
      </c>
      <c r="N62">
        <v>142</v>
      </c>
      <c r="O62">
        <f t="shared" si="4"/>
        <v>23</v>
      </c>
      <c r="P62">
        <f t="shared" si="5"/>
        <v>5</v>
      </c>
    </row>
    <row r="63" spans="3:16" x14ac:dyDescent="0.3">
      <c r="C63">
        <v>24</v>
      </c>
      <c r="D63">
        <v>5</v>
      </c>
      <c r="E63" t="s">
        <v>129</v>
      </c>
      <c r="H63">
        <f>SUMIFS(Table2[Win as Number],Table2[Team ID],'win-loss'!C63,Table2[Opponent ID],'win-loss'!D63)/COUNTIFS(Table2[Team ID],'win-loss'!C63,Table2[Opponent ID],'win-loss'!D63)</f>
        <v>0.25</v>
      </c>
      <c r="N63">
        <v>143</v>
      </c>
      <c r="O63">
        <f t="shared" si="4"/>
        <v>24</v>
      </c>
      <c r="P63">
        <f t="shared" si="5"/>
        <v>5</v>
      </c>
    </row>
    <row r="64" spans="3:16" x14ac:dyDescent="0.3">
      <c r="C64">
        <v>26</v>
      </c>
      <c r="D64">
        <v>5</v>
      </c>
      <c r="E64" t="s">
        <v>129</v>
      </c>
      <c r="H64">
        <f>SUMIFS(Table2[Win as Number],Table2[Team ID],'win-loss'!C64,Table2[Opponent ID],'win-loss'!D64)/COUNTIFS(Table2[Team ID],'win-loss'!C64,Table2[Opponent ID],'win-loss'!D64)</f>
        <v>0.5</v>
      </c>
      <c r="N64">
        <v>145</v>
      </c>
      <c r="O64">
        <f t="shared" si="4"/>
        <v>26</v>
      </c>
      <c r="P64">
        <f t="shared" si="5"/>
        <v>5</v>
      </c>
    </row>
    <row r="65" spans="3:16" x14ac:dyDescent="0.3">
      <c r="C65">
        <v>1</v>
      </c>
      <c r="D65">
        <v>6</v>
      </c>
      <c r="E65" t="s">
        <v>129</v>
      </c>
      <c r="H65">
        <f>SUMIFS(Table2[Win as Number],Table2[Team ID],'win-loss'!C65,Table2[Opponent ID],'win-loss'!D65)/COUNTIFS(Table2[Team ID],'win-loss'!C65,Table2[Opponent ID],'win-loss'!D65)</f>
        <v>1</v>
      </c>
      <c r="N65">
        <v>150</v>
      </c>
      <c r="O65">
        <f t="shared" si="4"/>
        <v>1</v>
      </c>
      <c r="P65">
        <f t="shared" si="5"/>
        <v>6</v>
      </c>
    </row>
    <row r="66" spans="3:16" x14ac:dyDescent="0.3">
      <c r="C66">
        <v>3</v>
      </c>
      <c r="D66">
        <v>6</v>
      </c>
      <c r="E66" t="s">
        <v>129</v>
      </c>
      <c r="H66">
        <f>SUMIFS(Table2[Win as Number],Table2[Team ID],'win-loss'!C66,Table2[Opponent ID],'win-loss'!D66)/COUNTIFS(Table2[Team ID],'win-loss'!C66,Table2[Opponent ID],'win-loss'!D66)</f>
        <v>1</v>
      </c>
      <c r="N66">
        <v>152</v>
      </c>
      <c r="O66">
        <f t="shared" si="4"/>
        <v>3</v>
      </c>
      <c r="P66">
        <f t="shared" si="5"/>
        <v>6</v>
      </c>
    </row>
    <row r="67" spans="3:16" x14ac:dyDescent="0.3">
      <c r="C67">
        <v>4</v>
      </c>
      <c r="D67">
        <v>6</v>
      </c>
      <c r="E67" t="s">
        <v>129</v>
      </c>
      <c r="H67">
        <f>SUMIFS(Table2[Win as Number],Table2[Team ID],'win-loss'!C67,Table2[Opponent ID],'win-loss'!D67)/COUNTIFS(Table2[Team ID],'win-loss'!C67,Table2[Opponent ID],'win-loss'!D67)</f>
        <v>0.66666666666666663</v>
      </c>
      <c r="N67">
        <v>153</v>
      </c>
      <c r="O67">
        <f t="shared" si="4"/>
        <v>4</v>
      </c>
      <c r="P67">
        <f t="shared" si="5"/>
        <v>6</v>
      </c>
    </row>
    <row r="68" spans="3:16" x14ac:dyDescent="0.3">
      <c r="C68">
        <v>8</v>
      </c>
      <c r="D68">
        <v>6</v>
      </c>
      <c r="E68" t="s">
        <v>129</v>
      </c>
      <c r="H68">
        <f>SUMIFS(Table2[Win as Number],Table2[Team ID],'win-loss'!C68,Table2[Opponent ID],'win-loss'!D68)/COUNTIFS(Table2[Team ID],'win-loss'!C68,Table2[Opponent ID],'win-loss'!D68)</f>
        <v>0.5</v>
      </c>
      <c r="N68">
        <v>157</v>
      </c>
      <c r="O68">
        <f t="shared" si="4"/>
        <v>8</v>
      </c>
      <c r="P68">
        <f t="shared" si="5"/>
        <v>6</v>
      </c>
    </row>
    <row r="69" spans="3:16" x14ac:dyDescent="0.3">
      <c r="C69">
        <v>10</v>
      </c>
      <c r="D69">
        <v>6</v>
      </c>
      <c r="E69" t="s">
        <v>129</v>
      </c>
      <c r="H69">
        <f>SUMIFS(Table2[Win as Number],Table2[Team ID],'win-loss'!C69,Table2[Opponent ID],'win-loss'!D69)/COUNTIFS(Table2[Team ID],'win-loss'!C69,Table2[Opponent ID],'win-loss'!D69)</f>
        <v>0.33333333333333331</v>
      </c>
      <c r="N69">
        <v>159</v>
      </c>
      <c r="O69">
        <f t="shared" si="4"/>
        <v>10</v>
      </c>
      <c r="P69">
        <f t="shared" si="5"/>
        <v>6</v>
      </c>
    </row>
    <row r="70" spans="3:16" x14ac:dyDescent="0.3">
      <c r="C70">
        <v>12</v>
      </c>
      <c r="D70">
        <v>6</v>
      </c>
      <c r="E70" t="s">
        <v>129</v>
      </c>
      <c r="H70">
        <f>SUMIFS(Table2[Win as Number],Table2[Team ID],'win-loss'!C70,Table2[Opponent ID],'win-loss'!D70)/COUNTIFS(Table2[Team ID],'win-loss'!C70,Table2[Opponent ID],'win-loss'!D70)</f>
        <v>0.2857142857142857</v>
      </c>
      <c r="N70">
        <v>161</v>
      </c>
      <c r="O70">
        <f t="shared" si="4"/>
        <v>12</v>
      </c>
      <c r="P70">
        <f t="shared" si="5"/>
        <v>6</v>
      </c>
    </row>
    <row r="71" spans="3:16" x14ac:dyDescent="0.3">
      <c r="C71">
        <v>13</v>
      </c>
      <c r="D71">
        <v>6</v>
      </c>
      <c r="E71" t="s">
        <v>129</v>
      </c>
      <c r="H71">
        <f>SUMIFS(Table2[Win as Number],Table2[Team ID],'win-loss'!C71,Table2[Opponent ID],'win-loss'!D71)/COUNTIFS(Table2[Team ID],'win-loss'!C71,Table2[Opponent ID],'win-loss'!D71)</f>
        <v>1</v>
      </c>
      <c r="N71">
        <v>162</v>
      </c>
      <c r="O71">
        <f t="shared" si="4"/>
        <v>13</v>
      </c>
      <c r="P71">
        <f t="shared" si="5"/>
        <v>6</v>
      </c>
    </row>
    <row r="72" spans="3:16" x14ac:dyDescent="0.3">
      <c r="C72">
        <v>17</v>
      </c>
      <c r="D72">
        <v>6</v>
      </c>
      <c r="E72" t="s">
        <v>129</v>
      </c>
      <c r="H72">
        <f>SUMIFS(Table2[Win as Number],Table2[Team ID],'win-loss'!C72,Table2[Opponent ID],'win-loss'!D72)/COUNTIFS(Table2[Team ID],'win-loss'!C72,Table2[Opponent ID],'win-loss'!D72)</f>
        <v>0.625</v>
      </c>
      <c r="N72">
        <v>166</v>
      </c>
      <c r="O72">
        <f t="shared" si="4"/>
        <v>17</v>
      </c>
      <c r="P72">
        <f t="shared" si="5"/>
        <v>6</v>
      </c>
    </row>
    <row r="73" spans="3:16" x14ac:dyDescent="0.3">
      <c r="C73">
        <v>19</v>
      </c>
      <c r="D73">
        <v>6</v>
      </c>
      <c r="E73" t="s">
        <v>129</v>
      </c>
      <c r="H73">
        <f>SUMIFS(Table2[Win as Number],Table2[Team ID],'win-loss'!C73,Table2[Opponent ID],'win-loss'!D73)/COUNTIFS(Table2[Team ID],'win-loss'!C73,Table2[Opponent ID],'win-loss'!D73)</f>
        <v>0.66666666666666663</v>
      </c>
      <c r="N73">
        <v>168</v>
      </c>
      <c r="O73">
        <f t="shared" si="4"/>
        <v>19</v>
      </c>
      <c r="P73">
        <f t="shared" si="5"/>
        <v>6</v>
      </c>
    </row>
    <row r="74" spans="3:16" x14ac:dyDescent="0.3">
      <c r="C74">
        <v>23</v>
      </c>
      <c r="D74">
        <v>6</v>
      </c>
      <c r="E74" t="s">
        <v>129</v>
      </c>
      <c r="H74">
        <f>SUMIFS(Table2[Win as Number],Table2[Team ID],'win-loss'!C74,Table2[Opponent ID],'win-loss'!D74)/COUNTIFS(Table2[Team ID],'win-loss'!C74,Table2[Opponent ID],'win-loss'!D74)</f>
        <v>0.33333333333333331</v>
      </c>
      <c r="N74">
        <v>172</v>
      </c>
      <c r="O74">
        <f t="shared" si="4"/>
        <v>23</v>
      </c>
      <c r="P74">
        <f t="shared" si="5"/>
        <v>6</v>
      </c>
    </row>
    <row r="75" spans="3:16" x14ac:dyDescent="0.3">
      <c r="C75">
        <v>25</v>
      </c>
      <c r="D75">
        <v>6</v>
      </c>
      <c r="E75" t="s">
        <v>129</v>
      </c>
      <c r="H75">
        <f>SUMIFS(Table2[Win as Number],Table2[Team ID],'win-loss'!C75,Table2[Opponent ID],'win-loss'!D75)/COUNTIFS(Table2[Team ID],'win-loss'!C75,Table2[Opponent ID],'win-loss'!D75)</f>
        <v>0.25</v>
      </c>
      <c r="N75">
        <v>174</v>
      </c>
      <c r="O75">
        <f t="shared" si="4"/>
        <v>25</v>
      </c>
      <c r="P75">
        <f t="shared" si="5"/>
        <v>6</v>
      </c>
    </row>
    <row r="76" spans="3:16" x14ac:dyDescent="0.3">
      <c r="C76">
        <v>27</v>
      </c>
      <c r="D76">
        <v>6</v>
      </c>
      <c r="E76" t="s">
        <v>129</v>
      </c>
      <c r="H76" t="e">
        <f>SUMIFS(Table2[Win as Number],Table2[Team ID],'win-loss'!C76,Table2[Opponent ID],'win-loss'!D76)/COUNTIFS(Table2[Team ID],'win-loss'!C76,Table2[Opponent ID],'win-loss'!D76)</f>
        <v>#DIV/0!</v>
      </c>
      <c r="N76">
        <v>176</v>
      </c>
      <c r="O76">
        <f t="shared" si="4"/>
        <v>27</v>
      </c>
      <c r="P76">
        <f t="shared" si="5"/>
        <v>6</v>
      </c>
    </row>
    <row r="77" spans="3:16" x14ac:dyDescent="0.3">
      <c r="C77">
        <v>2</v>
      </c>
      <c r="D77">
        <v>7</v>
      </c>
      <c r="E77" t="s">
        <v>129</v>
      </c>
      <c r="H77" t="e">
        <f>SUMIFS(Table2[Win as Number],Table2[Team ID],'win-loss'!C77,Table2[Opponent ID],'win-loss'!D77)/COUNTIFS(Table2[Team ID],'win-loss'!C77,Table2[Opponent ID],'win-loss'!D77)</f>
        <v>#DIV/0!</v>
      </c>
      <c r="N77">
        <v>181</v>
      </c>
      <c r="O77">
        <f t="shared" si="4"/>
        <v>2</v>
      </c>
      <c r="P77">
        <f t="shared" si="5"/>
        <v>7</v>
      </c>
    </row>
    <row r="78" spans="3:16" x14ac:dyDescent="0.3">
      <c r="C78">
        <v>3</v>
      </c>
      <c r="D78">
        <v>7</v>
      </c>
      <c r="E78" t="s">
        <v>129</v>
      </c>
      <c r="H78">
        <f>SUMIFS(Table2[Win as Number],Table2[Team ID],'win-loss'!C78,Table2[Opponent ID],'win-loss'!D78)/COUNTIFS(Table2[Team ID],'win-loss'!C78,Table2[Opponent ID],'win-loss'!D78)</f>
        <v>0.66666666666666663</v>
      </c>
      <c r="N78">
        <v>182</v>
      </c>
      <c r="O78">
        <f t="shared" si="4"/>
        <v>3</v>
      </c>
      <c r="P78">
        <f t="shared" si="5"/>
        <v>7</v>
      </c>
    </row>
    <row r="79" spans="3:16" x14ac:dyDescent="0.3">
      <c r="C79">
        <v>5</v>
      </c>
      <c r="D79">
        <v>7</v>
      </c>
      <c r="E79" t="s">
        <v>129</v>
      </c>
      <c r="H79">
        <f>SUMIFS(Table2[Win as Number],Table2[Team ID],'win-loss'!C79,Table2[Opponent ID],'win-loss'!D79)/COUNTIFS(Table2[Team ID],'win-loss'!C79,Table2[Opponent ID],'win-loss'!D79)</f>
        <v>0.83333333333333337</v>
      </c>
      <c r="N79">
        <v>184</v>
      </c>
      <c r="O79">
        <f t="shared" si="4"/>
        <v>5</v>
      </c>
      <c r="P79">
        <f t="shared" si="5"/>
        <v>7</v>
      </c>
    </row>
    <row r="80" spans="3:16" x14ac:dyDescent="0.3">
      <c r="C80">
        <v>8</v>
      </c>
      <c r="D80">
        <v>7</v>
      </c>
      <c r="E80" t="s">
        <v>129</v>
      </c>
      <c r="H80">
        <f>SUMIFS(Table2[Win as Number],Table2[Team ID],'win-loss'!C80,Table2[Opponent ID],'win-loss'!D80)/COUNTIFS(Table2[Team ID],'win-loss'!C80,Table2[Opponent ID],'win-loss'!D80)</f>
        <v>0.33333333333333331</v>
      </c>
      <c r="N80">
        <v>187</v>
      </c>
      <c r="O80">
        <f t="shared" si="4"/>
        <v>8</v>
      </c>
      <c r="P80">
        <f t="shared" si="5"/>
        <v>7</v>
      </c>
    </row>
    <row r="81" spans="3:16" x14ac:dyDescent="0.3">
      <c r="C81">
        <v>9</v>
      </c>
      <c r="D81">
        <v>7</v>
      </c>
      <c r="E81" t="s">
        <v>129</v>
      </c>
      <c r="H81">
        <f>SUMIFS(Table2[Win as Number],Table2[Team ID],'win-loss'!C81,Table2[Opponent ID],'win-loss'!D81)/COUNTIFS(Table2[Team ID],'win-loss'!C81,Table2[Opponent ID],'win-loss'!D81)</f>
        <v>0.66666666666666663</v>
      </c>
      <c r="N81">
        <v>188</v>
      </c>
      <c r="O81">
        <f t="shared" si="4"/>
        <v>9</v>
      </c>
      <c r="P81">
        <f t="shared" si="5"/>
        <v>7</v>
      </c>
    </row>
    <row r="82" spans="3:16" x14ac:dyDescent="0.3">
      <c r="C82">
        <v>14</v>
      </c>
      <c r="D82">
        <v>7</v>
      </c>
      <c r="E82" t="s">
        <v>129</v>
      </c>
      <c r="H82" t="e">
        <f>SUMIFS(Table2[Win as Number],Table2[Team ID],'win-loss'!C82,Table2[Opponent ID],'win-loss'!D82)/COUNTIFS(Table2[Team ID],'win-loss'!C82,Table2[Opponent ID],'win-loss'!D82)</f>
        <v>#DIV/0!</v>
      </c>
      <c r="N82">
        <v>193</v>
      </c>
      <c r="O82">
        <f t="shared" ref="O82:O109" si="6">MOD(N82,30)+1</f>
        <v>14</v>
      </c>
      <c r="P82">
        <f t="shared" ref="P82:P109" si="7">ROUNDDOWN(1+N82/30,0)</f>
        <v>7</v>
      </c>
    </row>
    <row r="83" spans="3:16" x14ac:dyDescent="0.3">
      <c r="C83">
        <v>16</v>
      </c>
      <c r="D83">
        <v>7</v>
      </c>
      <c r="E83" t="s">
        <v>129</v>
      </c>
      <c r="H83">
        <f>SUMIFS(Table2[Win as Number],Table2[Team ID],'win-loss'!C83,Table2[Opponent ID],'win-loss'!D83)/COUNTIFS(Table2[Team ID],'win-loss'!C83,Table2[Opponent ID],'win-loss'!D83)</f>
        <v>0.8571428571428571</v>
      </c>
      <c r="N83">
        <v>195</v>
      </c>
      <c r="O83">
        <f t="shared" si="6"/>
        <v>16</v>
      </c>
      <c r="P83">
        <f t="shared" si="7"/>
        <v>7</v>
      </c>
    </row>
    <row r="84" spans="3:16" x14ac:dyDescent="0.3">
      <c r="C84">
        <v>19</v>
      </c>
      <c r="D84">
        <v>7</v>
      </c>
      <c r="E84" t="s">
        <v>129</v>
      </c>
      <c r="H84">
        <f>SUMIFS(Table2[Win as Number],Table2[Team ID],'win-loss'!C84,Table2[Opponent ID],'win-loss'!D84)/COUNTIFS(Table2[Team ID],'win-loss'!C84,Table2[Opponent ID],'win-loss'!D84)</f>
        <v>0.5</v>
      </c>
      <c r="N84">
        <v>198</v>
      </c>
      <c r="O84">
        <f t="shared" si="6"/>
        <v>19</v>
      </c>
      <c r="P84">
        <f t="shared" si="7"/>
        <v>7</v>
      </c>
    </row>
    <row r="85" spans="3:16" x14ac:dyDescent="0.3">
      <c r="C85">
        <v>21</v>
      </c>
      <c r="D85">
        <v>7</v>
      </c>
      <c r="E85" t="s">
        <v>129</v>
      </c>
      <c r="H85">
        <f>SUMIFS(Table2[Win as Number],Table2[Team ID],'win-loss'!C85,Table2[Opponent ID],'win-loss'!D85)/COUNTIFS(Table2[Team ID],'win-loss'!C85,Table2[Opponent ID],'win-loss'!D85)</f>
        <v>0.33333333333333331</v>
      </c>
      <c r="N85">
        <v>200</v>
      </c>
      <c r="O85">
        <f t="shared" si="6"/>
        <v>21</v>
      </c>
      <c r="P85">
        <f t="shared" si="7"/>
        <v>7</v>
      </c>
    </row>
    <row r="86" spans="3:16" x14ac:dyDescent="0.3">
      <c r="C86">
        <v>22</v>
      </c>
      <c r="D86">
        <v>7</v>
      </c>
      <c r="E86" t="s">
        <v>129</v>
      </c>
      <c r="H86">
        <f>SUMIFS(Table2[Win as Number],Table2[Team ID],'win-loss'!C86,Table2[Opponent ID],'win-loss'!D86)/COUNTIFS(Table2[Team ID],'win-loss'!C86,Table2[Opponent ID],'win-loss'!D86)</f>
        <v>0.14285714285714285</v>
      </c>
      <c r="N86">
        <v>201</v>
      </c>
      <c r="O86">
        <f t="shared" si="6"/>
        <v>22</v>
      </c>
      <c r="P86">
        <f t="shared" si="7"/>
        <v>7</v>
      </c>
    </row>
    <row r="87" spans="3:16" x14ac:dyDescent="0.3">
      <c r="C87">
        <v>24</v>
      </c>
      <c r="D87">
        <v>7</v>
      </c>
      <c r="E87" t="s">
        <v>129</v>
      </c>
      <c r="H87">
        <f>SUMIFS(Table2[Win as Number],Table2[Team ID],'win-loss'!C87,Table2[Opponent ID],'win-loss'!D87)/COUNTIFS(Table2[Team ID],'win-loss'!C87,Table2[Opponent ID],'win-loss'!D87)</f>
        <v>0.42857142857142855</v>
      </c>
      <c r="N87">
        <v>203</v>
      </c>
      <c r="O87">
        <f t="shared" si="6"/>
        <v>24</v>
      </c>
      <c r="P87">
        <f t="shared" si="7"/>
        <v>7</v>
      </c>
    </row>
    <row r="88" spans="3:16" x14ac:dyDescent="0.3">
      <c r="C88">
        <v>26</v>
      </c>
      <c r="D88">
        <v>7</v>
      </c>
      <c r="E88" t="s">
        <v>129</v>
      </c>
      <c r="H88">
        <f>SUMIFS(Table2[Win as Number],Table2[Team ID],'win-loss'!C88,Table2[Opponent ID],'win-loss'!D88)/COUNTIFS(Table2[Team ID],'win-loss'!C88,Table2[Opponent ID],'win-loss'!D88)</f>
        <v>0.4</v>
      </c>
      <c r="N88">
        <v>205</v>
      </c>
      <c r="O88">
        <f t="shared" si="6"/>
        <v>26</v>
      </c>
      <c r="P88">
        <f t="shared" si="7"/>
        <v>7</v>
      </c>
    </row>
    <row r="89" spans="3:16" x14ac:dyDescent="0.3">
      <c r="C89">
        <v>29</v>
      </c>
      <c r="D89">
        <v>7</v>
      </c>
      <c r="E89" t="s">
        <v>129</v>
      </c>
      <c r="H89">
        <f>SUMIFS(Table2[Win as Number],Table2[Team ID],'win-loss'!C89,Table2[Opponent ID],'win-loss'!D89)/COUNTIFS(Table2[Team ID],'win-loss'!C89,Table2[Opponent ID],'win-loss'!D89)</f>
        <v>1</v>
      </c>
      <c r="N89">
        <v>208</v>
      </c>
      <c r="O89">
        <f t="shared" si="6"/>
        <v>29</v>
      </c>
      <c r="P89">
        <f t="shared" si="7"/>
        <v>7</v>
      </c>
    </row>
    <row r="90" spans="3:16" x14ac:dyDescent="0.3">
      <c r="C90">
        <v>1</v>
      </c>
      <c r="D90">
        <v>8</v>
      </c>
      <c r="E90" t="s">
        <v>129</v>
      </c>
      <c r="H90">
        <f>SUMIFS(Table2[Win as Number],Table2[Team ID],'win-loss'!C90,Table2[Opponent ID],'win-loss'!D90)/COUNTIFS(Table2[Team ID],'win-loss'!C90,Table2[Opponent ID],'win-loss'!D90)</f>
        <v>1</v>
      </c>
      <c r="N90">
        <v>210</v>
      </c>
      <c r="O90">
        <f t="shared" si="6"/>
        <v>1</v>
      </c>
      <c r="P90">
        <f t="shared" si="7"/>
        <v>8</v>
      </c>
    </row>
    <row r="91" spans="3:16" x14ac:dyDescent="0.3">
      <c r="C91">
        <v>6</v>
      </c>
      <c r="D91">
        <v>8</v>
      </c>
      <c r="E91" t="s">
        <v>129</v>
      </c>
      <c r="H91">
        <f>SUMIFS(Table2[Win as Number],Table2[Team ID],'win-loss'!C91,Table2[Opponent ID],'win-loss'!D91)/COUNTIFS(Table2[Team ID],'win-loss'!C91,Table2[Opponent ID],'win-loss'!D91)</f>
        <v>0.5</v>
      </c>
      <c r="N91">
        <v>215</v>
      </c>
      <c r="O91">
        <f t="shared" si="6"/>
        <v>6</v>
      </c>
      <c r="P91">
        <f t="shared" si="7"/>
        <v>8</v>
      </c>
    </row>
    <row r="92" spans="3:16" x14ac:dyDescent="0.3">
      <c r="C92">
        <v>7</v>
      </c>
      <c r="D92">
        <v>8</v>
      </c>
      <c r="E92" t="s">
        <v>129</v>
      </c>
      <c r="H92">
        <f>SUMIFS(Table2[Win as Number],Table2[Team ID],'win-loss'!C92,Table2[Opponent ID],'win-loss'!D92)/COUNTIFS(Table2[Team ID],'win-loss'!C92,Table2[Opponent ID],'win-loss'!D92)</f>
        <v>0.66666666666666663</v>
      </c>
      <c r="N92">
        <v>216</v>
      </c>
      <c r="O92">
        <f t="shared" si="6"/>
        <v>7</v>
      </c>
      <c r="P92">
        <f t="shared" si="7"/>
        <v>8</v>
      </c>
    </row>
    <row r="93" spans="3:16" x14ac:dyDescent="0.3">
      <c r="C93">
        <v>9</v>
      </c>
      <c r="D93">
        <v>8</v>
      </c>
      <c r="E93" t="s">
        <v>129</v>
      </c>
      <c r="H93" t="e">
        <f>SUMIFS(Table2[Win as Number],Table2[Team ID],'win-loss'!C93,Table2[Opponent ID],'win-loss'!D93)/COUNTIFS(Table2[Team ID],'win-loss'!C93,Table2[Opponent ID],'win-loss'!D93)</f>
        <v>#DIV/0!</v>
      </c>
      <c r="N93">
        <v>218</v>
      </c>
      <c r="O93">
        <f t="shared" si="6"/>
        <v>9</v>
      </c>
      <c r="P93">
        <f t="shared" si="7"/>
        <v>8</v>
      </c>
    </row>
    <row r="94" spans="3:16" x14ac:dyDescent="0.3">
      <c r="C94">
        <v>10</v>
      </c>
      <c r="D94">
        <v>8</v>
      </c>
      <c r="E94" t="s">
        <v>129</v>
      </c>
      <c r="H94">
        <f>SUMIFS(Table2[Win as Number],Table2[Team ID],'win-loss'!C94,Table2[Opponent ID],'win-loss'!D94)/COUNTIFS(Table2[Team ID],'win-loss'!C94,Table2[Opponent ID],'win-loss'!D94)</f>
        <v>0.66666666666666663</v>
      </c>
      <c r="N94">
        <v>219</v>
      </c>
      <c r="O94">
        <f t="shared" si="6"/>
        <v>10</v>
      </c>
      <c r="P94">
        <f t="shared" si="7"/>
        <v>8</v>
      </c>
    </row>
    <row r="95" spans="3:16" x14ac:dyDescent="0.3">
      <c r="C95">
        <v>11</v>
      </c>
      <c r="D95">
        <v>8</v>
      </c>
      <c r="E95" t="s">
        <v>129</v>
      </c>
      <c r="H95">
        <f>SUMIFS(Table2[Win as Number],Table2[Team ID],'win-loss'!C95,Table2[Opponent ID],'win-loss'!D95)/COUNTIFS(Table2[Team ID],'win-loss'!C95,Table2[Opponent ID],'win-loss'!D95)</f>
        <v>0.16666666666666666</v>
      </c>
      <c r="N95">
        <v>220</v>
      </c>
      <c r="O95">
        <f t="shared" si="6"/>
        <v>11</v>
      </c>
      <c r="P95">
        <f t="shared" si="7"/>
        <v>8</v>
      </c>
    </row>
    <row r="96" spans="3:16" x14ac:dyDescent="0.3">
      <c r="C96">
        <v>12</v>
      </c>
      <c r="D96">
        <v>8</v>
      </c>
      <c r="E96" t="s">
        <v>129</v>
      </c>
      <c r="H96">
        <f>SUMIFS(Table2[Win as Number],Table2[Team ID],'win-loss'!C96,Table2[Opponent ID],'win-loss'!D96)/COUNTIFS(Table2[Team ID],'win-loss'!C96,Table2[Opponent ID],'win-loss'!D96)</f>
        <v>0.5</v>
      </c>
      <c r="N96">
        <v>221</v>
      </c>
      <c r="O96">
        <f t="shared" si="6"/>
        <v>12</v>
      </c>
      <c r="P96">
        <f t="shared" si="7"/>
        <v>8</v>
      </c>
    </row>
    <row r="97" spans="3:16" x14ac:dyDescent="0.3">
      <c r="C97">
        <v>17</v>
      </c>
      <c r="D97">
        <v>8</v>
      </c>
      <c r="E97" t="s">
        <v>129</v>
      </c>
      <c r="H97">
        <f>SUMIFS(Table2[Win as Number],Table2[Team ID],'win-loss'!C97,Table2[Opponent ID],'win-loss'!D97)/COUNTIFS(Table2[Team ID],'win-loss'!C97,Table2[Opponent ID],'win-loss'!D97)</f>
        <v>0.33333333333333331</v>
      </c>
      <c r="N97">
        <v>226</v>
      </c>
      <c r="O97">
        <f t="shared" si="6"/>
        <v>17</v>
      </c>
      <c r="P97">
        <f t="shared" si="7"/>
        <v>8</v>
      </c>
    </row>
    <row r="98" spans="3:16" x14ac:dyDescent="0.3">
      <c r="C98">
        <v>20</v>
      </c>
      <c r="D98">
        <v>8</v>
      </c>
      <c r="E98" t="s">
        <v>129</v>
      </c>
      <c r="H98">
        <f>SUMIFS(Table2[Win as Number],Table2[Team ID],'win-loss'!C98,Table2[Opponent ID],'win-loss'!D98)/COUNTIFS(Table2[Team ID],'win-loss'!C98,Table2[Opponent ID],'win-loss'!D98)</f>
        <v>0.33333333333333331</v>
      </c>
      <c r="N98">
        <v>229</v>
      </c>
      <c r="O98">
        <f t="shared" si="6"/>
        <v>20</v>
      </c>
      <c r="P98">
        <f t="shared" si="7"/>
        <v>8</v>
      </c>
    </row>
    <row r="99" spans="3:16" x14ac:dyDescent="0.3">
      <c r="C99">
        <v>25</v>
      </c>
      <c r="D99">
        <v>8</v>
      </c>
      <c r="E99" t="s">
        <v>129</v>
      </c>
      <c r="H99">
        <f>SUMIFS(Table2[Win as Number],Table2[Team ID],'win-loss'!C99,Table2[Opponent ID],'win-loss'!D99)/COUNTIFS(Table2[Team ID],'win-loss'!C99,Table2[Opponent ID],'win-loss'!D99)</f>
        <v>0.33333333333333331</v>
      </c>
      <c r="N99">
        <v>234</v>
      </c>
      <c r="O99">
        <f t="shared" si="6"/>
        <v>25</v>
      </c>
      <c r="P99">
        <f t="shared" si="7"/>
        <v>8</v>
      </c>
    </row>
    <row r="100" spans="3:16" x14ac:dyDescent="0.3">
      <c r="C100">
        <v>27</v>
      </c>
      <c r="D100">
        <v>8</v>
      </c>
      <c r="E100" t="s">
        <v>129</v>
      </c>
      <c r="H100">
        <f>SUMIFS(Table2[Win as Number],Table2[Team ID],'win-loss'!C100,Table2[Opponent ID],'win-loss'!D100)/COUNTIFS(Table2[Team ID],'win-loss'!C100,Table2[Opponent ID],'win-loss'!D100)</f>
        <v>0.66666666666666663</v>
      </c>
      <c r="N100">
        <v>236</v>
      </c>
      <c r="O100">
        <f t="shared" si="6"/>
        <v>27</v>
      </c>
      <c r="P100">
        <f t="shared" si="7"/>
        <v>8</v>
      </c>
    </row>
    <row r="101" spans="3:16" x14ac:dyDescent="0.3">
      <c r="C101">
        <v>28</v>
      </c>
      <c r="D101">
        <v>8</v>
      </c>
      <c r="E101" t="s">
        <v>129</v>
      </c>
      <c r="H101">
        <f>SUMIFS(Table2[Win as Number],Table2[Team ID],'win-loss'!C101,Table2[Opponent ID],'win-loss'!D101)/COUNTIFS(Table2[Team ID],'win-loss'!C101,Table2[Opponent ID],'win-loss'!D101)</f>
        <v>0</v>
      </c>
      <c r="N101">
        <v>237</v>
      </c>
      <c r="O101">
        <f t="shared" si="6"/>
        <v>28</v>
      </c>
      <c r="P101">
        <f t="shared" si="7"/>
        <v>8</v>
      </c>
    </row>
    <row r="102" spans="3:16" x14ac:dyDescent="0.3">
      <c r="C102">
        <v>29</v>
      </c>
      <c r="D102">
        <v>8</v>
      </c>
      <c r="E102" t="s">
        <v>129</v>
      </c>
      <c r="H102">
        <f>SUMIFS(Table2[Win as Number],Table2[Team ID],'win-loss'!C102,Table2[Opponent ID],'win-loss'!D102)/COUNTIFS(Table2[Team ID],'win-loss'!C102,Table2[Opponent ID],'win-loss'!D102)</f>
        <v>0.66666666666666663</v>
      </c>
      <c r="N102">
        <v>238</v>
      </c>
      <c r="O102">
        <f t="shared" si="6"/>
        <v>29</v>
      </c>
      <c r="P102">
        <f t="shared" si="7"/>
        <v>8</v>
      </c>
    </row>
    <row r="103" spans="3:16" x14ac:dyDescent="0.3">
      <c r="C103">
        <v>1</v>
      </c>
      <c r="D103">
        <v>9</v>
      </c>
      <c r="E103" t="s">
        <v>129</v>
      </c>
      <c r="H103">
        <f>SUMIFS(Table2[Win as Number],Table2[Team ID],'win-loss'!C103,Table2[Opponent ID],'win-loss'!D103)/COUNTIFS(Table2[Team ID],'win-loss'!C103,Table2[Opponent ID],'win-loss'!D103)</f>
        <v>0.33333333333333331</v>
      </c>
      <c r="N103">
        <v>240</v>
      </c>
      <c r="O103">
        <f t="shared" si="6"/>
        <v>1</v>
      </c>
      <c r="P103">
        <f t="shared" si="7"/>
        <v>9</v>
      </c>
    </row>
    <row r="104" spans="3:16" x14ac:dyDescent="0.3">
      <c r="C104">
        <v>5</v>
      </c>
      <c r="D104">
        <v>9</v>
      </c>
      <c r="E104" t="s">
        <v>129</v>
      </c>
      <c r="H104">
        <f>SUMIFS(Table2[Win as Number],Table2[Team ID],'win-loss'!C104,Table2[Opponent ID],'win-loss'!D104)/COUNTIFS(Table2[Team ID],'win-loss'!C104,Table2[Opponent ID],'win-loss'!D104)</f>
        <v>0.33333333333333331</v>
      </c>
      <c r="N104">
        <v>244</v>
      </c>
      <c r="O104">
        <f t="shared" si="6"/>
        <v>5</v>
      </c>
      <c r="P104">
        <f t="shared" si="7"/>
        <v>9</v>
      </c>
    </row>
    <row r="105" spans="3:16" x14ac:dyDescent="0.3">
      <c r="C105">
        <v>7</v>
      </c>
      <c r="D105">
        <v>9</v>
      </c>
      <c r="E105" t="s">
        <v>129</v>
      </c>
      <c r="H105">
        <f>SUMIFS(Table2[Win as Number],Table2[Team ID],'win-loss'!C105,Table2[Opponent ID],'win-loss'!D105)/COUNTIFS(Table2[Team ID],'win-loss'!C105,Table2[Opponent ID],'win-loss'!D105)</f>
        <v>0.33333333333333331</v>
      </c>
      <c r="N105">
        <v>246</v>
      </c>
      <c r="O105">
        <f t="shared" si="6"/>
        <v>7</v>
      </c>
      <c r="P105">
        <f t="shared" si="7"/>
        <v>9</v>
      </c>
    </row>
    <row r="106" spans="3:16" x14ac:dyDescent="0.3">
      <c r="C106">
        <v>8</v>
      </c>
      <c r="D106">
        <v>9</v>
      </c>
      <c r="E106" t="s">
        <v>129</v>
      </c>
      <c r="H106" t="e">
        <f>SUMIFS(Table2[Win as Number],Table2[Team ID],'win-loss'!C106,Table2[Opponent ID],'win-loss'!D106)/COUNTIFS(Table2[Team ID],'win-loss'!C106,Table2[Opponent ID],'win-loss'!D106)</f>
        <v>#DIV/0!</v>
      </c>
      <c r="N106">
        <v>247</v>
      </c>
      <c r="O106">
        <f t="shared" si="6"/>
        <v>8</v>
      </c>
      <c r="P106">
        <f t="shared" si="7"/>
        <v>9</v>
      </c>
    </row>
    <row r="107" spans="3:16" x14ac:dyDescent="0.3">
      <c r="C107">
        <v>14</v>
      </c>
      <c r="D107">
        <v>9</v>
      </c>
      <c r="E107" t="s">
        <v>129</v>
      </c>
      <c r="H107">
        <f>SUMIFS(Table2[Win as Number],Table2[Team ID],'win-loss'!C107,Table2[Opponent ID],'win-loss'!D107)/COUNTIFS(Table2[Team ID],'win-loss'!C107,Table2[Opponent ID],'win-loss'!D107)</f>
        <v>0.44444444444444442</v>
      </c>
      <c r="N107">
        <v>253</v>
      </c>
      <c r="O107">
        <f t="shared" si="6"/>
        <v>14</v>
      </c>
      <c r="P107">
        <f t="shared" si="7"/>
        <v>9</v>
      </c>
    </row>
    <row r="108" spans="3:16" x14ac:dyDescent="0.3">
      <c r="C108">
        <v>16</v>
      </c>
      <c r="D108">
        <v>9</v>
      </c>
      <c r="E108" t="s">
        <v>129</v>
      </c>
      <c r="H108">
        <f>SUMIFS(Table2[Win as Number],Table2[Team ID],'win-loss'!C108,Table2[Opponent ID],'win-loss'!D108)/COUNTIFS(Table2[Team ID],'win-loss'!C108,Table2[Opponent ID],'win-loss'!D108)</f>
        <v>0.25</v>
      </c>
      <c r="N108">
        <v>255</v>
      </c>
      <c r="O108">
        <f t="shared" si="6"/>
        <v>16</v>
      </c>
      <c r="P108">
        <f t="shared" si="7"/>
        <v>9</v>
      </c>
    </row>
    <row r="109" spans="3:16" x14ac:dyDescent="0.3">
      <c r="C109">
        <v>17</v>
      </c>
      <c r="D109">
        <v>9</v>
      </c>
      <c r="E109" t="s">
        <v>129</v>
      </c>
      <c r="H109">
        <f>SUMIFS(Table2[Win as Number],Table2[Team ID],'win-loss'!C109,Table2[Opponent ID],'win-loss'!D109)/COUNTIFS(Table2[Team ID],'win-loss'!C109,Table2[Opponent ID],'win-loss'!D109)</f>
        <v>0.33333333333333331</v>
      </c>
      <c r="N109">
        <v>256</v>
      </c>
      <c r="O109">
        <f t="shared" si="6"/>
        <v>17</v>
      </c>
      <c r="P109">
        <f t="shared" si="7"/>
        <v>9</v>
      </c>
    </row>
    <row r="110" spans="3:16" x14ac:dyDescent="0.3">
      <c r="C110">
        <v>21</v>
      </c>
      <c r="D110">
        <v>9</v>
      </c>
      <c r="E110" t="s">
        <v>129</v>
      </c>
      <c r="H110">
        <f>SUMIFS(Table2[Win as Number],Table2[Team ID],'win-loss'!C110,Table2[Opponent ID],'win-loss'!D110)/COUNTIFS(Table2[Team ID],'win-loss'!C110,Table2[Opponent ID],'win-loss'!D110)</f>
        <v>0.25</v>
      </c>
      <c r="N110">
        <v>260</v>
      </c>
      <c r="O110">
        <f t="shared" ref="O110:O138" si="8">MOD(N110,30)+1</f>
        <v>21</v>
      </c>
      <c r="P110">
        <f t="shared" ref="P110:P138" si="9">ROUNDDOWN(1+N110/30,0)</f>
        <v>9</v>
      </c>
    </row>
    <row r="111" spans="3:16" x14ac:dyDescent="0.3">
      <c r="C111">
        <v>23</v>
      </c>
      <c r="D111">
        <v>9</v>
      </c>
      <c r="E111" t="s">
        <v>129</v>
      </c>
      <c r="H111">
        <f>SUMIFS(Table2[Win as Number],Table2[Team ID],'win-loss'!C111,Table2[Opponent ID],'win-loss'!D111)/COUNTIFS(Table2[Team ID],'win-loss'!C111,Table2[Opponent ID],'win-loss'!D111)</f>
        <v>0.5</v>
      </c>
      <c r="N111">
        <v>262</v>
      </c>
      <c r="O111">
        <f t="shared" si="8"/>
        <v>23</v>
      </c>
      <c r="P111">
        <f t="shared" si="9"/>
        <v>9</v>
      </c>
    </row>
    <row r="112" spans="3:16" x14ac:dyDescent="0.3">
      <c r="C112">
        <v>24</v>
      </c>
      <c r="D112">
        <v>9</v>
      </c>
      <c r="E112" t="s">
        <v>129</v>
      </c>
      <c r="H112">
        <f>SUMIFS(Table2[Win as Number],Table2[Team ID],'win-loss'!C112,Table2[Opponent ID],'win-loss'!D112)/COUNTIFS(Table2[Team ID],'win-loss'!C112,Table2[Opponent ID],'win-loss'!D112)</f>
        <v>0.14285714285714285</v>
      </c>
      <c r="N112">
        <v>263</v>
      </c>
      <c r="O112">
        <f t="shared" si="8"/>
        <v>24</v>
      </c>
      <c r="P112">
        <f t="shared" si="9"/>
        <v>9</v>
      </c>
    </row>
    <row r="113" spans="3:16" x14ac:dyDescent="0.3">
      <c r="C113">
        <v>25</v>
      </c>
      <c r="D113">
        <v>9</v>
      </c>
      <c r="E113" t="s">
        <v>129</v>
      </c>
      <c r="H113">
        <f>SUMIFS(Table2[Win as Number],Table2[Team ID],'win-loss'!C113,Table2[Opponent ID],'win-loss'!D113)/COUNTIFS(Table2[Team ID],'win-loss'!C113,Table2[Opponent ID],'win-loss'!D113)</f>
        <v>1</v>
      </c>
      <c r="N113">
        <v>264</v>
      </c>
      <c r="O113">
        <f t="shared" si="8"/>
        <v>25</v>
      </c>
      <c r="P113">
        <f t="shared" si="9"/>
        <v>9</v>
      </c>
    </row>
    <row r="114" spans="3:16" x14ac:dyDescent="0.3">
      <c r="C114">
        <v>26</v>
      </c>
      <c r="D114">
        <v>9</v>
      </c>
      <c r="E114" t="s">
        <v>129</v>
      </c>
      <c r="H114">
        <f>SUMIFS(Table2[Win as Number],Table2[Team ID],'win-loss'!C114,Table2[Opponent ID],'win-loss'!D114)/COUNTIFS(Table2[Team ID],'win-loss'!C114,Table2[Opponent ID],'win-loss'!D114)</f>
        <v>0.33333333333333331</v>
      </c>
      <c r="N114">
        <v>265</v>
      </c>
      <c r="O114">
        <f t="shared" si="8"/>
        <v>26</v>
      </c>
      <c r="P114">
        <f t="shared" si="9"/>
        <v>9</v>
      </c>
    </row>
    <row r="115" spans="3:16" x14ac:dyDescent="0.3">
      <c r="C115">
        <v>30</v>
      </c>
      <c r="D115">
        <v>9</v>
      </c>
      <c r="E115" t="s">
        <v>129</v>
      </c>
      <c r="H115">
        <f>SUMIFS(Table2[Win as Number],Table2[Team ID],'win-loss'!C115,Table2[Opponent ID],'win-loss'!D115)/COUNTIFS(Table2[Team ID],'win-loss'!C115,Table2[Opponent ID],'win-loss'!D115)</f>
        <v>0.75</v>
      </c>
      <c r="N115">
        <v>269</v>
      </c>
      <c r="O115">
        <f t="shared" si="8"/>
        <v>30</v>
      </c>
      <c r="P115">
        <f t="shared" si="9"/>
        <v>9</v>
      </c>
    </row>
    <row r="116" spans="3:16" x14ac:dyDescent="0.3">
      <c r="C116">
        <v>1</v>
      </c>
      <c r="D116">
        <v>10</v>
      </c>
      <c r="E116" t="s">
        <v>129</v>
      </c>
      <c r="H116">
        <f>SUMIFS(Table2[Win as Number],Table2[Team ID],'win-loss'!C116,Table2[Opponent ID],'win-loss'!D116)/COUNTIFS(Table2[Team ID],'win-loss'!C116,Table2[Opponent ID],'win-loss'!D116)</f>
        <v>0.5</v>
      </c>
      <c r="N116">
        <v>270</v>
      </c>
      <c r="O116">
        <f t="shared" si="8"/>
        <v>1</v>
      </c>
      <c r="P116">
        <f t="shared" si="9"/>
        <v>10</v>
      </c>
    </row>
    <row r="117" spans="3:16" x14ac:dyDescent="0.3">
      <c r="C117">
        <v>3</v>
      </c>
      <c r="D117">
        <v>10</v>
      </c>
      <c r="E117" t="s">
        <v>129</v>
      </c>
      <c r="H117">
        <f>SUMIFS(Table2[Win as Number],Table2[Team ID],'win-loss'!C117,Table2[Opponent ID],'win-loss'!D117)/COUNTIFS(Table2[Team ID],'win-loss'!C117,Table2[Opponent ID],'win-loss'!D117)</f>
        <v>0.33333333333333331</v>
      </c>
      <c r="N117">
        <v>272</v>
      </c>
      <c r="O117">
        <f t="shared" si="8"/>
        <v>3</v>
      </c>
      <c r="P117">
        <f t="shared" si="9"/>
        <v>10</v>
      </c>
    </row>
    <row r="118" spans="3:16" x14ac:dyDescent="0.3">
      <c r="C118">
        <v>4</v>
      </c>
      <c r="D118">
        <v>10</v>
      </c>
      <c r="E118" t="s">
        <v>129</v>
      </c>
      <c r="H118">
        <f>SUMIFS(Table2[Win as Number],Table2[Team ID],'win-loss'!C118,Table2[Opponent ID],'win-loss'!D118)/COUNTIFS(Table2[Team ID],'win-loss'!C118,Table2[Opponent ID],'win-loss'!D118)</f>
        <v>0.25</v>
      </c>
      <c r="N118">
        <v>273</v>
      </c>
      <c r="O118">
        <f t="shared" si="8"/>
        <v>4</v>
      </c>
      <c r="P118">
        <f t="shared" si="9"/>
        <v>10</v>
      </c>
    </row>
    <row r="119" spans="3:16" x14ac:dyDescent="0.3">
      <c r="C119">
        <v>6</v>
      </c>
      <c r="D119">
        <v>10</v>
      </c>
      <c r="E119" t="s">
        <v>129</v>
      </c>
      <c r="H119">
        <f>SUMIFS(Table2[Win as Number],Table2[Team ID],'win-loss'!C119,Table2[Opponent ID],'win-loss'!D119)/COUNTIFS(Table2[Team ID],'win-loss'!C119,Table2[Opponent ID],'win-loss'!D119)</f>
        <v>0.66666666666666663</v>
      </c>
      <c r="N119">
        <v>275</v>
      </c>
      <c r="O119">
        <f t="shared" si="8"/>
        <v>6</v>
      </c>
      <c r="P119">
        <f t="shared" si="9"/>
        <v>10</v>
      </c>
    </row>
    <row r="120" spans="3:16" x14ac:dyDescent="0.3">
      <c r="C120">
        <v>8</v>
      </c>
      <c r="D120">
        <v>10</v>
      </c>
      <c r="E120" t="s">
        <v>129</v>
      </c>
      <c r="H120">
        <f>SUMIFS(Table2[Win as Number],Table2[Team ID],'win-loss'!C120,Table2[Opponent ID],'win-loss'!D120)/COUNTIFS(Table2[Team ID],'win-loss'!C120,Table2[Opponent ID],'win-loss'!D120)</f>
        <v>0.33333333333333331</v>
      </c>
      <c r="N120">
        <v>277</v>
      </c>
      <c r="O120">
        <f t="shared" si="8"/>
        <v>8</v>
      </c>
      <c r="P120">
        <f t="shared" si="9"/>
        <v>10</v>
      </c>
    </row>
    <row r="121" spans="3:16" x14ac:dyDescent="0.3">
      <c r="C121">
        <v>11</v>
      </c>
      <c r="D121">
        <v>10</v>
      </c>
      <c r="E121" t="s">
        <v>129</v>
      </c>
      <c r="H121">
        <f>SUMIFS(Table2[Win as Number],Table2[Team ID],'win-loss'!C121,Table2[Opponent ID],'win-loss'!D121)/COUNTIFS(Table2[Team ID],'win-loss'!C121,Table2[Opponent ID],'win-loss'!D121)</f>
        <v>0.75</v>
      </c>
      <c r="N121">
        <v>280</v>
      </c>
      <c r="O121">
        <f t="shared" si="8"/>
        <v>11</v>
      </c>
      <c r="P121">
        <f t="shared" si="9"/>
        <v>10</v>
      </c>
    </row>
    <row r="122" spans="3:16" x14ac:dyDescent="0.3">
      <c r="C122">
        <v>12</v>
      </c>
      <c r="D122">
        <v>10</v>
      </c>
      <c r="E122" t="s">
        <v>129</v>
      </c>
      <c r="H122">
        <f>SUMIFS(Table2[Win as Number],Table2[Team ID],'win-loss'!C122,Table2[Opponent ID],'win-loss'!D122)/COUNTIFS(Table2[Team ID],'win-loss'!C122,Table2[Opponent ID],'win-loss'!D122)</f>
        <v>0.33333333333333331</v>
      </c>
      <c r="N122">
        <v>281</v>
      </c>
      <c r="O122">
        <f t="shared" si="8"/>
        <v>12</v>
      </c>
      <c r="P122">
        <f t="shared" si="9"/>
        <v>10</v>
      </c>
    </row>
    <row r="123" spans="3:16" x14ac:dyDescent="0.3">
      <c r="C123">
        <v>13</v>
      </c>
      <c r="D123">
        <v>10</v>
      </c>
      <c r="E123" t="s">
        <v>129</v>
      </c>
      <c r="H123">
        <f>SUMIFS(Table2[Win as Number],Table2[Team ID],'win-loss'!C123,Table2[Opponent ID],'win-loss'!D123)/COUNTIFS(Table2[Team ID],'win-loss'!C123,Table2[Opponent ID],'win-loss'!D123)</f>
        <v>0.5</v>
      </c>
      <c r="N123">
        <v>282</v>
      </c>
      <c r="O123">
        <f t="shared" si="8"/>
        <v>13</v>
      </c>
      <c r="P123">
        <f t="shared" si="9"/>
        <v>10</v>
      </c>
    </row>
    <row r="124" spans="3:16" x14ac:dyDescent="0.3">
      <c r="C124">
        <v>17</v>
      </c>
      <c r="D124">
        <v>10</v>
      </c>
      <c r="E124" t="s">
        <v>129</v>
      </c>
      <c r="H124">
        <f>SUMIFS(Table2[Win as Number],Table2[Team ID],'win-loss'!C124,Table2[Opponent ID],'win-loss'!D124)/COUNTIFS(Table2[Team ID],'win-loss'!C124,Table2[Opponent ID],'win-loss'!D124)</f>
        <v>0.33333333333333331</v>
      </c>
      <c r="N124">
        <v>286</v>
      </c>
      <c r="O124">
        <f t="shared" si="8"/>
        <v>17</v>
      </c>
      <c r="P124">
        <f t="shared" si="9"/>
        <v>10</v>
      </c>
    </row>
    <row r="125" spans="3:16" x14ac:dyDescent="0.3">
      <c r="C125">
        <v>20</v>
      </c>
      <c r="D125">
        <v>10</v>
      </c>
      <c r="E125" t="s">
        <v>129</v>
      </c>
      <c r="H125">
        <f>SUMIFS(Table2[Win as Number],Table2[Team ID],'win-loss'!C125,Table2[Opponent ID],'win-loss'!D125)/COUNTIFS(Table2[Team ID],'win-loss'!C125,Table2[Opponent ID],'win-loss'!D125)</f>
        <v>0.66666666666666663</v>
      </c>
      <c r="N125">
        <v>289</v>
      </c>
      <c r="O125">
        <f t="shared" si="8"/>
        <v>20</v>
      </c>
      <c r="P125">
        <f t="shared" si="9"/>
        <v>10</v>
      </c>
    </row>
    <row r="126" spans="3:16" x14ac:dyDescent="0.3">
      <c r="C126">
        <v>25</v>
      </c>
      <c r="D126">
        <v>10</v>
      </c>
      <c r="E126" t="s">
        <v>129</v>
      </c>
      <c r="H126">
        <f>SUMIFS(Table2[Win as Number],Table2[Team ID],'win-loss'!C126,Table2[Opponent ID],'win-loss'!D126)/COUNTIFS(Table2[Team ID],'win-loss'!C126,Table2[Opponent ID],'win-loss'!D126)</f>
        <v>0.66666666666666663</v>
      </c>
      <c r="N126">
        <v>294</v>
      </c>
      <c r="O126">
        <f t="shared" si="8"/>
        <v>25</v>
      </c>
      <c r="P126">
        <f t="shared" si="9"/>
        <v>10</v>
      </c>
    </row>
    <row r="127" spans="3:16" x14ac:dyDescent="0.3">
      <c r="C127">
        <v>27</v>
      </c>
      <c r="D127">
        <v>10</v>
      </c>
      <c r="E127" t="s">
        <v>129</v>
      </c>
      <c r="H127">
        <f>SUMIFS(Table2[Win as Number],Table2[Team ID],'win-loss'!C127,Table2[Opponent ID],'win-loss'!D127)/COUNTIFS(Table2[Team ID],'win-loss'!C127,Table2[Opponent ID],'win-loss'!D127)</f>
        <v>1</v>
      </c>
      <c r="N127">
        <v>296</v>
      </c>
      <c r="O127">
        <f t="shared" si="8"/>
        <v>27</v>
      </c>
      <c r="P127">
        <f t="shared" si="9"/>
        <v>10</v>
      </c>
    </row>
    <row r="128" spans="3:16" x14ac:dyDescent="0.3">
      <c r="C128">
        <v>28</v>
      </c>
      <c r="D128">
        <v>10</v>
      </c>
      <c r="E128" t="s">
        <v>129</v>
      </c>
      <c r="H128">
        <f>SUMIFS(Table2[Win as Number],Table2[Team ID],'win-loss'!C128,Table2[Opponent ID],'win-loss'!D128)/COUNTIFS(Table2[Team ID],'win-loss'!C128,Table2[Opponent ID],'win-loss'!D128)</f>
        <v>0.66666666666666663</v>
      </c>
      <c r="N128">
        <v>297</v>
      </c>
      <c r="O128">
        <f t="shared" si="8"/>
        <v>28</v>
      </c>
      <c r="P128">
        <f t="shared" si="9"/>
        <v>10</v>
      </c>
    </row>
    <row r="129" spans="3:16" x14ac:dyDescent="0.3">
      <c r="C129">
        <v>2</v>
      </c>
      <c r="D129">
        <v>11</v>
      </c>
      <c r="E129" t="s">
        <v>129</v>
      </c>
      <c r="H129">
        <f>SUMIFS(Table2[Win as Number],Table2[Team ID],'win-loss'!C129,Table2[Opponent ID],'win-loss'!D129)/COUNTIFS(Table2[Team ID],'win-loss'!C129,Table2[Opponent ID],'win-loss'!D129)</f>
        <v>0</v>
      </c>
      <c r="N129">
        <v>301</v>
      </c>
      <c r="O129">
        <f t="shared" si="8"/>
        <v>2</v>
      </c>
      <c r="P129">
        <f t="shared" si="9"/>
        <v>11</v>
      </c>
    </row>
    <row r="130" spans="3:16" x14ac:dyDescent="0.3">
      <c r="C130">
        <v>3</v>
      </c>
      <c r="D130">
        <v>11</v>
      </c>
      <c r="E130" t="s">
        <v>129</v>
      </c>
      <c r="H130">
        <f>SUMIFS(Table2[Win as Number],Table2[Team ID],'win-loss'!C130,Table2[Opponent ID],'win-loss'!D130)/COUNTIFS(Table2[Team ID],'win-loss'!C130,Table2[Opponent ID],'win-loss'!D130)</f>
        <v>0</v>
      </c>
      <c r="N130">
        <v>302</v>
      </c>
      <c r="O130">
        <f t="shared" si="8"/>
        <v>3</v>
      </c>
      <c r="P130">
        <f t="shared" si="9"/>
        <v>11</v>
      </c>
    </row>
    <row r="131" spans="3:16" x14ac:dyDescent="0.3">
      <c r="C131">
        <v>8</v>
      </c>
      <c r="D131">
        <v>11</v>
      </c>
      <c r="E131" t="s">
        <v>129</v>
      </c>
      <c r="H131">
        <f>SUMIFS(Table2[Win as Number],Table2[Team ID],'win-loss'!C131,Table2[Opponent ID],'win-loss'!D131)/COUNTIFS(Table2[Team ID],'win-loss'!C131,Table2[Opponent ID],'win-loss'!D131)</f>
        <v>0.83333333333333337</v>
      </c>
      <c r="N131">
        <v>307</v>
      </c>
      <c r="O131">
        <f t="shared" si="8"/>
        <v>8</v>
      </c>
      <c r="P131">
        <f t="shared" si="9"/>
        <v>11</v>
      </c>
    </row>
    <row r="132" spans="3:16" x14ac:dyDescent="0.3">
      <c r="C132">
        <v>10</v>
      </c>
      <c r="D132">
        <v>11</v>
      </c>
      <c r="E132" t="s">
        <v>129</v>
      </c>
      <c r="H132">
        <f>SUMIFS(Table2[Win as Number],Table2[Team ID],'win-loss'!C132,Table2[Opponent ID],'win-loss'!D132)/COUNTIFS(Table2[Team ID],'win-loss'!C132,Table2[Opponent ID],'win-loss'!D132)</f>
        <v>0.25</v>
      </c>
      <c r="N132">
        <v>309</v>
      </c>
      <c r="O132">
        <f t="shared" si="8"/>
        <v>10</v>
      </c>
      <c r="P132">
        <f t="shared" si="9"/>
        <v>11</v>
      </c>
    </row>
    <row r="133" spans="3:16" x14ac:dyDescent="0.3">
      <c r="C133">
        <v>12</v>
      </c>
      <c r="D133">
        <v>11</v>
      </c>
      <c r="E133" t="s">
        <v>129</v>
      </c>
      <c r="H133">
        <f>SUMIFS(Table2[Win as Number],Table2[Team ID],'win-loss'!C133,Table2[Opponent ID],'win-loss'!D133)/COUNTIFS(Table2[Team ID],'win-loss'!C133,Table2[Opponent ID],'win-loss'!D133)</f>
        <v>0.66666666666666663</v>
      </c>
      <c r="N133">
        <v>311</v>
      </c>
      <c r="O133">
        <f t="shared" si="8"/>
        <v>12</v>
      </c>
      <c r="P133">
        <f t="shared" si="9"/>
        <v>11</v>
      </c>
    </row>
    <row r="134" spans="3:16" x14ac:dyDescent="0.3">
      <c r="C134">
        <v>13</v>
      </c>
      <c r="D134">
        <v>11</v>
      </c>
      <c r="E134" t="s">
        <v>129</v>
      </c>
      <c r="H134">
        <f>SUMIFS(Table2[Win as Number],Table2[Team ID],'win-loss'!C134,Table2[Opponent ID],'win-loss'!D134)/COUNTIFS(Table2[Team ID],'win-loss'!C134,Table2[Opponent ID],'win-loss'!D134)</f>
        <v>0.2857142857142857</v>
      </c>
      <c r="N134">
        <v>312</v>
      </c>
      <c r="O134">
        <f t="shared" si="8"/>
        <v>13</v>
      </c>
      <c r="P134">
        <f t="shared" si="9"/>
        <v>11</v>
      </c>
    </row>
    <row r="135" spans="3:16" x14ac:dyDescent="0.3">
      <c r="C135">
        <v>15</v>
      </c>
      <c r="D135">
        <v>11</v>
      </c>
      <c r="E135" t="s">
        <v>129</v>
      </c>
      <c r="H135">
        <f>SUMIFS(Table2[Win as Number],Table2[Team ID],'win-loss'!C135,Table2[Opponent ID],'win-loss'!D135)/COUNTIFS(Table2[Team ID],'win-loss'!C135,Table2[Opponent ID],'win-loss'!D135)</f>
        <v>0</v>
      </c>
      <c r="N135">
        <v>314</v>
      </c>
      <c r="O135">
        <f t="shared" si="8"/>
        <v>15</v>
      </c>
      <c r="P135">
        <f t="shared" si="9"/>
        <v>11</v>
      </c>
    </row>
    <row r="136" spans="3:16" x14ac:dyDescent="0.3">
      <c r="C136">
        <v>17</v>
      </c>
      <c r="D136">
        <v>11</v>
      </c>
      <c r="E136" t="s">
        <v>129</v>
      </c>
      <c r="H136">
        <f>SUMIFS(Table2[Win as Number],Table2[Team ID],'win-loss'!C136,Table2[Opponent ID],'win-loss'!D136)/COUNTIFS(Table2[Team ID],'win-loss'!C136,Table2[Opponent ID],'win-loss'!D136)</f>
        <v>0</v>
      </c>
      <c r="N136">
        <v>316</v>
      </c>
      <c r="O136">
        <f t="shared" si="8"/>
        <v>17</v>
      </c>
      <c r="P136">
        <f t="shared" si="9"/>
        <v>11</v>
      </c>
    </row>
    <row r="137" spans="3:16" x14ac:dyDescent="0.3">
      <c r="C137">
        <v>19</v>
      </c>
      <c r="D137">
        <v>11</v>
      </c>
      <c r="E137" t="s">
        <v>129</v>
      </c>
      <c r="H137">
        <f>SUMIFS(Table2[Win as Number],Table2[Team ID],'win-loss'!C137,Table2[Opponent ID],'win-loss'!D137)/COUNTIFS(Table2[Team ID],'win-loss'!C137,Table2[Opponent ID],'win-loss'!D137)</f>
        <v>0.25</v>
      </c>
      <c r="N137">
        <v>318</v>
      </c>
      <c r="O137">
        <f t="shared" si="8"/>
        <v>19</v>
      </c>
      <c r="P137">
        <f t="shared" si="9"/>
        <v>11</v>
      </c>
    </row>
    <row r="138" spans="3:16" x14ac:dyDescent="0.3">
      <c r="C138">
        <v>20</v>
      </c>
      <c r="D138">
        <v>11</v>
      </c>
      <c r="E138" t="s">
        <v>129</v>
      </c>
      <c r="H138">
        <f>SUMIFS(Table2[Win as Number],Table2[Team ID],'win-loss'!C138,Table2[Opponent ID],'win-loss'!D138)/COUNTIFS(Table2[Team ID],'win-loss'!C138,Table2[Opponent ID],'win-loss'!D138)</f>
        <v>0.2</v>
      </c>
      <c r="N138">
        <v>319</v>
      </c>
      <c r="O138">
        <f t="shared" si="8"/>
        <v>20</v>
      </c>
      <c r="P138">
        <f t="shared" si="9"/>
        <v>11</v>
      </c>
    </row>
    <row r="139" spans="3:16" x14ac:dyDescent="0.3">
      <c r="C139">
        <v>25</v>
      </c>
      <c r="D139">
        <v>11</v>
      </c>
      <c r="E139" t="s">
        <v>129</v>
      </c>
      <c r="H139">
        <f>SUMIFS(Table2[Win as Number],Table2[Team ID],'win-loss'!C139,Table2[Opponent ID],'win-loss'!D139)/COUNTIFS(Table2[Team ID],'win-loss'!C139,Table2[Opponent ID],'win-loss'!D139)</f>
        <v>0.2857142857142857</v>
      </c>
      <c r="N139">
        <v>324</v>
      </c>
      <c r="O139">
        <f t="shared" ref="O139:O164" si="10">MOD(N139,30)+1</f>
        <v>25</v>
      </c>
      <c r="P139">
        <f t="shared" ref="P139:P164" si="11">ROUNDDOWN(1+N139/30,0)</f>
        <v>11</v>
      </c>
    </row>
    <row r="140" spans="3:16" x14ac:dyDescent="0.3">
      <c r="C140">
        <v>27</v>
      </c>
      <c r="D140">
        <v>11</v>
      </c>
      <c r="E140" t="s">
        <v>129</v>
      </c>
      <c r="H140">
        <f>SUMIFS(Table2[Win as Number],Table2[Team ID],'win-loss'!C140,Table2[Opponent ID],'win-loss'!D140)/COUNTIFS(Table2[Team ID],'win-loss'!C140,Table2[Opponent ID],'win-loss'!D140)</f>
        <v>0.33333333333333331</v>
      </c>
      <c r="N140">
        <v>326</v>
      </c>
      <c r="O140">
        <f t="shared" si="10"/>
        <v>27</v>
      </c>
      <c r="P140">
        <f t="shared" si="11"/>
        <v>11</v>
      </c>
    </row>
    <row r="141" spans="3:16" x14ac:dyDescent="0.3">
      <c r="C141">
        <v>28</v>
      </c>
      <c r="D141">
        <v>11</v>
      </c>
      <c r="E141" t="s">
        <v>129</v>
      </c>
      <c r="H141">
        <f>SUMIFS(Table2[Win as Number],Table2[Team ID],'win-loss'!C141,Table2[Opponent ID],'win-loss'!D141)/COUNTIFS(Table2[Team ID],'win-loss'!C141,Table2[Opponent ID],'win-loss'!D141)</f>
        <v>0.25</v>
      </c>
      <c r="N141">
        <v>327</v>
      </c>
      <c r="O141">
        <f t="shared" si="10"/>
        <v>28</v>
      </c>
      <c r="P141">
        <f t="shared" si="11"/>
        <v>11</v>
      </c>
    </row>
    <row r="142" spans="3:16" x14ac:dyDescent="0.3">
      <c r="C142">
        <v>3</v>
      </c>
      <c r="D142">
        <v>12</v>
      </c>
      <c r="E142" t="s">
        <v>129</v>
      </c>
      <c r="H142">
        <f>SUMIFS(Table2[Win as Number],Table2[Team ID],'win-loss'!C142,Table2[Opponent ID],'win-loss'!D142)/COUNTIFS(Table2[Team ID],'win-loss'!C142,Table2[Opponent ID],'win-loss'!D142)</f>
        <v>0</v>
      </c>
      <c r="N142">
        <v>332</v>
      </c>
      <c r="O142">
        <f t="shared" si="10"/>
        <v>3</v>
      </c>
      <c r="P142">
        <f t="shared" si="11"/>
        <v>12</v>
      </c>
    </row>
    <row r="143" spans="3:16" x14ac:dyDescent="0.3">
      <c r="C143">
        <v>6</v>
      </c>
      <c r="D143">
        <v>12</v>
      </c>
      <c r="E143" t="s">
        <v>129</v>
      </c>
      <c r="H143">
        <f>SUMIFS(Table2[Win as Number],Table2[Team ID],'win-loss'!C143,Table2[Opponent ID],'win-loss'!D143)/COUNTIFS(Table2[Team ID],'win-loss'!C143,Table2[Opponent ID],'win-loss'!D143)</f>
        <v>0.7142857142857143</v>
      </c>
      <c r="N143">
        <v>335</v>
      </c>
      <c r="O143">
        <f t="shared" si="10"/>
        <v>6</v>
      </c>
      <c r="P143">
        <f t="shared" si="11"/>
        <v>12</v>
      </c>
    </row>
    <row r="144" spans="3:16" x14ac:dyDescent="0.3">
      <c r="C144">
        <v>8</v>
      </c>
      <c r="D144">
        <v>12</v>
      </c>
      <c r="E144" t="s">
        <v>129</v>
      </c>
      <c r="H144">
        <f>SUMIFS(Table2[Win as Number],Table2[Team ID],'win-loss'!C144,Table2[Opponent ID],'win-loss'!D144)/COUNTIFS(Table2[Team ID],'win-loss'!C144,Table2[Opponent ID],'win-loss'!D144)</f>
        <v>0.5</v>
      </c>
      <c r="N144">
        <v>337</v>
      </c>
      <c r="O144">
        <f t="shared" si="10"/>
        <v>8</v>
      </c>
      <c r="P144">
        <f t="shared" si="11"/>
        <v>12</v>
      </c>
    </row>
    <row r="145" spans="3:16" x14ac:dyDescent="0.3">
      <c r="C145">
        <v>10</v>
      </c>
      <c r="D145">
        <v>12</v>
      </c>
      <c r="E145" t="s">
        <v>129</v>
      </c>
      <c r="H145">
        <f>SUMIFS(Table2[Win as Number],Table2[Team ID],'win-loss'!C145,Table2[Opponent ID],'win-loss'!D145)/COUNTIFS(Table2[Team ID],'win-loss'!C145,Table2[Opponent ID],'win-loss'!D145)</f>
        <v>0.66666666666666663</v>
      </c>
      <c r="N145">
        <v>339</v>
      </c>
      <c r="O145">
        <f t="shared" si="10"/>
        <v>10</v>
      </c>
      <c r="P145">
        <f t="shared" si="11"/>
        <v>12</v>
      </c>
    </row>
    <row r="146" spans="3:16" x14ac:dyDescent="0.3">
      <c r="C146">
        <v>11</v>
      </c>
      <c r="D146">
        <v>12</v>
      </c>
      <c r="E146" t="s">
        <v>129</v>
      </c>
      <c r="H146">
        <f>SUMIFS(Table2[Win as Number],Table2[Team ID],'win-loss'!C146,Table2[Opponent ID],'win-loss'!D146)/COUNTIFS(Table2[Team ID],'win-loss'!C146,Table2[Opponent ID],'win-loss'!D146)</f>
        <v>0.33333333333333331</v>
      </c>
      <c r="N146">
        <v>340</v>
      </c>
      <c r="O146">
        <f t="shared" si="10"/>
        <v>11</v>
      </c>
      <c r="P146">
        <f t="shared" si="11"/>
        <v>12</v>
      </c>
    </row>
    <row r="147" spans="3:16" x14ac:dyDescent="0.3">
      <c r="C147">
        <v>13</v>
      </c>
      <c r="D147">
        <v>12</v>
      </c>
      <c r="E147" t="s">
        <v>129</v>
      </c>
      <c r="H147">
        <f>SUMIFS(Table2[Win as Number],Table2[Team ID],'win-loss'!C147,Table2[Opponent ID],'win-loss'!D147)/COUNTIFS(Table2[Team ID],'win-loss'!C147,Table2[Opponent ID],'win-loss'!D147)</f>
        <v>0</v>
      </c>
      <c r="N147">
        <v>342</v>
      </c>
      <c r="O147">
        <f t="shared" si="10"/>
        <v>13</v>
      </c>
      <c r="P147">
        <f t="shared" si="11"/>
        <v>12</v>
      </c>
    </row>
    <row r="148" spans="3:16" x14ac:dyDescent="0.3">
      <c r="C148">
        <v>17</v>
      </c>
      <c r="D148">
        <v>12</v>
      </c>
      <c r="E148" t="s">
        <v>129</v>
      </c>
      <c r="H148">
        <f>SUMIFS(Table2[Win as Number],Table2[Team ID],'win-loss'!C148,Table2[Opponent ID],'win-loss'!D148)/COUNTIFS(Table2[Team ID],'win-loss'!C148,Table2[Opponent ID],'win-loss'!D148)</f>
        <v>0.875</v>
      </c>
      <c r="N148">
        <v>346</v>
      </c>
      <c r="O148">
        <f t="shared" si="10"/>
        <v>17</v>
      </c>
      <c r="P148">
        <f t="shared" si="11"/>
        <v>12</v>
      </c>
    </row>
    <row r="149" spans="3:16" x14ac:dyDescent="0.3">
      <c r="C149">
        <v>19</v>
      </c>
      <c r="D149">
        <v>12</v>
      </c>
      <c r="E149" t="s">
        <v>129</v>
      </c>
      <c r="H149">
        <f>SUMIFS(Table2[Win as Number],Table2[Team ID],'win-loss'!C149,Table2[Opponent ID],'win-loss'!D149)/COUNTIFS(Table2[Team ID],'win-loss'!C149,Table2[Opponent ID],'win-loss'!D149)</f>
        <v>0.66666666666666663</v>
      </c>
      <c r="N149">
        <v>348</v>
      </c>
      <c r="O149">
        <f t="shared" si="10"/>
        <v>19</v>
      </c>
      <c r="P149">
        <f t="shared" si="11"/>
        <v>12</v>
      </c>
    </row>
    <row r="150" spans="3:16" x14ac:dyDescent="0.3">
      <c r="C150">
        <v>20</v>
      </c>
      <c r="D150">
        <v>12</v>
      </c>
      <c r="E150" t="s">
        <v>129</v>
      </c>
      <c r="H150">
        <f>SUMIFS(Table2[Win as Number],Table2[Team ID],'win-loss'!C150,Table2[Opponent ID],'win-loss'!D150)/COUNTIFS(Table2[Team ID],'win-loss'!C150,Table2[Opponent ID],'win-loss'!D150)</f>
        <v>0.66666666666666663</v>
      </c>
      <c r="N150">
        <v>349</v>
      </c>
      <c r="O150">
        <f t="shared" si="10"/>
        <v>20</v>
      </c>
      <c r="P150">
        <f t="shared" si="11"/>
        <v>12</v>
      </c>
    </row>
    <row r="151" spans="3:16" x14ac:dyDescent="0.3">
      <c r="C151">
        <v>23</v>
      </c>
      <c r="D151">
        <v>12</v>
      </c>
      <c r="E151" t="s">
        <v>129</v>
      </c>
      <c r="H151" t="e">
        <f>SUMIFS(Table2[Win as Number],Table2[Team ID],'win-loss'!C151,Table2[Opponent ID],'win-loss'!D151)/COUNTIFS(Table2[Team ID],'win-loss'!C151,Table2[Opponent ID],'win-loss'!D151)</f>
        <v>#DIV/0!</v>
      </c>
      <c r="N151">
        <v>352</v>
      </c>
      <c r="O151">
        <f t="shared" si="10"/>
        <v>23</v>
      </c>
      <c r="P151">
        <f t="shared" si="11"/>
        <v>12</v>
      </c>
    </row>
    <row r="152" spans="3:16" x14ac:dyDescent="0.3">
      <c r="C152">
        <v>24</v>
      </c>
      <c r="D152">
        <v>12</v>
      </c>
      <c r="E152" t="s">
        <v>129</v>
      </c>
      <c r="H152">
        <f>SUMIFS(Table2[Win as Number],Table2[Team ID],'win-loss'!C152,Table2[Opponent ID],'win-loss'!D152)/COUNTIFS(Table2[Team ID],'win-loss'!C152,Table2[Opponent ID],'win-loss'!D152)</f>
        <v>0.5</v>
      </c>
      <c r="N152">
        <v>353</v>
      </c>
      <c r="O152">
        <f t="shared" si="10"/>
        <v>24</v>
      </c>
      <c r="P152">
        <f t="shared" si="11"/>
        <v>12</v>
      </c>
    </row>
    <row r="153" spans="3:16" x14ac:dyDescent="0.3">
      <c r="C153">
        <v>27</v>
      </c>
      <c r="D153">
        <v>12</v>
      </c>
      <c r="E153" t="s">
        <v>129</v>
      </c>
      <c r="H153">
        <f>SUMIFS(Table2[Win as Number],Table2[Team ID],'win-loss'!C153,Table2[Opponent ID],'win-loss'!D153)/COUNTIFS(Table2[Team ID],'win-loss'!C153,Table2[Opponent ID],'win-loss'!D153)</f>
        <v>0.25</v>
      </c>
      <c r="N153">
        <v>356</v>
      </c>
      <c r="O153">
        <f t="shared" si="10"/>
        <v>27</v>
      </c>
      <c r="P153">
        <f t="shared" si="11"/>
        <v>12</v>
      </c>
    </row>
    <row r="154" spans="3:16" x14ac:dyDescent="0.3">
      <c r="C154">
        <v>28</v>
      </c>
      <c r="D154">
        <v>12</v>
      </c>
      <c r="E154" t="s">
        <v>129</v>
      </c>
      <c r="H154">
        <f>SUMIFS(Table2[Win as Number],Table2[Team ID],'win-loss'!C154,Table2[Opponent ID],'win-loss'!D154)/COUNTIFS(Table2[Team ID],'win-loss'!C154,Table2[Opponent ID],'win-loss'!D154)</f>
        <v>1</v>
      </c>
      <c r="N154">
        <v>357</v>
      </c>
      <c r="O154">
        <f t="shared" si="10"/>
        <v>28</v>
      </c>
      <c r="P154">
        <f t="shared" si="11"/>
        <v>12</v>
      </c>
    </row>
    <row r="155" spans="3:16" x14ac:dyDescent="0.3">
      <c r="C155">
        <v>2</v>
      </c>
      <c r="D155">
        <v>13</v>
      </c>
      <c r="E155" t="s">
        <v>129</v>
      </c>
      <c r="H155">
        <f>SUMIFS(Table2[Win as Number],Table2[Team ID],'win-loss'!C155,Table2[Opponent ID],'win-loss'!D155)/COUNTIFS(Table2[Team ID],'win-loss'!C155,Table2[Opponent ID],'win-loss'!D155)</f>
        <v>0.33333333333333331</v>
      </c>
      <c r="N155">
        <v>361</v>
      </c>
      <c r="O155">
        <f t="shared" si="10"/>
        <v>2</v>
      </c>
      <c r="P155">
        <f t="shared" si="11"/>
        <v>13</v>
      </c>
    </row>
    <row r="156" spans="3:16" x14ac:dyDescent="0.3">
      <c r="C156">
        <v>6</v>
      </c>
      <c r="D156">
        <v>13</v>
      </c>
      <c r="E156" t="s">
        <v>129</v>
      </c>
      <c r="H156">
        <f>SUMIFS(Table2[Win as Number],Table2[Team ID],'win-loss'!C156,Table2[Opponent ID],'win-loss'!D156)/COUNTIFS(Table2[Team ID],'win-loss'!C156,Table2[Opponent ID],'win-loss'!D156)</f>
        <v>0</v>
      </c>
      <c r="N156">
        <v>365</v>
      </c>
      <c r="O156">
        <f t="shared" si="10"/>
        <v>6</v>
      </c>
      <c r="P156">
        <f t="shared" si="11"/>
        <v>13</v>
      </c>
    </row>
    <row r="157" spans="3:16" x14ac:dyDescent="0.3">
      <c r="C157">
        <v>10</v>
      </c>
      <c r="D157">
        <v>13</v>
      </c>
      <c r="E157" t="s">
        <v>129</v>
      </c>
      <c r="H157">
        <f>SUMIFS(Table2[Win as Number],Table2[Team ID],'win-loss'!C157,Table2[Opponent ID],'win-loss'!D157)/COUNTIFS(Table2[Team ID],'win-loss'!C157,Table2[Opponent ID],'win-loss'!D157)</f>
        <v>0.5</v>
      </c>
      <c r="N157">
        <v>369</v>
      </c>
      <c r="O157">
        <f t="shared" si="10"/>
        <v>10</v>
      </c>
      <c r="P157">
        <f t="shared" si="11"/>
        <v>13</v>
      </c>
    </row>
    <row r="158" spans="3:16" x14ac:dyDescent="0.3">
      <c r="C158">
        <v>11</v>
      </c>
      <c r="D158">
        <v>13</v>
      </c>
      <c r="E158" t="s">
        <v>129</v>
      </c>
      <c r="H158">
        <f>SUMIFS(Table2[Win as Number],Table2[Team ID],'win-loss'!C158,Table2[Opponent ID],'win-loss'!D158)/COUNTIFS(Table2[Team ID],'win-loss'!C158,Table2[Opponent ID],'win-loss'!D158)</f>
        <v>0.7142857142857143</v>
      </c>
      <c r="N158">
        <v>370</v>
      </c>
      <c r="O158">
        <f t="shared" si="10"/>
        <v>11</v>
      </c>
      <c r="P158">
        <f t="shared" si="11"/>
        <v>13</v>
      </c>
    </row>
    <row r="159" spans="3:16" x14ac:dyDescent="0.3">
      <c r="C159">
        <v>12</v>
      </c>
      <c r="D159">
        <v>13</v>
      </c>
      <c r="E159" t="s">
        <v>129</v>
      </c>
      <c r="H159">
        <f>SUMIFS(Table2[Win as Number],Table2[Team ID],'win-loss'!C159,Table2[Opponent ID],'win-loss'!D159)/COUNTIFS(Table2[Team ID],'win-loss'!C159,Table2[Opponent ID],'win-loss'!D159)</f>
        <v>1</v>
      </c>
      <c r="N159">
        <v>371</v>
      </c>
      <c r="O159">
        <f t="shared" si="10"/>
        <v>12</v>
      </c>
      <c r="P159">
        <f t="shared" si="11"/>
        <v>13</v>
      </c>
    </row>
    <row r="160" spans="3:16" x14ac:dyDescent="0.3">
      <c r="C160">
        <v>15</v>
      </c>
      <c r="D160">
        <v>13</v>
      </c>
      <c r="E160" t="s">
        <v>129</v>
      </c>
      <c r="H160">
        <f>SUMIFS(Table2[Win as Number],Table2[Team ID],'win-loss'!C160,Table2[Opponent ID],'win-loss'!D160)/COUNTIFS(Table2[Team ID],'win-loss'!C160,Table2[Opponent ID],'win-loss'!D160)</f>
        <v>0.66666666666666663</v>
      </c>
      <c r="N160">
        <v>374</v>
      </c>
      <c r="O160">
        <f t="shared" si="10"/>
        <v>15</v>
      </c>
      <c r="P160">
        <f t="shared" si="11"/>
        <v>13</v>
      </c>
    </row>
    <row r="161" spans="3:16" x14ac:dyDescent="0.3">
      <c r="C161">
        <v>17</v>
      </c>
      <c r="D161">
        <v>13</v>
      </c>
      <c r="E161" t="s">
        <v>129</v>
      </c>
      <c r="H161" t="e">
        <f>SUMIFS(Table2[Win as Number],Table2[Team ID],'win-loss'!C161,Table2[Opponent ID],'win-loss'!D161)/COUNTIFS(Table2[Team ID],'win-loss'!C161,Table2[Opponent ID],'win-loss'!D161)</f>
        <v>#DIV/0!</v>
      </c>
      <c r="N161">
        <v>376</v>
      </c>
      <c r="O161">
        <f t="shared" si="10"/>
        <v>17</v>
      </c>
      <c r="P161">
        <f t="shared" si="11"/>
        <v>13</v>
      </c>
    </row>
    <row r="162" spans="3:16" x14ac:dyDescent="0.3">
      <c r="C162">
        <v>18</v>
      </c>
      <c r="D162">
        <v>13</v>
      </c>
      <c r="E162" t="s">
        <v>129</v>
      </c>
      <c r="H162">
        <f>SUMIFS(Table2[Win as Number],Table2[Team ID],'win-loss'!C162,Table2[Opponent ID],'win-loss'!D162)/COUNTIFS(Table2[Team ID],'win-loss'!C162,Table2[Opponent ID],'win-loss'!D162)</f>
        <v>0.66666666666666663</v>
      </c>
      <c r="N162">
        <v>377</v>
      </c>
      <c r="O162">
        <f t="shared" si="10"/>
        <v>18</v>
      </c>
      <c r="P162">
        <f t="shared" si="11"/>
        <v>13</v>
      </c>
    </row>
    <row r="163" spans="3:16" x14ac:dyDescent="0.3">
      <c r="C163">
        <v>20</v>
      </c>
      <c r="D163">
        <v>13</v>
      </c>
      <c r="E163" t="s">
        <v>129</v>
      </c>
      <c r="H163">
        <f>SUMIFS(Table2[Win as Number],Table2[Team ID],'win-loss'!C163,Table2[Opponent ID],'win-loss'!D163)/COUNTIFS(Table2[Team ID],'win-loss'!C163,Table2[Opponent ID],'win-loss'!D163)</f>
        <v>0.4</v>
      </c>
      <c r="N163">
        <v>379</v>
      </c>
      <c r="O163">
        <f t="shared" si="10"/>
        <v>20</v>
      </c>
      <c r="P163">
        <f t="shared" si="11"/>
        <v>13</v>
      </c>
    </row>
    <row r="164" spans="3:16" x14ac:dyDescent="0.3">
      <c r="C164">
        <v>25</v>
      </c>
      <c r="D164">
        <v>13</v>
      </c>
      <c r="E164" t="s">
        <v>129</v>
      </c>
      <c r="H164">
        <f>SUMIFS(Table2[Win as Number],Table2[Team ID],'win-loss'!C164,Table2[Opponent ID],'win-loss'!D164)/COUNTIFS(Table2[Team ID],'win-loss'!C164,Table2[Opponent ID],'win-loss'!D164)</f>
        <v>0.33333333333333331</v>
      </c>
      <c r="N164">
        <v>384</v>
      </c>
      <c r="O164">
        <f t="shared" si="10"/>
        <v>25</v>
      </c>
      <c r="P164">
        <f t="shared" si="11"/>
        <v>13</v>
      </c>
    </row>
    <row r="165" spans="3:16" x14ac:dyDescent="0.3">
      <c r="C165">
        <v>27</v>
      </c>
      <c r="D165">
        <v>13</v>
      </c>
      <c r="E165" t="s">
        <v>129</v>
      </c>
      <c r="H165">
        <f>SUMIFS(Table2[Win as Number],Table2[Team ID],'win-loss'!C165,Table2[Opponent ID],'win-loss'!D165)/COUNTIFS(Table2[Team ID],'win-loss'!C165,Table2[Opponent ID],'win-loss'!D165)</f>
        <v>0.5</v>
      </c>
      <c r="N165">
        <v>386</v>
      </c>
      <c r="O165">
        <f t="shared" ref="O165:O193" si="12">MOD(N165,30)+1</f>
        <v>27</v>
      </c>
      <c r="P165">
        <f t="shared" ref="P165:P193" si="13">ROUNDDOWN(1+N165/30,0)</f>
        <v>13</v>
      </c>
    </row>
    <row r="166" spans="3:16" x14ac:dyDescent="0.3">
      <c r="C166">
        <v>28</v>
      </c>
      <c r="D166">
        <v>13</v>
      </c>
      <c r="E166" t="s">
        <v>129</v>
      </c>
      <c r="H166">
        <f>SUMIFS(Table2[Win as Number],Table2[Team ID],'win-loss'!C166,Table2[Opponent ID],'win-loss'!D166)/COUNTIFS(Table2[Team ID],'win-loss'!C166,Table2[Opponent ID],'win-loss'!D166)</f>
        <v>0.5</v>
      </c>
      <c r="N166">
        <v>387</v>
      </c>
      <c r="O166">
        <f t="shared" si="12"/>
        <v>28</v>
      </c>
      <c r="P166">
        <f t="shared" si="13"/>
        <v>13</v>
      </c>
    </row>
    <row r="167" spans="3:16" x14ac:dyDescent="0.3">
      <c r="C167">
        <v>29</v>
      </c>
      <c r="D167">
        <v>13</v>
      </c>
      <c r="E167" t="s">
        <v>129</v>
      </c>
      <c r="H167">
        <f>SUMIFS(Table2[Win as Number],Table2[Team ID],'win-loss'!C167,Table2[Opponent ID],'win-loss'!D167)/COUNTIFS(Table2[Team ID],'win-loss'!C167,Table2[Opponent ID],'win-loss'!D167)</f>
        <v>0.5</v>
      </c>
      <c r="N167">
        <v>388</v>
      </c>
      <c r="O167">
        <f t="shared" si="12"/>
        <v>29</v>
      </c>
      <c r="P167">
        <f t="shared" si="13"/>
        <v>13</v>
      </c>
    </row>
    <row r="168" spans="3:16" x14ac:dyDescent="0.3">
      <c r="C168">
        <v>1</v>
      </c>
      <c r="D168">
        <v>14</v>
      </c>
      <c r="E168" t="s">
        <v>129</v>
      </c>
      <c r="H168">
        <f>SUMIFS(Table2[Win as Number],Table2[Team ID],'win-loss'!C168,Table2[Opponent ID],'win-loss'!D168)/COUNTIFS(Table2[Team ID],'win-loss'!C168,Table2[Opponent ID],'win-loss'!D168)</f>
        <v>0.5714285714285714</v>
      </c>
      <c r="N168">
        <v>390</v>
      </c>
      <c r="O168">
        <f t="shared" si="12"/>
        <v>1</v>
      </c>
      <c r="P168">
        <f t="shared" si="13"/>
        <v>14</v>
      </c>
    </row>
    <row r="169" spans="3:16" x14ac:dyDescent="0.3">
      <c r="C169">
        <v>5</v>
      </c>
      <c r="D169">
        <v>14</v>
      </c>
      <c r="E169" t="s">
        <v>129</v>
      </c>
      <c r="H169">
        <f>SUMIFS(Table2[Win as Number],Table2[Team ID],'win-loss'!C169,Table2[Opponent ID],'win-loss'!D169)/COUNTIFS(Table2[Team ID],'win-loss'!C169,Table2[Opponent ID],'win-loss'!D169)</f>
        <v>0.33333333333333331</v>
      </c>
      <c r="N169">
        <v>394</v>
      </c>
      <c r="O169">
        <f t="shared" si="12"/>
        <v>5</v>
      </c>
      <c r="P169">
        <f t="shared" si="13"/>
        <v>14</v>
      </c>
    </row>
    <row r="170" spans="3:16" x14ac:dyDescent="0.3">
      <c r="C170">
        <v>7</v>
      </c>
      <c r="D170">
        <v>14</v>
      </c>
      <c r="E170" t="s">
        <v>129</v>
      </c>
      <c r="H170" t="e">
        <f>SUMIFS(Table2[Win as Number],Table2[Team ID],'win-loss'!C170,Table2[Opponent ID],'win-loss'!D170)/COUNTIFS(Table2[Team ID],'win-loss'!C170,Table2[Opponent ID],'win-loss'!D170)</f>
        <v>#DIV/0!</v>
      </c>
      <c r="N170">
        <v>396</v>
      </c>
      <c r="O170">
        <f t="shared" si="12"/>
        <v>7</v>
      </c>
      <c r="P170">
        <f t="shared" si="13"/>
        <v>14</v>
      </c>
    </row>
    <row r="171" spans="3:16" x14ac:dyDescent="0.3">
      <c r="C171">
        <v>9</v>
      </c>
      <c r="D171">
        <v>14</v>
      </c>
      <c r="E171" t="s">
        <v>129</v>
      </c>
      <c r="H171">
        <f>SUMIFS(Table2[Win as Number],Table2[Team ID],'win-loss'!C171,Table2[Opponent ID],'win-loss'!D171)/COUNTIFS(Table2[Team ID],'win-loss'!C171,Table2[Opponent ID],'win-loss'!D171)</f>
        <v>0.55555555555555558</v>
      </c>
      <c r="N171">
        <v>398</v>
      </c>
      <c r="O171">
        <f t="shared" si="12"/>
        <v>9</v>
      </c>
      <c r="P171">
        <f t="shared" si="13"/>
        <v>14</v>
      </c>
    </row>
    <row r="172" spans="3:16" x14ac:dyDescent="0.3">
      <c r="C172">
        <v>15</v>
      </c>
      <c r="D172">
        <v>14</v>
      </c>
      <c r="E172" t="s">
        <v>129</v>
      </c>
      <c r="H172">
        <f>SUMIFS(Table2[Win as Number],Table2[Team ID],'win-loss'!C172,Table2[Opponent ID],'win-loss'!D172)/COUNTIFS(Table2[Team ID],'win-loss'!C172,Table2[Opponent ID],'win-loss'!D172)</f>
        <v>0.25</v>
      </c>
      <c r="N172">
        <v>404</v>
      </c>
      <c r="O172">
        <f t="shared" si="12"/>
        <v>15</v>
      </c>
      <c r="P172">
        <f t="shared" si="13"/>
        <v>14</v>
      </c>
    </row>
    <row r="173" spans="3:16" x14ac:dyDescent="0.3">
      <c r="C173">
        <v>16</v>
      </c>
      <c r="D173">
        <v>14</v>
      </c>
      <c r="E173" t="s">
        <v>129</v>
      </c>
      <c r="H173" t="e">
        <f>SUMIFS(Table2[Win as Number],Table2[Team ID],'win-loss'!C173,Table2[Opponent ID],'win-loss'!D173)/COUNTIFS(Table2[Team ID],'win-loss'!C173,Table2[Opponent ID],'win-loss'!D173)</f>
        <v>#DIV/0!</v>
      </c>
      <c r="N173">
        <v>405</v>
      </c>
      <c r="O173">
        <f t="shared" si="12"/>
        <v>16</v>
      </c>
      <c r="P173">
        <f t="shared" si="13"/>
        <v>14</v>
      </c>
    </row>
    <row r="174" spans="3:16" x14ac:dyDescent="0.3">
      <c r="C174">
        <v>21</v>
      </c>
      <c r="D174">
        <v>14</v>
      </c>
      <c r="E174" t="s">
        <v>129</v>
      </c>
      <c r="H174">
        <f>SUMIFS(Table2[Win as Number],Table2[Team ID],'win-loss'!C174,Table2[Opponent ID],'win-loss'!D174)/COUNTIFS(Table2[Team ID],'win-loss'!C174,Table2[Opponent ID],'win-loss'!D174)</f>
        <v>0</v>
      </c>
      <c r="N174">
        <v>410</v>
      </c>
      <c r="O174">
        <f t="shared" si="12"/>
        <v>21</v>
      </c>
      <c r="P174">
        <f t="shared" si="13"/>
        <v>14</v>
      </c>
    </row>
    <row r="175" spans="3:16" x14ac:dyDescent="0.3">
      <c r="C175">
        <v>22</v>
      </c>
      <c r="D175">
        <v>14</v>
      </c>
      <c r="E175" t="s">
        <v>129</v>
      </c>
      <c r="H175">
        <f>SUMIFS(Table2[Win as Number],Table2[Team ID],'win-loss'!C175,Table2[Opponent ID],'win-loss'!D175)/COUNTIFS(Table2[Team ID],'win-loss'!C175,Table2[Opponent ID],'win-loss'!D175)</f>
        <v>0</v>
      </c>
      <c r="N175">
        <v>411</v>
      </c>
      <c r="O175">
        <f t="shared" si="12"/>
        <v>22</v>
      </c>
      <c r="P175">
        <f t="shared" si="13"/>
        <v>14</v>
      </c>
    </row>
    <row r="176" spans="3:16" x14ac:dyDescent="0.3">
      <c r="C176">
        <v>23</v>
      </c>
      <c r="D176">
        <v>14</v>
      </c>
      <c r="E176" t="s">
        <v>129</v>
      </c>
      <c r="H176">
        <f>SUMIFS(Table2[Win as Number],Table2[Team ID],'win-loss'!C176,Table2[Opponent ID],'win-loss'!D176)/COUNTIFS(Table2[Team ID],'win-loss'!C176,Table2[Opponent ID],'win-loss'!D176)</f>
        <v>0.16666666666666666</v>
      </c>
      <c r="N176">
        <v>412</v>
      </c>
      <c r="O176">
        <f t="shared" si="12"/>
        <v>23</v>
      </c>
      <c r="P176">
        <f t="shared" si="13"/>
        <v>14</v>
      </c>
    </row>
    <row r="177" spans="3:16" x14ac:dyDescent="0.3">
      <c r="C177">
        <v>24</v>
      </c>
      <c r="D177">
        <v>14</v>
      </c>
      <c r="E177" t="s">
        <v>129</v>
      </c>
      <c r="H177">
        <f>SUMIFS(Table2[Win as Number],Table2[Team ID],'win-loss'!C177,Table2[Opponent ID],'win-loss'!D177)/COUNTIFS(Table2[Team ID],'win-loss'!C177,Table2[Opponent ID],'win-loss'!D177)</f>
        <v>0.6</v>
      </c>
      <c r="N177">
        <v>413</v>
      </c>
      <c r="O177">
        <f t="shared" si="12"/>
        <v>24</v>
      </c>
      <c r="P177">
        <f t="shared" si="13"/>
        <v>14</v>
      </c>
    </row>
    <row r="178" spans="3:16" x14ac:dyDescent="0.3">
      <c r="C178">
        <v>26</v>
      </c>
      <c r="D178">
        <v>14</v>
      </c>
      <c r="E178" t="s">
        <v>129</v>
      </c>
      <c r="H178">
        <f>SUMIFS(Table2[Win as Number],Table2[Team ID],'win-loss'!C178,Table2[Opponent ID],'win-loss'!D178)/COUNTIFS(Table2[Team ID],'win-loss'!C178,Table2[Opponent ID],'win-loss'!D178)</f>
        <v>0.33333333333333331</v>
      </c>
      <c r="N178">
        <v>415</v>
      </c>
      <c r="O178">
        <f t="shared" si="12"/>
        <v>26</v>
      </c>
      <c r="P178">
        <f t="shared" si="13"/>
        <v>14</v>
      </c>
    </row>
    <row r="179" spans="3:16" x14ac:dyDescent="0.3">
      <c r="C179">
        <v>30</v>
      </c>
      <c r="D179">
        <v>14</v>
      </c>
      <c r="E179" t="s">
        <v>129</v>
      </c>
      <c r="H179" t="e">
        <f>SUMIFS(Table2[Win as Number],Table2[Team ID],'win-loss'!C179,Table2[Opponent ID],'win-loss'!D179)/COUNTIFS(Table2[Team ID],'win-loss'!C179,Table2[Opponent ID],'win-loss'!D179)</f>
        <v>#DIV/0!</v>
      </c>
      <c r="N179">
        <v>419</v>
      </c>
      <c r="O179">
        <f t="shared" si="12"/>
        <v>30</v>
      </c>
      <c r="P179">
        <f t="shared" si="13"/>
        <v>14</v>
      </c>
    </row>
    <row r="180" spans="3:16" x14ac:dyDescent="0.3">
      <c r="C180">
        <v>1</v>
      </c>
      <c r="D180">
        <v>15</v>
      </c>
      <c r="E180" t="s">
        <v>129</v>
      </c>
      <c r="H180" t="e">
        <f>SUMIFS(Table2[Win as Number],Table2[Team ID],'win-loss'!C180,Table2[Opponent ID],'win-loss'!D180)/COUNTIFS(Table2[Team ID],'win-loss'!C180,Table2[Opponent ID],'win-loss'!D180)</f>
        <v>#DIV/0!</v>
      </c>
      <c r="N180">
        <v>420</v>
      </c>
      <c r="O180">
        <f t="shared" si="12"/>
        <v>1</v>
      </c>
      <c r="P180">
        <f t="shared" si="13"/>
        <v>15</v>
      </c>
    </row>
    <row r="181" spans="3:16" x14ac:dyDescent="0.3">
      <c r="C181">
        <v>2</v>
      </c>
      <c r="D181">
        <v>15</v>
      </c>
      <c r="E181" t="s">
        <v>129</v>
      </c>
      <c r="H181">
        <f>SUMIFS(Table2[Win as Number],Table2[Team ID],'win-loss'!C181,Table2[Opponent ID],'win-loss'!D181)/COUNTIFS(Table2[Team ID],'win-loss'!C181,Table2[Opponent ID],'win-loss'!D181)</f>
        <v>0.6</v>
      </c>
      <c r="N181">
        <v>421</v>
      </c>
      <c r="O181">
        <f t="shared" si="12"/>
        <v>2</v>
      </c>
      <c r="P181">
        <f t="shared" si="13"/>
        <v>15</v>
      </c>
    </row>
    <row r="182" spans="3:16" x14ac:dyDescent="0.3">
      <c r="C182">
        <v>5</v>
      </c>
      <c r="D182">
        <v>15</v>
      </c>
      <c r="E182" t="s">
        <v>129</v>
      </c>
      <c r="H182" t="e">
        <f>SUMIFS(Table2[Win as Number],Table2[Team ID],'win-loss'!C182,Table2[Opponent ID],'win-loss'!D182)/COUNTIFS(Table2[Team ID],'win-loss'!C182,Table2[Opponent ID],'win-loss'!D182)</f>
        <v>#DIV/0!</v>
      </c>
      <c r="N182">
        <v>424</v>
      </c>
      <c r="O182">
        <f t="shared" si="12"/>
        <v>5</v>
      </c>
      <c r="P182">
        <f t="shared" si="13"/>
        <v>15</v>
      </c>
    </row>
    <row r="183" spans="3:16" x14ac:dyDescent="0.3">
      <c r="C183">
        <v>11</v>
      </c>
      <c r="D183">
        <v>15</v>
      </c>
      <c r="E183" t="s">
        <v>129</v>
      </c>
      <c r="H183">
        <f>SUMIFS(Table2[Win as Number],Table2[Team ID],'win-loss'!C183,Table2[Opponent ID],'win-loss'!D183)/COUNTIFS(Table2[Team ID],'win-loss'!C183,Table2[Opponent ID],'win-loss'!D183)</f>
        <v>1</v>
      </c>
      <c r="N183">
        <v>430</v>
      </c>
      <c r="O183">
        <f t="shared" si="12"/>
        <v>11</v>
      </c>
      <c r="P183">
        <f t="shared" si="13"/>
        <v>15</v>
      </c>
    </row>
    <row r="184" spans="3:16" x14ac:dyDescent="0.3">
      <c r="C184">
        <v>13</v>
      </c>
      <c r="D184">
        <v>15</v>
      </c>
      <c r="E184" t="s">
        <v>129</v>
      </c>
      <c r="H184">
        <f>SUMIFS(Table2[Win as Number],Table2[Team ID],'win-loss'!C184,Table2[Opponent ID],'win-loss'!D184)/COUNTIFS(Table2[Team ID],'win-loss'!C184,Table2[Opponent ID],'win-loss'!D184)</f>
        <v>0.33333333333333331</v>
      </c>
      <c r="N184">
        <v>432</v>
      </c>
      <c r="O184">
        <f t="shared" si="12"/>
        <v>13</v>
      </c>
      <c r="P184">
        <f t="shared" si="13"/>
        <v>15</v>
      </c>
    </row>
    <row r="185" spans="3:16" x14ac:dyDescent="0.3">
      <c r="C185">
        <v>14</v>
      </c>
      <c r="D185">
        <v>15</v>
      </c>
      <c r="E185" t="s">
        <v>129</v>
      </c>
      <c r="H185">
        <f>SUMIFS(Table2[Win as Number],Table2[Team ID],'win-loss'!C185,Table2[Opponent ID],'win-loss'!D185)/COUNTIFS(Table2[Team ID],'win-loss'!C185,Table2[Opponent ID],'win-loss'!D185)</f>
        <v>0.75</v>
      </c>
      <c r="N185">
        <v>433</v>
      </c>
      <c r="O185">
        <f t="shared" si="12"/>
        <v>14</v>
      </c>
      <c r="P185">
        <f t="shared" si="13"/>
        <v>15</v>
      </c>
    </row>
    <row r="186" spans="3:16" x14ac:dyDescent="0.3">
      <c r="C186">
        <v>18</v>
      </c>
      <c r="D186">
        <v>15</v>
      </c>
      <c r="E186" t="s">
        <v>129</v>
      </c>
      <c r="H186">
        <f>SUMIFS(Table2[Win as Number],Table2[Team ID],'win-loss'!C186,Table2[Opponent ID],'win-loss'!D186)/COUNTIFS(Table2[Team ID],'win-loss'!C186,Table2[Opponent ID],'win-loss'!D186)</f>
        <v>0.4</v>
      </c>
      <c r="N186">
        <v>437</v>
      </c>
      <c r="O186">
        <f t="shared" si="12"/>
        <v>18</v>
      </c>
      <c r="P186">
        <f t="shared" si="13"/>
        <v>15</v>
      </c>
    </row>
    <row r="187" spans="3:16" x14ac:dyDescent="0.3">
      <c r="C187">
        <v>20</v>
      </c>
      <c r="D187">
        <v>15</v>
      </c>
      <c r="E187" t="s">
        <v>129</v>
      </c>
      <c r="H187">
        <f>SUMIFS(Table2[Win as Number],Table2[Team ID],'win-loss'!C187,Table2[Opponent ID],'win-loss'!D187)/COUNTIFS(Table2[Team ID],'win-loss'!C187,Table2[Opponent ID],'win-loss'!D187)</f>
        <v>0.5</v>
      </c>
      <c r="N187">
        <v>439</v>
      </c>
      <c r="O187">
        <f t="shared" si="12"/>
        <v>20</v>
      </c>
      <c r="P187">
        <f t="shared" si="13"/>
        <v>15</v>
      </c>
    </row>
    <row r="188" spans="3:16" x14ac:dyDescent="0.3">
      <c r="C188">
        <v>21</v>
      </c>
      <c r="D188">
        <v>15</v>
      </c>
      <c r="E188" t="s">
        <v>129</v>
      </c>
      <c r="H188">
        <f>SUMIFS(Table2[Win as Number],Table2[Team ID],'win-loss'!C188,Table2[Opponent ID],'win-loss'!D188)/COUNTIFS(Table2[Team ID],'win-loss'!C188,Table2[Opponent ID],'win-loss'!D188)</f>
        <v>0.4</v>
      </c>
      <c r="N188">
        <v>440</v>
      </c>
      <c r="O188">
        <f t="shared" si="12"/>
        <v>21</v>
      </c>
      <c r="P188">
        <f t="shared" si="13"/>
        <v>15</v>
      </c>
    </row>
    <row r="189" spans="3:16" x14ac:dyDescent="0.3">
      <c r="C189">
        <v>22</v>
      </c>
      <c r="D189">
        <v>15</v>
      </c>
      <c r="E189" t="s">
        <v>129</v>
      </c>
      <c r="H189">
        <f>SUMIFS(Table2[Win as Number],Table2[Team ID],'win-loss'!C189,Table2[Opponent ID],'win-loss'!D189)/COUNTIFS(Table2[Team ID],'win-loss'!C189,Table2[Opponent ID],'win-loss'!D189)</f>
        <v>0.66666666666666663</v>
      </c>
      <c r="N189">
        <v>441</v>
      </c>
      <c r="O189">
        <f t="shared" si="12"/>
        <v>22</v>
      </c>
      <c r="P189">
        <f t="shared" si="13"/>
        <v>15</v>
      </c>
    </row>
    <row r="190" spans="3:16" x14ac:dyDescent="0.3">
      <c r="C190">
        <v>23</v>
      </c>
      <c r="D190">
        <v>15</v>
      </c>
      <c r="E190" t="s">
        <v>129</v>
      </c>
      <c r="H190">
        <f>SUMIFS(Table2[Win as Number],Table2[Team ID],'win-loss'!C190,Table2[Opponent ID],'win-loss'!D190)/COUNTIFS(Table2[Team ID],'win-loss'!C190,Table2[Opponent ID],'win-loss'!D190)</f>
        <v>0.33333333333333331</v>
      </c>
      <c r="N190">
        <v>442</v>
      </c>
      <c r="O190">
        <f t="shared" si="12"/>
        <v>23</v>
      </c>
      <c r="P190">
        <f t="shared" si="13"/>
        <v>15</v>
      </c>
    </row>
    <row r="191" spans="3:16" x14ac:dyDescent="0.3">
      <c r="C191">
        <v>25</v>
      </c>
      <c r="D191">
        <v>15</v>
      </c>
      <c r="E191" t="s">
        <v>129</v>
      </c>
      <c r="H191">
        <f>SUMIFS(Table2[Win as Number],Table2[Team ID],'win-loss'!C191,Table2[Opponent ID],'win-loss'!D191)/COUNTIFS(Table2[Team ID],'win-loss'!C191,Table2[Opponent ID],'win-loss'!D191)</f>
        <v>0.66666666666666663</v>
      </c>
      <c r="N191">
        <v>444</v>
      </c>
      <c r="O191">
        <f t="shared" si="12"/>
        <v>25</v>
      </c>
      <c r="P191">
        <f t="shared" si="13"/>
        <v>15</v>
      </c>
    </row>
    <row r="192" spans="3:16" x14ac:dyDescent="0.3">
      <c r="C192">
        <v>26</v>
      </c>
      <c r="D192">
        <v>15</v>
      </c>
      <c r="E192" t="s">
        <v>129</v>
      </c>
      <c r="H192">
        <f>SUMIFS(Table2[Win as Number],Table2[Team ID],'win-loss'!C192,Table2[Opponent ID],'win-loss'!D192)/COUNTIFS(Table2[Team ID],'win-loss'!C192,Table2[Opponent ID],'win-loss'!D192)</f>
        <v>1</v>
      </c>
      <c r="N192">
        <v>445</v>
      </c>
      <c r="O192">
        <f t="shared" si="12"/>
        <v>26</v>
      </c>
      <c r="P192">
        <f t="shared" si="13"/>
        <v>15</v>
      </c>
    </row>
    <row r="193" spans="3:16" x14ac:dyDescent="0.3">
      <c r="C193">
        <v>27</v>
      </c>
      <c r="D193">
        <v>15</v>
      </c>
      <c r="E193" t="s">
        <v>129</v>
      </c>
      <c r="H193">
        <f>SUMIFS(Table2[Win as Number],Table2[Team ID],'win-loss'!C193,Table2[Opponent ID],'win-loss'!D193)/COUNTIFS(Table2[Team ID],'win-loss'!C193,Table2[Opponent ID],'win-loss'!D193)</f>
        <v>0.75</v>
      </c>
      <c r="N193">
        <v>446</v>
      </c>
      <c r="O193">
        <f t="shared" si="12"/>
        <v>27</v>
      </c>
      <c r="P193">
        <f t="shared" si="13"/>
        <v>15</v>
      </c>
    </row>
    <row r="194" spans="3:16" x14ac:dyDescent="0.3">
      <c r="C194">
        <v>30</v>
      </c>
      <c r="D194">
        <v>15</v>
      </c>
      <c r="E194" t="s">
        <v>129</v>
      </c>
      <c r="H194">
        <f>SUMIFS(Table2[Win as Number],Table2[Team ID],'win-loss'!C194,Table2[Opponent ID],'win-loss'!D194)/COUNTIFS(Table2[Team ID],'win-loss'!C194,Table2[Opponent ID],'win-loss'!D194)</f>
        <v>0.66666666666666663</v>
      </c>
      <c r="N194">
        <v>449</v>
      </c>
      <c r="O194">
        <f t="shared" ref="O194:O223" si="14">MOD(N194,30)+1</f>
        <v>30</v>
      </c>
      <c r="P194">
        <f t="shared" ref="P194:P223" si="15">ROUNDDOWN(1+N194/30,0)</f>
        <v>15</v>
      </c>
    </row>
    <row r="195" spans="3:16" x14ac:dyDescent="0.3">
      <c r="C195">
        <v>1</v>
      </c>
      <c r="D195">
        <v>16</v>
      </c>
      <c r="E195" t="s">
        <v>129</v>
      </c>
      <c r="H195">
        <f>SUMIFS(Table2[Win as Number],Table2[Team ID],'win-loss'!C195,Table2[Opponent ID],'win-loss'!D195)/COUNTIFS(Table2[Team ID],'win-loss'!C195,Table2[Opponent ID],'win-loss'!D195)</f>
        <v>0.5</v>
      </c>
      <c r="N195">
        <v>450</v>
      </c>
      <c r="O195">
        <f t="shared" si="14"/>
        <v>1</v>
      </c>
      <c r="P195">
        <f t="shared" si="15"/>
        <v>16</v>
      </c>
    </row>
    <row r="196" spans="3:16" x14ac:dyDescent="0.3">
      <c r="C196">
        <v>2</v>
      </c>
      <c r="D196">
        <v>16</v>
      </c>
      <c r="E196" t="s">
        <v>129</v>
      </c>
      <c r="H196">
        <f>SUMIFS(Table2[Win as Number],Table2[Team ID],'win-loss'!C196,Table2[Opponent ID],'win-loss'!D196)/COUNTIFS(Table2[Team ID],'win-loss'!C196,Table2[Opponent ID],'win-loss'!D196)</f>
        <v>0.66666666666666663</v>
      </c>
      <c r="N196">
        <v>451</v>
      </c>
      <c r="O196">
        <f t="shared" si="14"/>
        <v>2</v>
      </c>
      <c r="P196">
        <f t="shared" si="15"/>
        <v>16</v>
      </c>
    </row>
    <row r="197" spans="3:16" x14ac:dyDescent="0.3">
      <c r="C197">
        <v>4</v>
      </c>
      <c r="D197">
        <v>16</v>
      </c>
      <c r="E197" t="s">
        <v>129</v>
      </c>
      <c r="H197">
        <f>SUMIFS(Table2[Win as Number],Table2[Team ID],'win-loss'!C197,Table2[Opponent ID],'win-loss'!D197)/COUNTIFS(Table2[Team ID],'win-loss'!C197,Table2[Opponent ID],'win-loss'!D197)</f>
        <v>0.33333333333333331</v>
      </c>
      <c r="N197">
        <v>453</v>
      </c>
      <c r="O197">
        <f t="shared" si="14"/>
        <v>4</v>
      </c>
      <c r="P197">
        <f t="shared" si="15"/>
        <v>16</v>
      </c>
    </row>
    <row r="198" spans="3:16" x14ac:dyDescent="0.3">
      <c r="C198">
        <v>5</v>
      </c>
      <c r="D198">
        <v>16</v>
      </c>
      <c r="E198" t="s">
        <v>129</v>
      </c>
      <c r="H198">
        <f>SUMIFS(Table2[Win as Number],Table2[Team ID],'win-loss'!C198,Table2[Opponent ID],'win-loss'!D198)/COUNTIFS(Table2[Team ID],'win-loss'!C198,Table2[Opponent ID],'win-loss'!D198)</f>
        <v>0.625</v>
      </c>
      <c r="N198">
        <v>454</v>
      </c>
      <c r="O198">
        <f t="shared" si="14"/>
        <v>5</v>
      </c>
      <c r="P198">
        <f t="shared" si="15"/>
        <v>16</v>
      </c>
    </row>
    <row r="199" spans="3:16" x14ac:dyDescent="0.3">
      <c r="C199">
        <v>7</v>
      </c>
      <c r="D199">
        <v>16</v>
      </c>
      <c r="E199" t="s">
        <v>129</v>
      </c>
      <c r="H199">
        <f>SUMIFS(Table2[Win as Number],Table2[Team ID],'win-loss'!C199,Table2[Opponent ID],'win-loss'!D199)/COUNTIFS(Table2[Team ID],'win-loss'!C199,Table2[Opponent ID],'win-loss'!D199)</f>
        <v>0.14285714285714285</v>
      </c>
      <c r="N199">
        <v>456</v>
      </c>
      <c r="O199">
        <f t="shared" si="14"/>
        <v>7</v>
      </c>
      <c r="P199">
        <f t="shared" si="15"/>
        <v>16</v>
      </c>
    </row>
    <row r="200" spans="3:16" x14ac:dyDescent="0.3">
      <c r="C200">
        <v>9</v>
      </c>
      <c r="D200">
        <v>16</v>
      </c>
      <c r="E200" t="s">
        <v>129</v>
      </c>
      <c r="H200">
        <f>SUMIFS(Table2[Win as Number],Table2[Team ID],'win-loss'!C200,Table2[Opponent ID],'win-loss'!D200)/COUNTIFS(Table2[Team ID],'win-loss'!C200,Table2[Opponent ID],'win-loss'!D200)</f>
        <v>0.75</v>
      </c>
      <c r="N200">
        <v>458</v>
      </c>
      <c r="O200">
        <f t="shared" si="14"/>
        <v>9</v>
      </c>
      <c r="P200">
        <f t="shared" si="15"/>
        <v>16</v>
      </c>
    </row>
    <row r="201" spans="3:16" x14ac:dyDescent="0.3">
      <c r="C201">
        <v>14</v>
      </c>
      <c r="D201">
        <v>16</v>
      </c>
      <c r="E201" t="s">
        <v>129</v>
      </c>
      <c r="H201" t="e">
        <f>SUMIFS(Table2[Win as Number],Table2[Team ID],'win-loss'!C201,Table2[Opponent ID],'win-loss'!D201)/COUNTIFS(Table2[Team ID],'win-loss'!C201,Table2[Opponent ID],'win-loss'!D201)</f>
        <v>#DIV/0!</v>
      </c>
      <c r="N201">
        <v>463</v>
      </c>
      <c r="O201">
        <f t="shared" si="14"/>
        <v>14</v>
      </c>
      <c r="P201">
        <f t="shared" si="15"/>
        <v>16</v>
      </c>
    </row>
    <row r="202" spans="3:16" x14ac:dyDescent="0.3">
      <c r="C202">
        <v>18</v>
      </c>
      <c r="D202">
        <v>16</v>
      </c>
      <c r="E202" t="s">
        <v>129</v>
      </c>
      <c r="H202">
        <f>SUMIFS(Table2[Win as Number],Table2[Team ID],'win-loss'!C202,Table2[Opponent ID],'win-loss'!D202)/COUNTIFS(Table2[Team ID],'win-loss'!C202,Table2[Opponent ID],'win-loss'!D202)</f>
        <v>0.33333333333333331</v>
      </c>
      <c r="N202">
        <v>467</v>
      </c>
      <c r="O202">
        <f t="shared" si="14"/>
        <v>18</v>
      </c>
      <c r="P202">
        <f t="shared" si="15"/>
        <v>16</v>
      </c>
    </row>
    <row r="203" spans="3:16" x14ac:dyDescent="0.3">
      <c r="C203">
        <v>22</v>
      </c>
      <c r="D203">
        <v>16</v>
      </c>
      <c r="E203" t="s">
        <v>129</v>
      </c>
      <c r="H203">
        <f>SUMIFS(Table2[Win as Number],Table2[Team ID],'win-loss'!C203,Table2[Opponent ID],'win-loss'!D203)/COUNTIFS(Table2[Team ID],'win-loss'!C203,Table2[Opponent ID],'win-loss'!D203)</f>
        <v>0.66666666666666663</v>
      </c>
      <c r="N203">
        <v>471</v>
      </c>
      <c r="O203">
        <f t="shared" si="14"/>
        <v>22</v>
      </c>
      <c r="P203">
        <f t="shared" si="15"/>
        <v>16</v>
      </c>
    </row>
    <row r="204" spans="3:16" x14ac:dyDescent="0.3">
      <c r="C204">
        <v>23</v>
      </c>
      <c r="D204">
        <v>16</v>
      </c>
      <c r="E204" t="s">
        <v>129</v>
      </c>
      <c r="H204">
        <f>SUMIFS(Table2[Win as Number],Table2[Team ID],'win-loss'!C204,Table2[Opponent ID],'win-loss'!D204)/COUNTIFS(Table2[Team ID],'win-loss'!C204,Table2[Opponent ID],'win-loss'!D204)</f>
        <v>0.25</v>
      </c>
      <c r="N204">
        <v>472</v>
      </c>
      <c r="O204">
        <f t="shared" si="14"/>
        <v>23</v>
      </c>
      <c r="P204">
        <f t="shared" si="15"/>
        <v>16</v>
      </c>
    </row>
    <row r="205" spans="3:16" x14ac:dyDescent="0.3">
      <c r="C205">
        <v>24</v>
      </c>
      <c r="D205">
        <v>16</v>
      </c>
      <c r="E205" t="s">
        <v>129</v>
      </c>
      <c r="H205" t="e">
        <f>SUMIFS(Table2[Win as Number],Table2[Team ID],'win-loss'!C205,Table2[Opponent ID],'win-loss'!D205)/COUNTIFS(Table2[Team ID],'win-loss'!C205,Table2[Opponent ID],'win-loss'!D205)</f>
        <v>#DIV/0!</v>
      </c>
      <c r="N205">
        <v>473</v>
      </c>
      <c r="O205">
        <f t="shared" si="14"/>
        <v>24</v>
      </c>
      <c r="P205">
        <f t="shared" si="15"/>
        <v>16</v>
      </c>
    </row>
    <row r="206" spans="3:16" x14ac:dyDescent="0.3">
      <c r="C206">
        <v>26</v>
      </c>
      <c r="D206">
        <v>16</v>
      </c>
      <c r="E206" t="s">
        <v>129</v>
      </c>
      <c r="H206">
        <f>SUMIFS(Table2[Win as Number],Table2[Team ID],'win-loss'!C206,Table2[Opponent ID],'win-loss'!D206)/COUNTIFS(Table2[Team ID],'win-loss'!C206,Table2[Opponent ID],'win-loss'!D206)</f>
        <v>0.5714285714285714</v>
      </c>
      <c r="N206">
        <v>475</v>
      </c>
      <c r="O206">
        <f t="shared" si="14"/>
        <v>26</v>
      </c>
      <c r="P206">
        <f t="shared" si="15"/>
        <v>16</v>
      </c>
    </row>
    <row r="207" spans="3:16" x14ac:dyDescent="0.3">
      <c r="C207">
        <v>29</v>
      </c>
      <c r="D207">
        <v>16</v>
      </c>
      <c r="E207" t="s">
        <v>129</v>
      </c>
      <c r="H207">
        <f>SUMIFS(Table2[Win as Number],Table2[Team ID],'win-loss'!C207,Table2[Opponent ID],'win-loss'!D207)/COUNTIFS(Table2[Team ID],'win-loss'!C207,Table2[Opponent ID],'win-loss'!D207)</f>
        <v>0.5</v>
      </c>
      <c r="N207">
        <v>478</v>
      </c>
      <c r="O207">
        <f t="shared" si="14"/>
        <v>29</v>
      </c>
      <c r="P207">
        <f t="shared" si="15"/>
        <v>16</v>
      </c>
    </row>
    <row r="208" spans="3:16" x14ac:dyDescent="0.3">
      <c r="C208">
        <v>3</v>
      </c>
      <c r="D208">
        <v>17</v>
      </c>
      <c r="E208" t="s">
        <v>129</v>
      </c>
      <c r="H208">
        <f>SUMIFS(Table2[Win as Number],Table2[Team ID],'win-loss'!C208,Table2[Opponent ID],'win-loss'!D208)/COUNTIFS(Table2[Team ID],'win-loss'!C208,Table2[Opponent ID],'win-loss'!D208)</f>
        <v>0</v>
      </c>
      <c r="N208">
        <v>482</v>
      </c>
      <c r="O208">
        <f t="shared" si="14"/>
        <v>3</v>
      </c>
      <c r="P208">
        <f t="shared" si="15"/>
        <v>17</v>
      </c>
    </row>
    <row r="209" spans="3:16" x14ac:dyDescent="0.3">
      <c r="C209">
        <v>4</v>
      </c>
      <c r="D209">
        <v>17</v>
      </c>
      <c r="E209" t="s">
        <v>129</v>
      </c>
      <c r="H209">
        <f>SUMIFS(Table2[Win as Number],Table2[Team ID],'win-loss'!C209,Table2[Opponent ID],'win-loss'!D209)/COUNTIFS(Table2[Team ID],'win-loss'!C209,Table2[Opponent ID],'win-loss'!D209)</f>
        <v>0.66666666666666663</v>
      </c>
      <c r="N209">
        <v>483</v>
      </c>
      <c r="O209">
        <f t="shared" si="14"/>
        <v>4</v>
      </c>
      <c r="P209">
        <f t="shared" si="15"/>
        <v>17</v>
      </c>
    </row>
    <row r="210" spans="3:16" x14ac:dyDescent="0.3">
      <c r="C210">
        <v>6</v>
      </c>
      <c r="D210">
        <v>17</v>
      </c>
      <c r="E210" t="s">
        <v>129</v>
      </c>
      <c r="H210">
        <f>SUMIFS(Table2[Win as Number],Table2[Team ID],'win-loss'!C210,Table2[Opponent ID],'win-loss'!D210)/COUNTIFS(Table2[Team ID],'win-loss'!C210,Table2[Opponent ID],'win-loss'!D210)</f>
        <v>0.375</v>
      </c>
      <c r="N210">
        <v>485</v>
      </c>
      <c r="O210">
        <f t="shared" si="14"/>
        <v>6</v>
      </c>
      <c r="P210">
        <f t="shared" si="15"/>
        <v>17</v>
      </c>
    </row>
    <row r="211" spans="3:16" x14ac:dyDescent="0.3">
      <c r="C211">
        <v>8</v>
      </c>
      <c r="D211">
        <v>17</v>
      </c>
      <c r="E211" t="s">
        <v>129</v>
      </c>
      <c r="H211">
        <f>SUMIFS(Table2[Win as Number],Table2[Team ID],'win-loss'!C211,Table2[Opponent ID],'win-loss'!D211)/COUNTIFS(Table2[Team ID],'win-loss'!C211,Table2[Opponent ID],'win-loss'!D211)</f>
        <v>0.66666666666666663</v>
      </c>
      <c r="N211">
        <v>487</v>
      </c>
      <c r="O211">
        <f t="shared" si="14"/>
        <v>8</v>
      </c>
      <c r="P211">
        <f t="shared" si="15"/>
        <v>17</v>
      </c>
    </row>
    <row r="212" spans="3:16" x14ac:dyDescent="0.3">
      <c r="C212">
        <v>9</v>
      </c>
      <c r="D212">
        <v>17</v>
      </c>
      <c r="E212" t="s">
        <v>129</v>
      </c>
      <c r="H212">
        <f>SUMIFS(Table2[Win as Number],Table2[Team ID],'win-loss'!C212,Table2[Opponent ID],'win-loss'!D212)/COUNTIFS(Table2[Team ID],'win-loss'!C212,Table2[Opponent ID],'win-loss'!D212)</f>
        <v>0.66666666666666663</v>
      </c>
      <c r="N212">
        <v>488</v>
      </c>
      <c r="O212">
        <f t="shared" si="14"/>
        <v>9</v>
      </c>
      <c r="P212">
        <f t="shared" si="15"/>
        <v>17</v>
      </c>
    </row>
    <row r="213" spans="3:16" x14ac:dyDescent="0.3">
      <c r="C213">
        <v>10</v>
      </c>
      <c r="D213">
        <v>17</v>
      </c>
      <c r="E213" t="s">
        <v>129</v>
      </c>
      <c r="H213">
        <f>SUMIFS(Table2[Win as Number],Table2[Team ID],'win-loss'!C213,Table2[Opponent ID],'win-loss'!D213)/COUNTIFS(Table2[Team ID],'win-loss'!C213,Table2[Opponent ID],'win-loss'!D213)</f>
        <v>0.66666666666666663</v>
      </c>
      <c r="N213">
        <v>489</v>
      </c>
      <c r="O213">
        <f t="shared" si="14"/>
        <v>10</v>
      </c>
      <c r="P213">
        <f t="shared" si="15"/>
        <v>17</v>
      </c>
    </row>
    <row r="214" spans="3:16" x14ac:dyDescent="0.3">
      <c r="C214">
        <v>11</v>
      </c>
      <c r="D214">
        <v>17</v>
      </c>
      <c r="E214" t="s">
        <v>129</v>
      </c>
      <c r="H214">
        <f>SUMIFS(Table2[Win as Number],Table2[Team ID],'win-loss'!C214,Table2[Opponent ID],'win-loss'!D214)/COUNTIFS(Table2[Team ID],'win-loss'!C214,Table2[Opponent ID],'win-loss'!D214)</f>
        <v>1</v>
      </c>
      <c r="N214">
        <v>490</v>
      </c>
      <c r="O214">
        <f t="shared" si="14"/>
        <v>11</v>
      </c>
      <c r="P214">
        <f t="shared" si="15"/>
        <v>17</v>
      </c>
    </row>
    <row r="215" spans="3:16" x14ac:dyDescent="0.3">
      <c r="C215">
        <v>12</v>
      </c>
      <c r="D215">
        <v>17</v>
      </c>
      <c r="E215" t="s">
        <v>129</v>
      </c>
      <c r="H215">
        <f>SUMIFS(Table2[Win as Number],Table2[Team ID],'win-loss'!C215,Table2[Opponent ID],'win-loss'!D215)/COUNTIFS(Table2[Team ID],'win-loss'!C215,Table2[Opponent ID],'win-loss'!D215)</f>
        <v>0.125</v>
      </c>
      <c r="N215">
        <v>491</v>
      </c>
      <c r="O215">
        <f t="shared" si="14"/>
        <v>12</v>
      </c>
      <c r="P215">
        <f t="shared" si="15"/>
        <v>17</v>
      </c>
    </row>
    <row r="216" spans="3:16" x14ac:dyDescent="0.3">
      <c r="C216">
        <v>13</v>
      </c>
      <c r="D216">
        <v>17</v>
      </c>
      <c r="E216" t="s">
        <v>129</v>
      </c>
      <c r="H216" t="e">
        <f>SUMIFS(Table2[Win as Number],Table2[Team ID],'win-loss'!C216,Table2[Opponent ID],'win-loss'!D216)/COUNTIFS(Table2[Team ID],'win-loss'!C216,Table2[Opponent ID],'win-loss'!D216)</f>
        <v>#DIV/0!</v>
      </c>
      <c r="N216">
        <v>492</v>
      </c>
      <c r="O216">
        <f t="shared" si="14"/>
        <v>13</v>
      </c>
      <c r="P216">
        <f t="shared" si="15"/>
        <v>17</v>
      </c>
    </row>
    <row r="217" spans="3:16" x14ac:dyDescent="0.3">
      <c r="C217">
        <v>20</v>
      </c>
      <c r="D217">
        <v>17</v>
      </c>
      <c r="E217" t="s">
        <v>129</v>
      </c>
      <c r="H217">
        <f>SUMIFS(Table2[Win as Number],Table2[Team ID],'win-loss'!C217,Table2[Opponent ID],'win-loss'!D217)/COUNTIFS(Table2[Team ID],'win-loss'!C217,Table2[Opponent ID],'win-loss'!D217)</f>
        <v>0.33333333333333331</v>
      </c>
      <c r="N217">
        <v>499</v>
      </c>
      <c r="O217">
        <f t="shared" si="14"/>
        <v>20</v>
      </c>
      <c r="P217">
        <f t="shared" si="15"/>
        <v>17</v>
      </c>
    </row>
    <row r="218" spans="3:16" x14ac:dyDescent="0.3">
      <c r="C218">
        <v>24</v>
      </c>
      <c r="D218">
        <v>17</v>
      </c>
      <c r="E218" t="s">
        <v>129</v>
      </c>
      <c r="H218" t="e">
        <f>SUMIFS(Table2[Win as Number],Table2[Team ID],'win-loss'!C218,Table2[Opponent ID],'win-loss'!D218)/COUNTIFS(Table2[Team ID],'win-loss'!C218,Table2[Opponent ID],'win-loss'!D218)</f>
        <v>#DIV/0!</v>
      </c>
      <c r="N218">
        <v>503</v>
      </c>
      <c r="O218">
        <f t="shared" si="14"/>
        <v>24</v>
      </c>
      <c r="P218">
        <f t="shared" si="15"/>
        <v>17</v>
      </c>
    </row>
    <row r="219" spans="3:16" x14ac:dyDescent="0.3">
      <c r="C219">
        <v>25</v>
      </c>
      <c r="D219">
        <v>17</v>
      </c>
      <c r="E219" t="s">
        <v>129</v>
      </c>
      <c r="H219" t="e">
        <f>SUMIFS(Table2[Win as Number],Table2[Team ID],'win-loss'!C219,Table2[Opponent ID],'win-loss'!D219)/COUNTIFS(Table2[Team ID],'win-loss'!C219,Table2[Opponent ID],'win-loss'!D219)</f>
        <v>#DIV/0!</v>
      </c>
      <c r="N219">
        <v>504</v>
      </c>
      <c r="O219">
        <f t="shared" si="14"/>
        <v>25</v>
      </c>
      <c r="P219">
        <f t="shared" si="15"/>
        <v>17</v>
      </c>
    </row>
    <row r="220" spans="3:16" x14ac:dyDescent="0.3">
      <c r="C220">
        <v>27</v>
      </c>
      <c r="D220">
        <v>17</v>
      </c>
      <c r="E220" t="s">
        <v>129</v>
      </c>
      <c r="H220">
        <f>SUMIFS(Table2[Win as Number],Table2[Team ID],'win-loss'!C220,Table2[Opponent ID],'win-loss'!D220)/COUNTIFS(Table2[Team ID],'win-loss'!C220,Table2[Opponent ID],'win-loss'!D220)</f>
        <v>0.66666666666666663</v>
      </c>
      <c r="N220">
        <v>506</v>
      </c>
      <c r="O220">
        <f t="shared" si="14"/>
        <v>27</v>
      </c>
      <c r="P220">
        <f t="shared" si="15"/>
        <v>17</v>
      </c>
    </row>
    <row r="221" spans="3:16" x14ac:dyDescent="0.3">
      <c r="C221">
        <v>28</v>
      </c>
      <c r="D221">
        <v>17</v>
      </c>
      <c r="E221" t="s">
        <v>129</v>
      </c>
      <c r="H221">
        <f>SUMIFS(Table2[Win as Number],Table2[Team ID],'win-loss'!C221,Table2[Opponent ID],'win-loss'!D221)/COUNTIFS(Table2[Team ID],'win-loss'!C221,Table2[Opponent ID],'win-loss'!D221)</f>
        <v>0.33333333333333331</v>
      </c>
      <c r="N221">
        <v>507</v>
      </c>
      <c r="O221">
        <f t="shared" si="14"/>
        <v>28</v>
      </c>
      <c r="P221">
        <f t="shared" si="15"/>
        <v>17</v>
      </c>
    </row>
    <row r="222" spans="3:16" x14ac:dyDescent="0.3">
      <c r="C222">
        <v>1</v>
      </c>
      <c r="D222">
        <v>18</v>
      </c>
      <c r="E222" t="s">
        <v>129</v>
      </c>
      <c r="H222">
        <f>SUMIFS(Table2[Win as Number],Table2[Team ID],'win-loss'!C222,Table2[Opponent ID],'win-loss'!D222)/COUNTIFS(Table2[Team ID],'win-loss'!C222,Table2[Opponent ID],'win-loss'!D222)</f>
        <v>1</v>
      </c>
      <c r="N222">
        <v>510</v>
      </c>
      <c r="O222">
        <f t="shared" si="14"/>
        <v>1</v>
      </c>
      <c r="P222">
        <f t="shared" si="15"/>
        <v>18</v>
      </c>
    </row>
    <row r="223" spans="3:16" x14ac:dyDescent="0.3">
      <c r="C223">
        <v>2</v>
      </c>
      <c r="D223">
        <v>18</v>
      </c>
      <c r="E223" t="s">
        <v>129</v>
      </c>
      <c r="H223">
        <f>SUMIFS(Table2[Win as Number],Table2[Team ID],'win-loss'!C223,Table2[Opponent ID],'win-loss'!D223)/COUNTIFS(Table2[Team ID],'win-loss'!C223,Table2[Opponent ID],'win-loss'!D223)</f>
        <v>0.5</v>
      </c>
      <c r="N223">
        <v>511</v>
      </c>
      <c r="O223">
        <f t="shared" si="14"/>
        <v>2</v>
      </c>
      <c r="P223">
        <f t="shared" si="15"/>
        <v>18</v>
      </c>
    </row>
    <row r="224" spans="3:16" x14ac:dyDescent="0.3">
      <c r="C224">
        <v>13</v>
      </c>
      <c r="D224">
        <v>18</v>
      </c>
      <c r="E224" t="s">
        <v>129</v>
      </c>
      <c r="H224">
        <f>SUMIFS(Table2[Win as Number],Table2[Team ID],'win-loss'!C224,Table2[Opponent ID],'win-loss'!D224)/COUNTIFS(Table2[Team ID],'win-loss'!C224,Table2[Opponent ID],'win-loss'!D224)</f>
        <v>0.33333333333333331</v>
      </c>
      <c r="N224">
        <v>522</v>
      </c>
      <c r="O224">
        <f t="shared" ref="O224:O245" si="16">MOD(N224,30)+1</f>
        <v>13</v>
      </c>
      <c r="P224">
        <f t="shared" ref="P224:P245" si="17">ROUNDDOWN(1+N224/30,0)</f>
        <v>18</v>
      </c>
    </row>
    <row r="225" spans="3:16" x14ac:dyDescent="0.3">
      <c r="C225">
        <v>15</v>
      </c>
      <c r="D225">
        <v>18</v>
      </c>
      <c r="E225" t="s">
        <v>129</v>
      </c>
      <c r="H225">
        <f>SUMIFS(Table2[Win as Number],Table2[Team ID],'win-loss'!C225,Table2[Opponent ID],'win-loss'!D225)/COUNTIFS(Table2[Team ID],'win-loss'!C225,Table2[Opponent ID],'win-loss'!D225)</f>
        <v>0.6</v>
      </c>
      <c r="N225">
        <v>524</v>
      </c>
      <c r="O225">
        <f t="shared" si="16"/>
        <v>15</v>
      </c>
      <c r="P225">
        <f t="shared" si="17"/>
        <v>18</v>
      </c>
    </row>
    <row r="226" spans="3:16" x14ac:dyDescent="0.3">
      <c r="C226">
        <v>16</v>
      </c>
      <c r="D226">
        <v>18</v>
      </c>
      <c r="E226" t="s">
        <v>129</v>
      </c>
      <c r="H226">
        <f>SUMIFS(Table2[Win as Number],Table2[Team ID],'win-loss'!C226,Table2[Opponent ID],'win-loss'!D226)/COUNTIFS(Table2[Team ID],'win-loss'!C226,Table2[Opponent ID],'win-loss'!D226)</f>
        <v>0.66666666666666663</v>
      </c>
      <c r="N226">
        <v>525</v>
      </c>
      <c r="O226">
        <f t="shared" si="16"/>
        <v>16</v>
      </c>
      <c r="P226">
        <f t="shared" si="17"/>
        <v>18</v>
      </c>
    </row>
    <row r="227" spans="3:16" x14ac:dyDescent="0.3">
      <c r="C227">
        <v>21</v>
      </c>
      <c r="D227">
        <v>18</v>
      </c>
      <c r="E227" t="s">
        <v>129</v>
      </c>
      <c r="H227">
        <f>SUMIFS(Table2[Win as Number],Table2[Team ID],'win-loss'!C227,Table2[Opponent ID],'win-loss'!D227)/COUNTIFS(Table2[Team ID],'win-loss'!C227,Table2[Opponent ID],'win-loss'!D227)</f>
        <v>0.33333333333333331</v>
      </c>
      <c r="N227">
        <v>530</v>
      </c>
      <c r="O227">
        <f t="shared" si="16"/>
        <v>21</v>
      </c>
      <c r="P227">
        <f t="shared" si="17"/>
        <v>18</v>
      </c>
    </row>
    <row r="228" spans="3:16" x14ac:dyDescent="0.3">
      <c r="C228">
        <v>22</v>
      </c>
      <c r="D228">
        <v>18</v>
      </c>
      <c r="E228" t="s">
        <v>129</v>
      </c>
      <c r="H228">
        <f>SUMIFS(Table2[Win as Number],Table2[Team ID],'win-loss'!C228,Table2[Opponent ID],'win-loss'!D228)/COUNTIFS(Table2[Team ID],'win-loss'!C228,Table2[Opponent ID],'win-loss'!D228)</f>
        <v>0.33333333333333331</v>
      </c>
      <c r="N228">
        <v>531</v>
      </c>
      <c r="O228">
        <f t="shared" si="16"/>
        <v>22</v>
      </c>
      <c r="P228">
        <f t="shared" si="17"/>
        <v>18</v>
      </c>
    </row>
    <row r="229" spans="3:16" x14ac:dyDescent="0.3">
      <c r="C229">
        <v>23</v>
      </c>
      <c r="D229">
        <v>18</v>
      </c>
      <c r="E229" t="s">
        <v>129</v>
      </c>
      <c r="H229">
        <f>SUMIFS(Table2[Win as Number],Table2[Team ID],'win-loss'!C229,Table2[Opponent ID],'win-loss'!D229)/COUNTIFS(Table2[Team ID],'win-loss'!C229,Table2[Opponent ID],'win-loss'!D229)</f>
        <v>0.66666666666666663</v>
      </c>
      <c r="N229">
        <v>532</v>
      </c>
      <c r="O229">
        <f t="shared" si="16"/>
        <v>23</v>
      </c>
      <c r="P229">
        <f t="shared" si="17"/>
        <v>18</v>
      </c>
    </row>
    <row r="230" spans="3:16" x14ac:dyDescent="0.3">
      <c r="C230">
        <v>24</v>
      </c>
      <c r="D230">
        <v>18</v>
      </c>
      <c r="E230" t="s">
        <v>129</v>
      </c>
      <c r="H230">
        <f>SUMIFS(Table2[Win as Number],Table2[Team ID],'win-loss'!C230,Table2[Opponent ID],'win-loss'!D230)/COUNTIFS(Table2[Team ID],'win-loss'!C230,Table2[Opponent ID],'win-loss'!D230)</f>
        <v>0.33333333333333331</v>
      </c>
      <c r="N230">
        <v>533</v>
      </c>
      <c r="O230">
        <f t="shared" si="16"/>
        <v>24</v>
      </c>
      <c r="P230">
        <f t="shared" si="17"/>
        <v>18</v>
      </c>
    </row>
    <row r="231" spans="3:16" x14ac:dyDescent="0.3">
      <c r="C231">
        <v>28</v>
      </c>
      <c r="D231">
        <v>18</v>
      </c>
      <c r="E231" t="s">
        <v>129</v>
      </c>
      <c r="H231" t="e">
        <f>SUMIFS(Table2[Win as Number],Table2[Team ID],'win-loss'!C231,Table2[Opponent ID],'win-loss'!D231)/COUNTIFS(Table2[Team ID],'win-loss'!C231,Table2[Opponent ID],'win-loss'!D231)</f>
        <v>#DIV/0!</v>
      </c>
      <c r="N231">
        <v>537</v>
      </c>
      <c r="O231">
        <f t="shared" si="16"/>
        <v>28</v>
      </c>
      <c r="P231">
        <f t="shared" si="17"/>
        <v>18</v>
      </c>
    </row>
    <row r="232" spans="3:16" x14ac:dyDescent="0.3">
      <c r="C232">
        <v>30</v>
      </c>
      <c r="D232">
        <v>18</v>
      </c>
      <c r="E232" t="s">
        <v>129</v>
      </c>
      <c r="H232">
        <f>SUMIFS(Table2[Win as Number],Table2[Team ID],'win-loss'!C232,Table2[Opponent ID],'win-loss'!D232)/COUNTIFS(Table2[Team ID],'win-loss'!C232,Table2[Opponent ID],'win-loss'!D232)</f>
        <v>0.66666666666666663</v>
      </c>
      <c r="N232">
        <v>539</v>
      </c>
      <c r="O232">
        <f t="shared" si="16"/>
        <v>30</v>
      </c>
      <c r="P232">
        <f t="shared" si="17"/>
        <v>18</v>
      </c>
    </row>
    <row r="233" spans="3:16" x14ac:dyDescent="0.3">
      <c r="C233">
        <v>3</v>
      </c>
      <c r="D233">
        <v>19</v>
      </c>
      <c r="E233" t="s">
        <v>129</v>
      </c>
      <c r="H233">
        <f>SUMIFS(Table2[Win as Number],Table2[Team ID],'win-loss'!C233,Table2[Opponent ID],'win-loss'!D233)/COUNTIFS(Table2[Team ID],'win-loss'!C233,Table2[Opponent ID],'win-loss'!D233)</f>
        <v>0.55555555555555558</v>
      </c>
      <c r="N233">
        <v>542</v>
      </c>
      <c r="O233">
        <f t="shared" si="16"/>
        <v>3</v>
      </c>
      <c r="P233">
        <f t="shared" si="17"/>
        <v>19</v>
      </c>
    </row>
    <row r="234" spans="3:16" x14ac:dyDescent="0.3">
      <c r="C234">
        <v>4</v>
      </c>
      <c r="D234">
        <v>19</v>
      </c>
      <c r="E234" t="s">
        <v>129</v>
      </c>
      <c r="H234">
        <f>SUMIFS(Table2[Win as Number],Table2[Team ID],'win-loss'!C234,Table2[Opponent ID],'win-loss'!D234)/COUNTIFS(Table2[Team ID],'win-loss'!C234,Table2[Opponent ID],'win-loss'!D234)</f>
        <v>0</v>
      </c>
      <c r="N234">
        <v>543</v>
      </c>
      <c r="O234">
        <f t="shared" si="16"/>
        <v>4</v>
      </c>
      <c r="P234">
        <f t="shared" si="17"/>
        <v>19</v>
      </c>
    </row>
    <row r="235" spans="3:16" x14ac:dyDescent="0.3">
      <c r="C235">
        <v>5</v>
      </c>
      <c r="D235">
        <v>19</v>
      </c>
      <c r="E235" t="s">
        <v>129</v>
      </c>
      <c r="H235">
        <f>SUMIFS(Table2[Win as Number],Table2[Team ID],'win-loss'!C235,Table2[Opponent ID],'win-loss'!D235)/COUNTIFS(Table2[Team ID],'win-loss'!C235,Table2[Opponent ID],'win-loss'!D235)</f>
        <v>0</v>
      </c>
      <c r="N235">
        <v>544</v>
      </c>
      <c r="O235">
        <f t="shared" si="16"/>
        <v>5</v>
      </c>
      <c r="P235">
        <f t="shared" si="17"/>
        <v>19</v>
      </c>
    </row>
    <row r="236" spans="3:16" x14ac:dyDescent="0.3">
      <c r="C236">
        <v>6</v>
      </c>
      <c r="D236">
        <v>19</v>
      </c>
      <c r="E236" t="s">
        <v>129</v>
      </c>
      <c r="H236">
        <f>SUMIFS(Table2[Win as Number],Table2[Team ID],'win-loss'!C236,Table2[Opponent ID],'win-loss'!D236)/COUNTIFS(Table2[Team ID],'win-loss'!C236,Table2[Opponent ID],'win-loss'!D236)</f>
        <v>0.33333333333333331</v>
      </c>
      <c r="N236">
        <v>545</v>
      </c>
      <c r="O236">
        <f t="shared" si="16"/>
        <v>6</v>
      </c>
      <c r="P236">
        <f t="shared" si="17"/>
        <v>19</v>
      </c>
    </row>
    <row r="237" spans="3:16" x14ac:dyDescent="0.3">
      <c r="C237">
        <v>7</v>
      </c>
      <c r="D237">
        <v>19</v>
      </c>
      <c r="E237" t="s">
        <v>129</v>
      </c>
      <c r="H237">
        <f>SUMIFS(Table2[Win as Number],Table2[Team ID],'win-loss'!C237,Table2[Opponent ID],'win-loss'!D237)/COUNTIFS(Table2[Team ID],'win-loss'!C237,Table2[Opponent ID],'win-loss'!D237)</f>
        <v>0.5</v>
      </c>
      <c r="N237">
        <v>546</v>
      </c>
      <c r="O237">
        <f t="shared" si="16"/>
        <v>7</v>
      </c>
      <c r="P237">
        <f t="shared" si="17"/>
        <v>19</v>
      </c>
    </row>
    <row r="238" spans="3:16" x14ac:dyDescent="0.3">
      <c r="C238">
        <v>11</v>
      </c>
      <c r="D238">
        <v>19</v>
      </c>
      <c r="E238" t="s">
        <v>129</v>
      </c>
      <c r="H238">
        <f>SUMIFS(Table2[Win as Number],Table2[Team ID],'win-loss'!C238,Table2[Opponent ID],'win-loss'!D238)/COUNTIFS(Table2[Team ID],'win-loss'!C238,Table2[Opponent ID],'win-loss'!D238)</f>
        <v>0.75</v>
      </c>
      <c r="N238">
        <v>550</v>
      </c>
      <c r="O238">
        <f t="shared" si="16"/>
        <v>11</v>
      </c>
      <c r="P238">
        <f t="shared" si="17"/>
        <v>19</v>
      </c>
    </row>
    <row r="239" spans="3:16" x14ac:dyDescent="0.3">
      <c r="C239">
        <v>12</v>
      </c>
      <c r="D239">
        <v>19</v>
      </c>
      <c r="E239" t="s">
        <v>129</v>
      </c>
      <c r="H239">
        <f>SUMIFS(Table2[Win as Number],Table2[Team ID],'win-loss'!C239,Table2[Opponent ID],'win-loss'!D239)/COUNTIFS(Table2[Team ID],'win-loss'!C239,Table2[Opponent ID],'win-loss'!D239)</f>
        <v>0.33333333333333331</v>
      </c>
      <c r="N239">
        <v>551</v>
      </c>
      <c r="O239">
        <f t="shared" si="16"/>
        <v>12</v>
      </c>
      <c r="P239">
        <f t="shared" si="17"/>
        <v>19</v>
      </c>
    </row>
    <row r="240" spans="3:16" x14ac:dyDescent="0.3">
      <c r="C240">
        <v>20</v>
      </c>
      <c r="D240">
        <v>19</v>
      </c>
      <c r="E240" t="s">
        <v>129</v>
      </c>
      <c r="H240">
        <f>SUMIFS(Table2[Win as Number],Table2[Team ID],'win-loss'!C240,Table2[Opponent ID],'win-loss'!D240)/COUNTIFS(Table2[Team ID],'win-loss'!C240,Table2[Opponent ID],'win-loss'!D240)</f>
        <v>0.33333333333333331</v>
      </c>
      <c r="N240">
        <v>559</v>
      </c>
      <c r="O240">
        <f t="shared" si="16"/>
        <v>20</v>
      </c>
      <c r="P240">
        <f t="shared" si="17"/>
        <v>19</v>
      </c>
    </row>
    <row r="241" spans="3:16" x14ac:dyDescent="0.3">
      <c r="C241">
        <v>22</v>
      </c>
      <c r="D241">
        <v>19</v>
      </c>
      <c r="E241" t="s">
        <v>129</v>
      </c>
      <c r="H241">
        <f>SUMIFS(Table2[Win as Number],Table2[Team ID],'win-loss'!C241,Table2[Opponent ID],'win-loss'!D241)/COUNTIFS(Table2[Team ID],'win-loss'!C241,Table2[Opponent ID],'win-loss'!D241)</f>
        <v>0.66666666666666663</v>
      </c>
      <c r="N241">
        <v>561</v>
      </c>
      <c r="O241">
        <f t="shared" si="16"/>
        <v>22</v>
      </c>
      <c r="P241">
        <f t="shared" si="17"/>
        <v>19</v>
      </c>
    </row>
    <row r="242" spans="3:16" x14ac:dyDescent="0.3">
      <c r="C242">
        <v>26</v>
      </c>
      <c r="D242">
        <v>19</v>
      </c>
      <c r="E242" t="s">
        <v>129</v>
      </c>
      <c r="H242">
        <f>SUMIFS(Table2[Win as Number],Table2[Team ID],'win-loss'!C242,Table2[Opponent ID],'win-loss'!D242)/COUNTIFS(Table2[Team ID],'win-loss'!C242,Table2[Opponent ID],'win-loss'!D242)</f>
        <v>0</v>
      </c>
      <c r="N242">
        <v>565</v>
      </c>
      <c r="O242">
        <f t="shared" si="16"/>
        <v>26</v>
      </c>
      <c r="P242">
        <f t="shared" si="17"/>
        <v>19</v>
      </c>
    </row>
    <row r="243" spans="3:16" x14ac:dyDescent="0.3">
      <c r="C243">
        <v>27</v>
      </c>
      <c r="D243">
        <v>19</v>
      </c>
      <c r="E243" t="s">
        <v>129</v>
      </c>
      <c r="H243">
        <f>SUMIFS(Table2[Win as Number],Table2[Team ID],'win-loss'!C243,Table2[Opponent ID],'win-loss'!D243)/COUNTIFS(Table2[Team ID],'win-loss'!C243,Table2[Opponent ID],'win-loss'!D243)</f>
        <v>0.44444444444444442</v>
      </c>
      <c r="N243">
        <v>566</v>
      </c>
      <c r="O243">
        <f t="shared" si="16"/>
        <v>27</v>
      </c>
      <c r="P243">
        <f t="shared" si="17"/>
        <v>19</v>
      </c>
    </row>
    <row r="244" spans="3:16" x14ac:dyDescent="0.3">
      <c r="C244">
        <v>29</v>
      </c>
      <c r="D244">
        <v>19</v>
      </c>
      <c r="E244" t="s">
        <v>129</v>
      </c>
      <c r="H244">
        <f>SUMIFS(Table2[Win as Number],Table2[Team ID],'win-loss'!C244,Table2[Opponent ID],'win-loss'!D244)/COUNTIFS(Table2[Team ID],'win-loss'!C244,Table2[Opponent ID],'win-loss'!D244)</f>
        <v>0.33333333333333331</v>
      </c>
      <c r="N244">
        <v>568</v>
      </c>
      <c r="O244">
        <f t="shared" si="16"/>
        <v>29</v>
      </c>
      <c r="P244">
        <f t="shared" si="17"/>
        <v>19</v>
      </c>
    </row>
    <row r="245" spans="3:16" x14ac:dyDescent="0.3">
      <c r="C245">
        <v>4</v>
      </c>
      <c r="D245">
        <v>20</v>
      </c>
      <c r="E245" t="s">
        <v>129</v>
      </c>
      <c r="H245">
        <f>SUMIFS(Table2[Win as Number],Table2[Team ID],'win-loss'!C245,Table2[Opponent ID],'win-loss'!D245)/COUNTIFS(Table2[Team ID],'win-loss'!C245,Table2[Opponent ID],'win-loss'!D245)</f>
        <v>0.25</v>
      </c>
      <c r="N245">
        <v>573</v>
      </c>
      <c r="O245">
        <f t="shared" si="16"/>
        <v>4</v>
      </c>
      <c r="P245">
        <f t="shared" si="17"/>
        <v>20</v>
      </c>
    </row>
    <row r="246" spans="3:16" x14ac:dyDescent="0.3">
      <c r="C246">
        <v>8</v>
      </c>
      <c r="D246">
        <v>20</v>
      </c>
      <c r="E246" t="s">
        <v>129</v>
      </c>
      <c r="H246">
        <f>SUMIFS(Table2[Win as Number],Table2[Team ID],'win-loss'!C246,Table2[Opponent ID],'win-loss'!D246)/COUNTIFS(Table2[Team ID],'win-loss'!C246,Table2[Opponent ID],'win-loss'!D246)</f>
        <v>0.66666666666666663</v>
      </c>
      <c r="N246">
        <v>577</v>
      </c>
      <c r="O246">
        <f t="shared" ref="O246:O277" si="18">MOD(N246,30)+1</f>
        <v>8</v>
      </c>
      <c r="P246">
        <f t="shared" ref="P246:P277" si="19">ROUNDDOWN(1+N246/30,0)</f>
        <v>20</v>
      </c>
    </row>
    <row r="247" spans="3:16" x14ac:dyDescent="0.3">
      <c r="C247">
        <v>10</v>
      </c>
      <c r="D247">
        <v>20</v>
      </c>
      <c r="E247" t="s">
        <v>129</v>
      </c>
      <c r="H247">
        <f>SUMIFS(Table2[Win as Number],Table2[Team ID],'win-loss'!C247,Table2[Opponent ID],'win-loss'!D247)/COUNTIFS(Table2[Team ID],'win-loss'!C247,Table2[Opponent ID],'win-loss'!D247)</f>
        <v>0.33333333333333331</v>
      </c>
      <c r="N247">
        <v>579</v>
      </c>
      <c r="O247">
        <f t="shared" si="18"/>
        <v>10</v>
      </c>
      <c r="P247">
        <f t="shared" si="19"/>
        <v>20</v>
      </c>
    </row>
    <row r="248" spans="3:16" x14ac:dyDescent="0.3">
      <c r="C248">
        <v>11</v>
      </c>
      <c r="D248">
        <v>20</v>
      </c>
      <c r="E248" t="s">
        <v>129</v>
      </c>
      <c r="H248">
        <f>SUMIFS(Table2[Win as Number],Table2[Team ID],'win-loss'!C248,Table2[Opponent ID],'win-loss'!D248)/COUNTIFS(Table2[Team ID],'win-loss'!C248,Table2[Opponent ID],'win-loss'!D248)</f>
        <v>0.8</v>
      </c>
      <c r="N248">
        <v>580</v>
      </c>
      <c r="O248">
        <f t="shared" si="18"/>
        <v>11</v>
      </c>
      <c r="P248">
        <f t="shared" si="19"/>
        <v>20</v>
      </c>
    </row>
    <row r="249" spans="3:16" x14ac:dyDescent="0.3">
      <c r="C249">
        <v>12</v>
      </c>
      <c r="D249">
        <v>20</v>
      </c>
      <c r="E249" t="s">
        <v>129</v>
      </c>
      <c r="H249">
        <f>SUMIFS(Table2[Win as Number],Table2[Team ID],'win-loss'!C249,Table2[Opponent ID],'win-loss'!D249)/COUNTIFS(Table2[Team ID],'win-loss'!C249,Table2[Opponent ID],'win-loss'!D249)</f>
        <v>0.33333333333333331</v>
      </c>
      <c r="N249">
        <v>581</v>
      </c>
      <c r="O249">
        <f t="shared" si="18"/>
        <v>12</v>
      </c>
      <c r="P249">
        <f t="shared" si="19"/>
        <v>20</v>
      </c>
    </row>
    <row r="250" spans="3:16" x14ac:dyDescent="0.3">
      <c r="C250">
        <v>13</v>
      </c>
      <c r="D250">
        <v>20</v>
      </c>
      <c r="E250" t="s">
        <v>129</v>
      </c>
      <c r="H250">
        <f>SUMIFS(Table2[Win as Number],Table2[Team ID],'win-loss'!C250,Table2[Opponent ID],'win-loss'!D250)/COUNTIFS(Table2[Team ID],'win-loss'!C250,Table2[Opponent ID],'win-loss'!D250)</f>
        <v>0.6</v>
      </c>
      <c r="N250">
        <v>582</v>
      </c>
      <c r="O250">
        <f t="shared" si="18"/>
        <v>13</v>
      </c>
      <c r="P250">
        <f t="shared" si="19"/>
        <v>20</v>
      </c>
    </row>
    <row r="251" spans="3:16" x14ac:dyDescent="0.3">
      <c r="C251">
        <v>15</v>
      </c>
      <c r="D251">
        <v>20</v>
      </c>
      <c r="E251" t="s">
        <v>129</v>
      </c>
      <c r="H251">
        <f>SUMIFS(Table2[Win as Number],Table2[Team ID],'win-loss'!C251,Table2[Opponent ID],'win-loss'!D251)/COUNTIFS(Table2[Team ID],'win-loss'!C251,Table2[Opponent ID],'win-loss'!D251)</f>
        <v>0.5</v>
      </c>
      <c r="N251">
        <v>584</v>
      </c>
      <c r="O251">
        <f t="shared" si="18"/>
        <v>15</v>
      </c>
      <c r="P251">
        <f t="shared" si="19"/>
        <v>20</v>
      </c>
    </row>
    <row r="252" spans="3:16" x14ac:dyDescent="0.3">
      <c r="C252">
        <v>17</v>
      </c>
      <c r="D252">
        <v>20</v>
      </c>
      <c r="E252" t="s">
        <v>129</v>
      </c>
      <c r="H252">
        <f>SUMIFS(Table2[Win as Number],Table2[Team ID],'win-loss'!C252,Table2[Opponent ID],'win-loss'!D252)/COUNTIFS(Table2[Team ID],'win-loss'!C252,Table2[Opponent ID],'win-loss'!D252)</f>
        <v>0.66666666666666663</v>
      </c>
      <c r="N252">
        <v>586</v>
      </c>
      <c r="O252">
        <f t="shared" si="18"/>
        <v>17</v>
      </c>
      <c r="P252">
        <f t="shared" si="19"/>
        <v>20</v>
      </c>
    </row>
    <row r="253" spans="3:16" x14ac:dyDescent="0.3">
      <c r="C253">
        <v>19</v>
      </c>
      <c r="D253">
        <v>20</v>
      </c>
      <c r="E253" t="s">
        <v>129</v>
      </c>
      <c r="H253">
        <f>SUMIFS(Table2[Win as Number],Table2[Team ID],'win-loss'!C253,Table2[Opponent ID],'win-loss'!D253)/COUNTIFS(Table2[Team ID],'win-loss'!C253,Table2[Opponent ID],'win-loss'!D253)</f>
        <v>0.66666666666666663</v>
      </c>
      <c r="N253">
        <v>588</v>
      </c>
      <c r="O253">
        <f t="shared" si="18"/>
        <v>19</v>
      </c>
      <c r="P253">
        <f t="shared" si="19"/>
        <v>20</v>
      </c>
    </row>
    <row r="254" spans="3:16" x14ac:dyDescent="0.3">
      <c r="C254">
        <v>25</v>
      </c>
      <c r="D254">
        <v>20</v>
      </c>
      <c r="E254" t="s">
        <v>129</v>
      </c>
      <c r="H254">
        <f>SUMIFS(Table2[Win as Number],Table2[Team ID],'win-loss'!C254,Table2[Opponent ID],'win-loss'!D254)/COUNTIFS(Table2[Team ID],'win-loss'!C254,Table2[Opponent ID],'win-loss'!D254)</f>
        <v>0.42857142857142855</v>
      </c>
      <c r="N254">
        <v>594</v>
      </c>
      <c r="O254">
        <f t="shared" si="18"/>
        <v>25</v>
      </c>
      <c r="P254">
        <f t="shared" si="19"/>
        <v>20</v>
      </c>
    </row>
    <row r="255" spans="3:16" x14ac:dyDescent="0.3">
      <c r="C255">
        <v>27</v>
      </c>
      <c r="D255">
        <v>20</v>
      </c>
      <c r="E255" t="s">
        <v>129</v>
      </c>
      <c r="H255" t="e">
        <f>SUMIFS(Table2[Win as Number],Table2[Team ID],'win-loss'!C255,Table2[Opponent ID],'win-loss'!D255)/COUNTIFS(Table2[Team ID],'win-loss'!C255,Table2[Opponent ID],'win-loss'!D255)</f>
        <v>#DIV/0!</v>
      </c>
      <c r="N255">
        <v>596</v>
      </c>
      <c r="O255">
        <f t="shared" si="18"/>
        <v>27</v>
      </c>
      <c r="P255">
        <f t="shared" si="19"/>
        <v>20</v>
      </c>
    </row>
    <row r="256" spans="3:16" x14ac:dyDescent="0.3">
      <c r="C256">
        <v>28</v>
      </c>
      <c r="D256">
        <v>20</v>
      </c>
      <c r="E256" t="s">
        <v>129</v>
      </c>
      <c r="H256">
        <f>SUMIFS(Table2[Win as Number],Table2[Team ID],'win-loss'!C256,Table2[Opponent ID],'win-loss'!D256)/COUNTIFS(Table2[Team ID],'win-loss'!C256,Table2[Opponent ID],'win-loss'!D256)</f>
        <v>0.66666666666666663</v>
      </c>
      <c r="N256">
        <v>597</v>
      </c>
      <c r="O256">
        <f t="shared" si="18"/>
        <v>28</v>
      </c>
      <c r="P256">
        <f t="shared" si="19"/>
        <v>20</v>
      </c>
    </row>
    <row r="257" spans="3:16" x14ac:dyDescent="0.3">
      <c r="C257">
        <v>29</v>
      </c>
      <c r="D257">
        <v>20</v>
      </c>
      <c r="E257" t="s">
        <v>129</v>
      </c>
      <c r="H257" t="e">
        <f>SUMIFS(Table2[Win as Number],Table2[Team ID],'win-loss'!C257,Table2[Opponent ID],'win-loss'!D257)/COUNTIFS(Table2[Team ID],'win-loss'!C257,Table2[Opponent ID],'win-loss'!D257)</f>
        <v>#DIV/0!</v>
      </c>
      <c r="N257">
        <v>598</v>
      </c>
      <c r="O257">
        <f t="shared" si="18"/>
        <v>29</v>
      </c>
      <c r="P257">
        <f t="shared" si="19"/>
        <v>20</v>
      </c>
    </row>
    <row r="258" spans="3:16" x14ac:dyDescent="0.3">
      <c r="C258">
        <v>30</v>
      </c>
      <c r="D258">
        <v>20</v>
      </c>
      <c r="E258" t="s">
        <v>129</v>
      </c>
      <c r="H258" t="e">
        <f>SUMIFS(Table2[Win as Number],Table2[Team ID],'win-loss'!C258,Table2[Opponent ID],'win-loss'!D258)/COUNTIFS(Table2[Team ID],'win-loss'!C258,Table2[Opponent ID],'win-loss'!D258)</f>
        <v>#DIV/0!</v>
      </c>
      <c r="N258">
        <v>599</v>
      </c>
      <c r="O258">
        <f t="shared" si="18"/>
        <v>30</v>
      </c>
      <c r="P258">
        <f t="shared" si="19"/>
        <v>20</v>
      </c>
    </row>
    <row r="259" spans="3:16" x14ac:dyDescent="0.3">
      <c r="C259">
        <v>2</v>
      </c>
      <c r="D259">
        <v>21</v>
      </c>
      <c r="E259" t="s">
        <v>129</v>
      </c>
      <c r="H259">
        <f>SUMIFS(Table2[Win as Number],Table2[Team ID],'win-loss'!C259,Table2[Opponent ID],'win-loss'!D259)/COUNTIFS(Table2[Team ID],'win-loss'!C259,Table2[Opponent ID],'win-loss'!D259)</f>
        <v>0</v>
      </c>
      <c r="N259">
        <v>601</v>
      </c>
      <c r="O259">
        <f t="shared" si="18"/>
        <v>2</v>
      </c>
      <c r="P259">
        <f t="shared" si="19"/>
        <v>21</v>
      </c>
    </row>
    <row r="260" spans="3:16" x14ac:dyDescent="0.3">
      <c r="C260">
        <v>5</v>
      </c>
      <c r="D260">
        <v>21</v>
      </c>
      <c r="E260" t="s">
        <v>129</v>
      </c>
      <c r="H260">
        <f>SUMIFS(Table2[Win as Number],Table2[Team ID],'win-loss'!C260,Table2[Opponent ID],'win-loss'!D260)/COUNTIFS(Table2[Team ID],'win-loss'!C260,Table2[Opponent ID],'win-loss'!D260)</f>
        <v>0.75</v>
      </c>
      <c r="N260">
        <v>604</v>
      </c>
      <c r="O260">
        <f t="shared" si="18"/>
        <v>5</v>
      </c>
      <c r="P260">
        <f t="shared" si="19"/>
        <v>21</v>
      </c>
    </row>
    <row r="261" spans="3:16" x14ac:dyDescent="0.3">
      <c r="C261">
        <v>7</v>
      </c>
      <c r="D261">
        <v>21</v>
      </c>
      <c r="E261" t="s">
        <v>129</v>
      </c>
      <c r="H261">
        <f>SUMIFS(Table2[Win as Number],Table2[Team ID],'win-loss'!C261,Table2[Opponent ID],'win-loss'!D261)/COUNTIFS(Table2[Team ID],'win-loss'!C261,Table2[Opponent ID],'win-loss'!D261)</f>
        <v>0.66666666666666663</v>
      </c>
      <c r="N261">
        <v>606</v>
      </c>
      <c r="O261">
        <f t="shared" si="18"/>
        <v>7</v>
      </c>
      <c r="P261">
        <f t="shared" si="19"/>
        <v>21</v>
      </c>
    </row>
    <row r="262" spans="3:16" x14ac:dyDescent="0.3">
      <c r="C262">
        <v>9</v>
      </c>
      <c r="D262">
        <v>21</v>
      </c>
      <c r="E262" t="s">
        <v>129</v>
      </c>
      <c r="H262">
        <f>SUMIFS(Table2[Win as Number],Table2[Team ID],'win-loss'!C262,Table2[Opponent ID],'win-loss'!D262)/COUNTIFS(Table2[Team ID],'win-loss'!C262,Table2[Opponent ID],'win-loss'!D262)</f>
        <v>0.75</v>
      </c>
      <c r="N262">
        <v>608</v>
      </c>
      <c r="O262">
        <f t="shared" si="18"/>
        <v>9</v>
      </c>
      <c r="P262">
        <f t="shared" si="19"/>
        <v>21</v>
      </c>
    </row>
    <row r="263" spans="3:16" x14ac:dyDescent="0.3">
      <c r="C263">
        <v>14</v>
      </c>
      <c r="D263">
        <v>21</v>
      </c>
      <c r="E263" t="s">
        <v>129</v>
      </c>
      <c r="H263">
        <f>SUMIFS(Table2[Win as Number],Table2[Team ID],'win-loss'!C263,Table2[Opponent ID],'win-loss'!D263)/COUNTIFS(Table2[Team ID],'win-loss'!C263,Table2[Opponent ID],'win-loss'!D263)</f>
        <v>1</v>
      </c>
      <c r="N263">
        <v>613</v>
      </c>
      <c r="O263">
        <f t="shared" si="18"/>
        <v>14</v>
      </c>
      <c r="P263">
        <f t="shared" si="19"/>
        <v>21</v>
      </c>
    </row>
    <row r="264" spans="3:16" x14ac:dyDescent="0.3">
      <c r="C264">
        <v>15</v>
      </c>
      <c r="D264">
        <v>21</v>
      </c>
      <c r="E264" t="s">
        <v>129</v>
      </c>
      <c r="H264">
        <f>SUMIFS(Table2[Win as Number],Table2[Team ID],'win-loss'!C264,Table2[Opponent ID],'win-loss'!D264)/COUNTIFS(Table2[Team ID],'win-loss'!C264,Table2[Opponent ID],'win-loss'!D264)</f>
        <v>0.6</v>
      </c>
      <c r="N264">
        <v>614</v>
      </c>
      <c r="O264">
        <f t="shared" si="18"/>
        <v>15</v>
      </c>
      <c r="P264">
        <f t="shared" si="19"/>
        <v>21</v>
      </c>
    </row>
    <row r="265" spans="3:16" x14ac:dyDescent="0.3">
      <c r="C265">
        <v>18</v>
      </c>
      <c r="D265">
        <v>21</v>
      </c>
      <c r="E265" t="s">
        <v>129</v>
      </c>
      <c r="H265">
        <f>SUMIFS(Table2[Win as Number],Table2[Team ID],'win-loss'!C265,Table2[Opponent ID],'win-loss'!D265)/COUNTIFS(Table2[Team ID],'win-loss'!C265,Table2[Opponent ID],'win-loss'!D265)</f>
        <v>0.66666666666666663</v>
      </c>
      <c r="N265">
        <v>617</v>
      </c>
      <c r="O265">
        <f t="shared" si="18"/>
        <v>18</v>
      </c>
      <c r="P265">
        <f t="shared" si="19"/>
        <v>21</v>
      </c>
    </row>
    <row r="266" spans="3:16" x14ac:dyDescent="0.3">
      <c r="C266">
        <v>22</v>
      </c>
      <c r="D266">
        <v>21</v>
      </c>
      <c r="E266" t="s">
        <v>129</v>
      </c>
      <c r="H266">
        <f>SUMIFS(Table2[Win as Number],Table2[Team ID],'win-loss'!C266,Table2[Opponent ID],'win-loss'!D266)/COUNTIFS(Table2[Team ID],'win-loss'!C266,Table2[Opponent ID],'win-loss'!D266)</f>
        <v>0.66666666666666663</v>
      </c>
      <c r="N266">
        <v>621</v>
      </c>
      <c r="O266">
        <f t="shared" si="18"/>
        <v>22</v>
      </c>
      <c r="P266">
        <f t="shared" si="19"/>
        <v>21</v>
      </c>
    </row>
    <row r="267" spans="3:16" x14ac:dyDescent="0.3">
      <c r="C267">
        <v>24</v>
      </c>
      <c r="D267">
        <v>21</v>
      </c>
      <c r="E267" t="s">
        <v>129</v>
      </c>
      <c r="H267" t="e">
        <f>SUMIFS(Table2[Win as Number],Table2[Team ID],'win-loss'!C267,Table2[Opponent ID],'win-loss'!D267)/COUNTIFS(Table2[Team ID],'win-loss'!C267,Table2[Opponent ID],'win-loss'!D267)</f>
        <v>#DIV/0!</v>
      </c>
      <c r="N267">
        <v>623</v>
      </c>
      <c r="O267">
        <f t="shared" si="18"/>
        <v>24</v>
      </c>
      <c r="P267">
        <f t="shared" si="19"/>
        <v>21</v>
      </c>
    </row>
    <row r="268" spans="3:16" x14ac:dyDescent="0.3">
      <c r="C268">
        <v>25</v>
      </c>
      <c r="D268">
        <v>21</v>
      </c>
      <c r="E268" t="s">
        <v>129</v>
      </c>
      <c r="H268">
        <f>SUMIFS(Table2[Win as Number],Table2[Team ID],'win-loss'!C268,Table2[Opponent ID],'win-loss'!D268)/COUNTIFS(Table2[Team ID],'win-loss'!C268,Table2[Opponent ID],'win-loss'!D268)</f>
        <v>1</v>
      </c>
      <c r="N268">
        <v>624</v>
      </c>
      <c r="O268">
        <f t="shared" si="18"/>
        <v>25</v>
      </c>
      <c r="P268">
        <f t="shared" si="19"/>
        <v>21</v>
      </c>
    </row>
    <row r="269" spans="3:16" x14ac:dyDescent="0.3">
      <c r="C269">
        <v>26</v>
      </c>
      <c r="D269">
        <v>21</v>
      </c>
      <c r="E269" t="s">
        <v>129</v>
      </c>
      <c r="H269" t="e">
        <f>SUMIFS(Table2[Win as Number],Table2[Team ID],'win-loss'!C269,Table2[Opponent ID],'win-loss'!D269)/COUNTIFS(Table2[Team ID],'win-loss'!C269,Table2[Opponent ID],'win-loss'!D269)</f>
        <v>#DIV/0!</v>
      </c>
      <c r="N269">
        <v>625</v>
      </c>
      <c r="O269">
        <f t="shared" si="18"/>
        <v>26</v>
      </c>
      <c r="P269">
        <f t="shared" si="19"/>
        <v>21</v>
      </c>
    </row>
    <row r="270" spans="3:16" x14ac:dyDescent="0.3">
      <c r="C270">
        <v>28</v>
      </c>
      <c r="D270">
        <v>21</v>
      </c>
      <c r="E270" t="s">
        <v>129</v>
      </c>
      <c r="H270">
        <f>SUMIFS(Table2[Win as Number],Table2[Team ID],'win-loss'!C270,Table2[Opponent ID],'win-loss'!D270)/COUNTIFS(Table2[Team ID],'win-loss'!C270,Table2[Opponent ID],'win-loss'!D270)</f>
        <v>1</v>
      </c>
      <c r="N270">
        <v>627</v>
      </c>
      <c r="O270">
        <f t="shared" si="18"/>
        <v>28</v>
      </c>
      <c r="P270">
        <f t="shared" si="19"/>
        <v>21</v>
      </c>
    </row>
    <row r="271" spans="3:16" x14ac:dyDescent="0.3">
      <c r="C271">
        <v>30</v>
      </c>
      <c r="D271">
        <v>21</v>
      </c>
      <c r="E271" t="s">
        <v>129</v>
      </c>
      <c r="H271">
        <f>SUMIFS(Table2[Win as Number],Table2[Team ID],'win-loss'!C271,Table2[Opponent ID],'win-loss'!D271)/COUNTIFS(Table2[Team ID],'win-loss'!C271,Table2[Opponent ID],'win-loss'!D271)</f>
        <v>0.58333333333333337</v>
      </c>
      <c r="N271">
        <v>629</v>
      </c>
      <c r="O271">
        <f t="shared" si="18"/>
        <v>30</v>
      </c>
      <c r="P271">
        <f t="shared" si="19"/>
        <v>21</v>
      </c>
    </row>
    <row r="272" spans="3:16" x14ac:dyDescent="0.3">
      <c r="C272">
        <v>1</v>
      </c>
      <c r="D272">
        <v>22</v>
      </c>
      <c r="E272" t="s">
        <v>129</v>
      </c>
      <c r="H272">
        <f>SUMIFS(Table2[Win as Number],Table2[Team ID],'win-loss'!C272,Table2[Opponent ID],'win-loss'!D272)/COUNTIFS(Table2[Team ID],'win-loss'!C272,Table2[Opponent ID],'win-loss'!D272)</f>
        <v>0.5714285714285714</v>
      </c>
      <c r="N272">
        <v>630</v>
      </c>
      <c r="O272">
        <f t="shared" si="18"/>
        <v>1</v>
      </c>
      <c r="P272">
        <f t="shared" si="19"/>
        <v>22</v>
      </c>
    </row>
    <row r="273" spans="3:16" x14ac:dyDescent="0.3">
      <c r="C273">
        <v>2</v>
      </c>
      <c r="D273">
        <v>22</v>
      </c>
      <c r="E273" t="s">
        <v>129</v>
      </c>
      <c r="H273">
        <f>SUMIFS(Table2[Win as Number],Table2[Team ID],'win-loss'!C273,Table2[Opponent ID],'win-loss'!D273)/COUNTIFS(Table2[Team ID],'win-loss'!C273,Table2[Opponent ID],'win-loss'!D273)</f>
        <v>0.2857142857142857</v>
      </c>
      <c r="N273">
        <v>631</v>
      </c>
      <c r="O273">
        <f t="shared" si="18"/>
        <v>2</v>
      </c>
      <c r="P273">
        <f t="shared" si="19"/>
        <v>22</v>
      </c>
    </row>
    <row r="274" spans="3:16" x14ac:dyDescent="0.3">
      <c r="C274">
        <v>3</v>
      </c>
      <c r="D274">
        <v>22</v>
      </c>
      <c r="E274" t="s">
        <v>129</v>
      </c>
      <c r="H274" t="e">
        <f>SUMIFS(Table2[Win as Number],Table2[Team ID],'win-loss'!C274,Table2[Opponent ID],'win-loss'!D274)/COUNTIFS(Table2[Team ID],'win-loss'!C274,Table2[Opponent ID],'win-loss'!D274)</f>
        <v>#DIV/0!</v>
      </c>
      <c r="N274">
        <v>632</v>
      </c>
      <c r="O274">
        <f t="shared" si="18"/>
        <v>3</v>
      </c>
      <c r="P274">
        <f t="shared" si="19"/>
        <v>22</v>
      </c>
    </row>
    <row r="275" spans="3:16" x14ac:dyDescent="0.3">
      <c r="C275">
        <v>4</v>
      </c>
      <c r="D275">
        <v>22</v>
      </c>
      <c r="E275" t="s">
        <v>129</v>
      </c>
      <c r="H275">
        <f>SUMIFS(Table2[Win as Number],Table2[Team ID],'win-loss'!C275,Table2[Opponent ID],'win-loss'!D275)/COUNTIFS(Table2[Team ID],'win-loss'!C275,Table2[Opponent ID],'win-loss'!D275)</f>
        <v>1</v>
      </c>
      <c r="N275">
        <v>633</v>
      </c>
      <c r="O275">
        <f t="shared" si="18"/>
        <v>4</v>
      </c>
      <c r="P275">
        <f t="shared" si="19"/>
        <v>22</v>
      </c>
    </row>
    <row r="276" spans="3:16" x14ac:dyDescent="0.3">
      <c r="C276">
        <v>5</v>
      </c>
      <c r="D276">
        <v>22</v>
      </c>
      <c r="E276" t="s">
        <v>129</v>
      </c>
      <c r="H276">
        <f>SUMIFS(Table2[Win as Number],Table2[Team ID],'win-loss'!C276,Table2[Opponent ID],'win-loss'!D276)/COUNTIFS(Table2[Team ID],'win-loss'!C276,Table2[Opponent ID],'win-loss'!D276)</f>
        <v>0.33333333333333331</v>
      </c>
      <c r="N276">
        <v>634</v>
      </c>
      <c r="O276">
        <f t="shared" si="18"/>
        <v>5</v>
      </c>
      <c r="P276">
        <f t="shared" si="19"/>
        <v>22</v>
      </c>
    </row>
    <row r="277" spans="3:16" x14ac:dyDescent="0.3">
      <c r="C277">
        <v>7</v>
      </c>
      <c r="D277">
        <v>22</v>
      </c>
      <c r="E277" t="s">
        <v>129</v>
      </c>
      <c r="H277">
        <f>SUMIFS(Table2[Win as Number],Table2[Team ID],'win-loss'!C277,Table2[Opponent ID],'win-loss'!D277)/COUNTIFS(Table2[Team ID],'win-loss'!C277,Table2[Opponent ID],'win-loss'!D277)</f>
        <v>0.8571428571428571</v>
      </c>
      <c r="N277">
        <v>636</v>
      </c>
      <c r="O277">
        <f t="shared" si="18"/>
        <v>7</v>
      </c>
      <c r="P277">
        <f t="shared" si="19"/>
        <v>22</v>
      </c>
    </row>
    <row r="278" spans="3:16" x14ac:dyDescent="0.3">
      <c r="C278">
        <v>14</v>
      </c>
      <c r="D278">
        <v>22</v>
      </c>
      <c r="E278" t="s">
        <v>129</v>
      </c>
      <c r="H278">
        <f>SUMIFS(Table2[Win as Number],Table2[Team ID],'win-loss'!C278,Table2[Opponent ID],'win-loss'!D278)/COUNTIFS(Table2[Team ID],'win-loss'!C278,Table2[Opponent ID],'win-loss'!D278)</f>
        <v>1</v>
      </c>
      <c r="N278">
        <v>643</v>
      </c>
      <c r="O278">
        <f t="shared" ref="O278:O305" si="20">MOD(N278,30)+1</f>
        <v>14</v>
      </c>
      <c r="P278">
        <f t="shared" ref="P278:P305" si="21">ROUNDDOWN(1+N278/30,0)</f>
        <v>22</v>
      </c>
    </row>
    <row r="279" spans="3:16" x14ac:dyDescent="0.3">
      <c r="C279">
        <v>15</v>
      </c>
      <c r="D279">
        <v>22</v>
      </c>
      <c r="E279" t="s">
        <v>129</v>
      </c>
      <c r="H279">
        <f>SUMIFS(Table2[Win as Number],Table2[Team ID],'win-loss'!C279,Table2[Opponent ID],'win-loss'!D279)/COUNTIFS(Table2[Team ID],'win-loss'!C279,Table2[Opponent ID],'win-loss'!D279)</f>
        <v>0.33333333333333331</v>
      </c>
      <c r="N279">
        <v>644</v>
      </c>
      <c r="O279">
        <f t="shared" si="20"/>
        <v>15</v>
      </c>
      <c r="P279">
        <f t="shared" si="21"/>
        <v>22</v>
      </c>
    </row>
    <row r="280" spans="3:16" x14ac:dyDescent="0.3">
      <c r="C280">
        <v>16</v>
      </c>
      <c r="D280">
        <v>22</v>
      </c>
      <c r="E280" t="s">
        <v>129</v>
      </c>
      <c r="H280">
        <f>SUMIFS(Table2[Win as Number],Table2[Team ID],'win-loss'!C280,Table2[Opponent ID],'win-loss'!D280)/COUNTIFS(Table2[Team ID],'win-loss'!C280,Table2[Opponent ID],'win-loss'!D280)</f>
        <v>0.33333333333333331</v>
      </c>
      <c r="N280">
        <v>645</v>
      </c>
      <c r="O280">
        <f t="shared" si="20"/>
        <v>16</v>
      </c>
      <c r="P280">
        <f t="shared" si="21"/>
        <v>22</v>
      </c>
    </row>
    <row r="281" spans="3:16" x14ac:dyDescent="0.3">
      <c r="C281">
        <v>18</v>
      </c>
      <c r="D281">
        <v>22</v>
      </c>
      <c r="E281" t="s">
        <v>129</v>
      </c>
      <c r="H281">
        <f>SUMIFS(Table2[Win as Number],Table2[Team ID],'win-loss'!C281,Table2[Opponent ID],'win-loss'!D281)/COUNTIFS(Table2[Team ID],'win-loss'!C281,Table2[Opponent ID],'win-loss'!D281)</f>
        <v>0.66666666666666663</v>
      </c>
      <c r="N281">
        <v>647</v>
      </c>
      <c r="O281">
        <f t="shared" si="20"/>
        <v>18</v>
      </c>
      <c r="P281">
        <f t="shared" si="21"/>
        <v>22</v>
      </c>
    </row>
    <row r="282" spans="3:16" x14ac:dyDescent="0.3">
      <c r="C282">
        <v>19</v>
      </c>
      <c r="D282">
        <v>22</v>
      </c>
      <c r="E282" t="s">
        <v>129</v>
      </c>
      <c r="H282">
        <f>SUMIFS(Table2[Win as Number],Table2[Team ID],'win-loss'!C282,Table2[Opponent ID],'win-loss'!D282)/COUNTIFS(Table2[Team ID],'win-loss'!C282,Table2[Opponent ID],'win-loss'!D282)</f>
        <v>0.33333333333333331</v>
      </c>
      <c r="N282">
        <v>648</v>
      </c>
      <c r="O282">
        <f t="shared" si="20"/>
        <v>19</v>
      </c>
      <c r="P282">
        <f t="shared" si="21"/>
        <v>22</v>
      </c>
    </row>
    <row r="283" spans="3:16" x14ac:dyDescent="0.3">
      <c r="C283">
        <v>21</v>
      </c>
      <c r="D283">
        <v>22</v>
      </c>
      <c r="E283" t="s">
        <v>129</v>
      </c>
      <c r="H283">
        <f>SUMIFS(Table2[Win as Number],Table2[Team ID],'win-loss'!C283,Table2[Opponent ID],'win-loss'!D283)/COUNTIFS(Table2[Team ID],'win-loss'!C283,Table2[Opponent ID],'win-loss'!D283)</f>
        <v>0.33333333333333331</v>
      </c>
      <c r="N283">
        <v>650</v>
      </c>
      <c r="O283">
        <f t="shared" si="20"/>
        <v>21</v>
      </c>
      <c r="P283">
        <f t="shared" si="21"/>
        <v>22</v>
      </c>
    </row>
    <row r="284" spans="3:16" x14ac:dyDescent="0.3">
      <c r="C284">
        <v>26</v>
      </c>
      <c r="D284">
        <v>22</v>
      </c>
      <c r="E284" t="s">
        <v>129</v>
      </c>
      <c r="H284">
        <f>SUMIFS(Table2[Win as Number],Table2[Team ID],'win-loss'!C284,Table2[Opponent ID],'win-loss'!D284)/COUNTIFS(Table2[Team ID],'win-loss'!C284,Table2[Opponent ID],'win-loss'!D284)</f>
        <v>1</v>
      </c>
      <c r="N284">
        <v>655</v>
      </c>
      <c r="O284">
        <f t="shared" si="20"/>
        <v>26</v>
      </c>
      <c r="P284">
        <f t="shared" si="21"/>
        <v>22</v>
      </c>
    </row>
    <row r="285" spans="3:16" x14ac:dyDescent="0.3">
      <c r="C285">
        <v>30</v>
      </c>
      <c r="D285">
        <v>22</v>
      </c>
      <c r="E285" t="s">
        <v>129</v>
      </c>
      <c r="H285">
        <f>SUMIFS(Table2[Win as Number],Table2[Team ID],'win-loss'!C285,Table2[Opponent ID],'win-loss'!D285)/COUNTIFS(Table2[Team ID],'win-loss'!C285,Table2[Opponent ID],'win-loss'!D285)</f>
        <v>0.33333333333333331</v>
      </c>
      <c r="N285">
        <v>659</v>
      </c>
      <c r="O285">
        <f t="shared" si="20"/>
        <v>30</v>
      </c>
      <c r="P285">
        <f t="shared" si="21"/>
        <v>22</v>
      </c>
    </row>
    <row r="286" spans="3:16" x14ac:dyDescent="0.3">
      <c r="C286">
        <v>1</v>
      </c>
      <c r="D286">
        <v>23</v>
      </c>
      <c r="E286" t="s">
        <v>129</v>
      </c>
      <c r="H286">
        <f>SUMIFS(Table2[Win as Number],Table2[Team ID],'win-loss'!C286,Table2[Opponent ID],'win-loss'!D286)/COUNTIFS(Table2[Team ID],'win-loss'!C286,Table2[Opponent ID],'win-loss'!D286)</f>
        <v>0.6</v>
      </c>
      <c r="N286">
        <v>660</v>
      </c>
      <c r="O286">
        <f t="shared" si="20"/>
        <v>1</v>
      </c>
      <c r="P286">
        <f t="shared" si="21"/>
        <v>23</v>
      </c>
    </row>
    <row r="287" spans="3:16" x14ac:dyDescent="0.3">
      <c r="C287">
        <v>2</v>
      </c>
      <c r="D287">
        <v>23</v>
      </c>
      <c r="E287" t="s">
        <v>129</v>
      </c>
      <c r="H287">
        <f>SUMIFS(Table2[Win as Number],Table2[Team ID],'win-loss'!C287,Table2[Opponent ID],'win-loss'!D287)/COUNTIFS(Table2[Team ID],'win-loss'!C287,Table2[Opponent ID],'win-loss'!D287)</f>
        <v>1</v>
      </c>
      <c r="N287">
        <v>661</v>
      </c>
      <c r="O287">
        <f t="shared" si="20"/>
        <v>2</v>
      </c>
      <c r="P287">
        <f t="shared" si="21"/>
        <v>23</v>
      </c>
    </row>
    <row r="288" spans="3:16" x14ac:dyDescent="0.3">
      <c r="C288">
        <v>5</v>
      </c>
      <c r="D288">
        <v>23</v>
      </c>
      <c r="E288" t="s">
        <v>129</v>
      </c>
      <c r="H288">
        <f>SUMIFS(Table2[Win as Number],Table2[Team ID],'win-loss'!C288,Table2[Opponent ID],'win-loss'!D288)/COUNTIFS(Table2[Team ID],'win-loss'!C288,Table2[Opponent ID],'win-loss'!D288)</f>
        <v>0</v>
      </c>
      <c r="N288">
        <v>664</v>
      </c>
      <c r="O288">
        <f t="shared" si="20"/>
        <v>5</v>
      </c>
      <c r="P288">
        <f t="shared" si="21"/>
        <v>23</v>
      </c>
    </row>
    <row r="289" spans="3:16" x14ac:dyDescent="0.3">
      <c r="C289">
        <v>6</v>
      </c>
      <c r="D289">
        <v>23</v>
      </c>
      <c r="E289" t="s">
        <v>129</v>
      </c>
      <c r="H289">
        <f>SUMIFS(Table2[Win as Number],Table2[Team ID],'win-loss'!C289,Table2[Opponent ID],'win-loss'!D289)/COUNTIFS(Table2[Team ID],'win-loss'!C289,Table2[Opponent ID],'win-loss'!D289)</f>
        <v>0.66666666666666663</v>
      </c>
      <c r="N289">
        <v>665</v>
      </c>
      <c r="O289">
        <f t="shared" si="20"/>
        <v>6</v>
      </c>
      <c r="P289">
        <f t="shared" si="21"/>
        <v>23</v>
      </c>
    </row>
    <row r="290" spans="3:16" x14ac:dyDescent="0.3">
      <c r="C290">
        <v>9</v>
      </c>
      <c r="D290">
        <v>23</v>
      </c>
      <c r="E290" t="s">
        <v>129</v>
      </c>
      <c r="H290">
        <f>SUMIFS(Table2[Win as Number],Table2[Team ID],'win-loss'!C290,Table2[Opponent ID],'win-loss'!D290)/COUNTIFS(Table2[Team ID],'win-loss'!C290,Table2[Opponent ID],'win-loss'!D290)</f>
        <v>0.5</v>
      </c>
      <c r="N290">
        <v>668</v>
      </c>
      <c r="O290">
        <f t="shared" si="20"/>
        <v>9</v>
      </c>
      <c r="P290">
        <f t="shared" si="21"/>
        <v>23</v>
      </c>
    </row>
    <row r="291" spans="3:16" x14ac:dyDescent="0.3">
      <c r="C291">
        <v>12</v>
      </c>
      <c r="D291">
        <v>23</v>
      </c>
      <c r="E291" t="s">
        <v>129</v>
      </c>
      <c r="H291" t="e">
        <f>SUMIFS(Table2[Win as Number],Table2[Team ID],'win-loss'!C291,Table2[Opponent ID],'win-loss'!D291)/COUNTIFS(Table2[Team ID],'win-loss'!C291,Table2[Opponent ID],'win-loss'!D291)</f>
        <v>#DIV/0!</v>
      </c>
      <c r="N291">
        <v>671</v>
      </c>
      <c r="O291">
        <f t="shared" si="20"/>
        <v>12</v>
      </c>
      <c r="P291">
        <f t="shared" si="21"/>
        <v>23</v>
      </c>
    </row>
    <row r="292" spans="3:16" x14ac:dyDescent="0.3">
      <c r="C292">
        <v>14</v>
      </c>
      <c r="D292">
        <v>23</v>
      </c>
      <c r="E292" t="s">
        <v>129</v>
      </c>
      <c r="H292">
        <f>SUMIFS(Table2[Win as Number],Table2[Team ID],'win-loss'!C292,Table2[Opponent ID],'win-loss'!D292)/COUNTIFS(Table2[Team ID],'win-loss'!C292,Table2[Opponent ID],'win-loss'!D292)</f>
        <v>0.83333333333333337</v>
      </c>
      <c r="N292">
        <v>673</v>
      </c>
      <c r="O292">
        <f t="shared" si="20"/>
        <v>14</v>
      </c>
      <c r="P292">
        <f t="shared" si="21"/>
        <v>23</v>
      </c>
    </row>
    <row r="293" spans="3:16" x14ac:dyDescent="0.3">
      <c r="C293">
        <v>15</v>
      </c>
      <c r="D293">
        <v>23</v>
      </c>
      <c r="E293" t="s">
        <v>129</v>
      </c>
      <c r="H293">
        <f>SUMIFS(Table2[Win as Number],Table2[Team ID],'win-loss'!C293,Table2[Opponent ID],'win-loss'!D293)/COUNTIFS(Table2[Team ID],'win-loss'!C293,Table2[Opponent ID],'win-loss'!D293)</f>
        <v>0.66666666666666663</v>
      </c>
      <c r="N293">
        <v>674</v>
      </c>
      <c r="O293">
        <f t="shared" si="20"/>
        <v>15</v>
      </c>
      <c r="P293">
        <f t="shared" si="21"/>
        <v>23</v>
      </c>
    </row>
    <row r="294" spans="3:16" x14ac:dyDescent="0.3">
      <c r="C294">
        <v>16</v>
      </c>
      <c r="D294">
        <v>23</v>
      </c>
      <c r="E294" t="s">
        <v>129</v>
      </c>
      <c r="H294">
        <f>SUMIFS(Table2[Win as Number],Table2[Team ID],'win-loss'!C294,Table2[Opponent ID],'win-loss'!D294)/COUNTIFS(Table2[Team ID],'win-loss'!C294,Table2[Opponent ID],'win-loss'!D294)</f>
        <v>0.75</v>
      </c>
      <c r="N294">
        <v>675</v>
      </c>
      <c r="O294">
        <f t="shared" si="20"/>
        <v>16</v>
      </c>
      <c r="P294">
        <f t="shared" si="21"/>
        <v>23</v>
      </c>
    </row>
    <row r="295" spans="3:16" x14ac:dyDescent="0.3">
      <c r="C295">
        <v>18</v>
      </c>
      <c r="D295">
        <v>23</v>
      </c>
      <c r="E295" t="s">
        <v>129</v>
      </c>
      <c r="H295">
        <f>SUMIFS(Table2[Win as Number],Table2[Team ID],'win-loss'!C295,Table2[Opponent ID],'win-loss'!D295)/COUNTIFS(Table2[Team ID],'win-loss'!C295,Table2[Opponent ID],'win-loss'!D295)</f>
        <v>0.33333333333333331</v>
      </c>
      <c r="N295">
        <v>677</v>
      </c>
      <c r="O295">
        <f t="shared" si="20"/>
        <v>18</v>
      </c>
      <c r="P295">
        <f t="shared" si="21"/>
        <v>23</v>
      </c>
    </row>
    <row r="296" spans="3:16" x14ac:dyDescent="0.3">
      <c r="C296">
        <v>24</v>
      </c>
      <c r="D296">
        <v>23</v>
      </c>
      <c r="E296" t="s">
        <v>129</v>
      </c>
      <c r="H296">
        <f>SUMIFS(Table2[Win as Number],Table2[Team ID],'win-loss'!C296,Table2[Opponent ID],'win-loss'!D296)/COUNTIFS(Table2[Team ID],'win-loss'!C296,Table2[Opponent ID],'win-loss'!D296)</f>
        <v>0.33333333333333331</v>
      </c>
      <c r="N296">
        <v>683</v>
      </c>
      <c r="O296">
        <f t="shared" si="20"/>
        <v>24</v>
      </c>
      <c r="P296">
        <f t="shared" si="21"/>
        <v>23</v>
      </c>
    </row>
    <row r="297" spans="3:16" x14ac:dyDescent="0.3">
      <c r="C297">
        <v>28</v>
      </c>
      <c r="D297">
        <v>23</v>
      </c>
      <c r="E297" t="s">
        <v>129</v>
      </c>
      <c r="H297">
        <f>SUMIFS(Table2[Win as Number],Table2[Team ID],'win-loss'!C297,Table2[Opponent ID],'win-loss'!D297)/COUNTIFS(Table2[Team ID],'win-loss'!C297,Table2[Opponent ID],'win-loss'!D297)</f>
        <v>0.75</v>
      </c>
      <c r="N297">
        <v>687</v>
      </c>
      <c r="O297">
        <f t="shared" si="20"/>
        <v>28</v>
      </c>
      <c r="P297">
        <f t="shared" si="21"/>
        <v>23</v>
      </c>
    </row>
    <row r="298" spans="3:16" x14ac:dyDescent="0.3">
      <c r="C298">
        <v>30</v>
      </c>
      <c r="D298">
        <v>23</v>
      </c>
      <c r="E298" t="s">
        <v>129</v>
      </c>
      <c r="H298">
        <f>SUMIFS(Table2[Win as Number],Table2[Team ID],'win-loss'!C298,Table2[Opponent ID],'win-loss'!D298)/COUNTIFS(Table2[Team ID],'win-loss'!C298,Table2[Opponent ID],'win-loss'!D298)</f>
        <v>0.66666666666666663</v>
      </c>
      <c r="N298">
        <v>689</v>
      </c>
      <c r="O298">
        <f t="shared" si="20"/>
        <v>30</v>
      </c>
      <c r="P298">
        <f t="shared" si="21"/>
        <v>23</v>
      </c>
    </row>
    <row r="299" spans="3:16" x14ac:dyDescent="0.3">
      <c r="C299">
        <v>1</v>
      </c>
      <c r="D299">
        <v>24</v>
      </c>
      <c r="E299" t="s">
        <v>129</v>
      </c>
      <c r="H299">
        <f>SUMIFS(Table2[Win as Number],Table2[Team ID],'win-loss'!C299,Table2[Opponent ID],'win-loss'!D299)/COUNTIFS(Table2[Team ID],'win-loss'!C299,Table2[Opponent ID],'win-loss'!D299)</f>
        <v>0.5714285714285714</v>
      </c>
      <c r="N299">
        <v>690</v>
      </c>
      <c r="O299">
        <f t="shared" si="20"/>
        <v>1</v>
      </c>
      <c r="P299">
        <f t="shared" si="21"/>
        <v>24</v>
      </c>
    </row>
    <row r="300" spans="3:16" x14ac:dyDescent="0.3">
      <c r="C300">
        <v>2</v>
      </c>
      <c r="D300">
        <v>24</v>
      </c>
      <c r="E300" t="s">
        <v>129</v>
      </c>
      <c r="H300">
        <f>SUMIFS(Table2[Win as Number],Table2[Team ID],'win-loss'!C300,Table2[Opponent ID],'win-loss'!D300)/COUNTIFS(Table2[Team ID],'win-loss'!C300,Table2[Opponent ID],'win-loss'!D300)</f>
        <v>0.33333333333333331</v>
      </c>
      <c r="N300">
        <v>691</v>
      </c>
      <c r="O300">
        <f t="shared" si="20"/>
        <v>2</v>
      </c>
      <c r="P300">
        <f t="shared" si="21"/>
        <v>24</v>
      </c>
    </row>
    <row r="301" spans="3:16" x14ac:dyDescent="0.3">
      <c r="C301">
        <v>5</v>
      </c>
      <c r="D301">
        <v>24</v>
      </c>
      <c r="E301" t="s">
        <v>129</v>
      </c>
      <c r="H301">
        <f>SUMIFS(Table2[Win as Number],Table2[Team ID],'win-loss'!C301,Table2[Opponent ID],'win-loss'!D301)/COUNTIFS(Table2[Team ID],'win-loss'!C301,Table2[Opponent ID],'win-loss'!D301)</f>
        <v>0.75</v>
      </c>
      <c r="N301">
        <v>694</v>
      </c>
      <c r="O301">
        <f t="shared" si="20"/>
        <v>5</v>
      </c>
      <c r="P301">
        <f t="shared" si="21"/>
        <v>24</v>
      </c>
    </row>
    <row r="302" spans="3:16" x14ac:dyDescent="0.3">
      <c r="C302">
        <v>7</v>
      </c>
      <c r="D302">
        <v>24</v>
      </c>
      <c r="E302" t="s">
        <v>129</v>
      </c>
      <c r="H302">
        <f>SUMIFS(Table2[Win as Number],Table2[Team ID],'win-loss'!C302,Table2[Opponent ID],'win-loss'!D302)/COUNTIFS(Table2[Team ID],'win-loss'!C302,Table2[Opponent ID],'win-loss'!D302)</f>
        <v>0.5714285714285714</v>
      </c>
      <c r="N302">
        <v>696</v>
      </c>
      <c r="O302">
        <f t="shared" si="20"/>
        <v>7</v>
      </c>
      <c r="P302">
        <f t="shared" si="21"/>
        <v>24</v>
      </c>
    </row>
    <row r="303" spans="3:16" x14ac:dyDescent="0.3">
      <c r="C303">
        <v>9</v>
      </c>
      <c r="D303">
        <v>24</v>
      </c>
      <c r="E303" t="s">
        <v>129</v>
      </c>
      <c r="H303">
        <f>SUMIFS(Table2[Win as Number],Table2[Team ID],'win-loss'!C303,Table2[Opponent ID],'win-loss'!D303)/COUNTIFS(Table2[Team ID],'win-loss'!C303,Table2[Opponent ID],'win-loss'!D303)</f>
        <v>0.8571428571428571</v>
      </c>
      <c r="N303">
        <v>698</v>
      </c>
      <c r="O303">
        <f t="shared" si="20"/>
        <v>9</v>
      </c>
      <c r="P303">
        <f t="shared" si="21"/>
        <v>24</v>
      </c>
    </row>
    <row r="304" spans="3:16" x14ac:dyDescent="0.3">
      <c r="C304">
        <v>12</v>
      </c>
      <c r="D304">
        <v>24</v>
      </c>
      <c r="E304" t="s">
        <v>129</v>
      </c>
      <c r="H304">
        <f>SUMIFS(Table2[Win as Number],Table2[Team ID],'win-loss'!C304,Table2[Opponent ID],'win-loss'!D304)/COUNTIFS(Table2[Team ID],'win-loss'!C304,Table2[Opponent ID],'win-loss'!D304)</f>
        <v>0.5</v>
      </c>
      <c r="N304">
        <v>701</v>
      </c>
      <c r="O304">
        <f t="shared" si="20"/>
        <v>12</v>
      </c>
      <c r="P304">
        <f t="shared" si="21"/>
        <v>24</v>
      </c>
    </row>
    <row r="305" spans="3:16" x14ac:dyDescent="0.3">
      <c r="C305">
        <v>14</v>
      </c>
      <c r="D305">
        <v>24</v>
      </c>
      <c r="E305" t="s">
        <v>129</v>
      </c>
      <c r="H305">
        <f>SUMIFS(Table2[Win as Number],Table2[Team ID],'win-loss'!C305,Table2[Opponent ID],'win-loss'!D305)/COUNTIFS(Table2[Team ID],'win-loss'!C305,Table2[Opponent ID],'win-loss'!D305)</f>
        <v>0.4</v>
      </c>
      <c r="N305">
        <v>703</v>
      </c>
      <c r="O305">
        <f t="shared" si="20"/>
        <v>14</v>
      </c>
      <c r="P305">
        <f t="shared" si="21"/>
        <v>24</v>
      </c>
    </row>
    <row r="306" spans="3:16" x14ac:dyDescent="0.3">
      <c r="C306">
        <v>16</v>
      </c>
      <c r="D306">
        <v>24</v>
      </c>
      <c r="E306" t="s">
        <v>129</v>
      </c>
      <c r="H306" t="e">
        <f>SUMIFS(Table2[Win as Number],Table2[Team ID],'win-loss'!C306,Table2[Opponent ID],'win-loss'!D306)/COUNTIFS(Table2[Team ID],'win-loss'!C306,Table2[Opponent ID],'win-loss'!D306)</f>
        <v>#DIV/0!</v>
      </c>
      <c r="N306">
        <v>705</v>
      </c>
      <c r="O306">
        <f t="shared" ref="O306:O336" si="22">MOD(N306,30)+1</f>
        <v>16</v>
      </c>
      <c r="P306">
        <f t="shared" ref="P306:P336" si="23">ROUNDDOWN(1+N306/30,0)</f>
        <v>24</v>
      </c>
    </row>
    <row r="307" spans="3:16" x14ac:dyDescent="0.3">
      <c r="C307">
        <v>17</v>
      </c>
      <c r="D307">
        <v>24</v>
      </c>
      <c r="E307" t="s">
        <v>129</v>
      </c>
      <c r="H307" t="e">
        <f>SUMIFS(Table2[Win as Number],Table2[Team ID],'win-loss'!C307,Table2[Opponent ID],'win-loss'!D307)/COUNTIFS(Table2[Team ID],'win-loss'!C307,Table2[Opponent ID],'win-loss'!D307)</f>
        <v>#DIV/0!</v>
      </c>
      <c r="N307">
        <v>706</v>
      </c>
      <c r="O307">
        <f t="shared" si="22"/>
        <v>17</v>
      </c>
      <c r="P307">
        <f t="shared" si="23"/>
        <v>24</v>
      </c>
    </row>
    <row r="308" spans="3:16" x14ac:dyDescent="0.3">
      <c r="C308">
        <v>18</v>
      </c>
      <c r="D308">
        <v>24</v>
      </c>
      <c r="E308" t="s">
        <v>129</v>
      </c>
      <c r="H308">
        <f>SUMIFS(Table2[Win as Number],Table2[Team ID],'win-loss'!C308,Table2[Opponent ID],'win-loss'!D308)/COUNTIFS(Table2[Team ID],'win-loss'!C308,Table2[Opponent ID],'win-loss'!D308)</f>
        <v>0.66666666666666663</v>
      </c>
      <c r="N308">
        <v>707</v>
      </c>
      <c r="O308">
        <f t="shared" si="22"/>
        <v>18</v>
      </c>
      <c r="P308">
        <f t="shared" si="23"/>
        <v>24</v>
      </c>
    </row>
    <row r="309" spans="3:16" x14ac:dyDescent="0.3">
      <c r="C309">
        <v>21</v>
      </c>
      <c r="D309">
        <v>24</v>
      </c>
      <c r="E309" t="s">
        <v>129</v>
      </c>
      <c r="H309" t="e">
        <f>SUMIFS(Table2[Win as Number],Table2[Team ID],'win-loss'!C309,Table2[Opponent ID],'win-loss'!D309)/COUNTIFS(Table2[Team ID],'win-loss'!C309,Table2[Opponent ID],'win-loss'!D309)</f>
        <v>#DIV/0!</v>
      </c>
      <c r="N309">
        <v>710</v>
      </c>
      <c r="O309">
        <f t="shared" si="22"/>
        <v>21</v>
      </c>
      <c r="P309">
        <f t="shared" si="23"/>
        <v>24</v>
      </c>
    </row>
    <row r="310" spans="3:16" x14ac:dyDescent="0.3">
      <c r="C310">
        <v>23</v>
      </c>
      <c r="D310">
        <v>24</v>
      </c>
      <c r="E310" t="s">
        <v>129</v>
      </c>
      <c r="H310">
        <f>SUMIFS(Table2[Win as Number],Table2[Team ID],'win-loss'!C310,Table2[Opponent ID],'win-loss'!D310)/COUNTIFS(Table2[Team ID],'win-loss'!C310,Table2[Opponent ID],'win-loss'!D310)</f>
        <v>0.66666666666666663</v>
      </c>
      <c r="N310">
        <v>712</v>
      </c>
      <c r="O310">
        <f t="shared" si="22"/>
        <v>23</v>
      </c>
      <c r="P310">
        <f t="shared" si="23"/>
        <v>24</v>
      </c>
    </row>
    <row r="311" spans="3:16" x14ac:dyDescent="0.3">
      <c r="C311">
        <v>26</v>
      </c>
      <c r="D311">
        <v>24</v>
      </c>
      <c r="E311" t="s">
        <v>129</v>
      </c>
      <c r="H311">
        <f>SUMIFS(Table2[Win as Number],Table2[Team ID],'win-loss'!C311,Table2[Opponent ID],'win-loss'!D311)/COUNTIFS(Table2[Team ID],'win-loss'!C311,Table2[Opponent ID],'win-loss'!D311)</f>
        <v>0.33333333333333331</v>
      </c>
      <c r="N311">
        <v>715</v>
      </c>
      <c r="O311">
        <f t="shared" si="22"/>
        <v>26</v>
      </c>
      <c r="P311">
        <f t="shared" si="23"/>
        <v>24</v>
      </c>
    </row>
    <row r="312" spans="3:16" x14ac:dyDescent="0.3">
      <c r="C312">
        <v>30</v>
      </c>
      <c r="D312">
        <v>24</v>
      </c>
      <c r="E312" t="s">
        <v>129</v>
      </c>
      <c r="H312">
        <f>SUMIFS(Table2[Win as Number],Table2[Team ID],'win-loss'!C312,Table2[Opponent ID],'win-loss'!D312)/COUNTIFS(Table2[Team ID],'win-loss'!C312,Table2[Opponent ID],'win-loss'!D312)</f>
        <v>1</v>
      </c>
      <c r="N312">
        <v>719</v>
      </c>
      <c r="O312">
        <f t="shared" si="22"/>
        <v>30</v>
      </c>
      <c r="P312">
        <f t="shared" si="23"/>
        <v>24</v>
      </c>
    </row>
    <row r="313" spans="3:16" x14ac:dyDescent="0.3">
      <c r="C313">
        <v>4</v>
      </c>
      <c r="D313">
        <v>25</v>
      </c>
      <c r="E313" t="s">
        <v>129</v>
      </c>
      <c r="H313">
        <f>SUMIFS(Table2[Win as Number],Table2[Team ID],'win-loss'!C313,Table2[Opponent ID],'win-loss'!D313)/COUNTIFS(Table2[Team ID],'win-loss'!C313,Table2[Opponent ID],'win-loss'!D313)</f>
        <v>0.66666666666666663</v>
      </c>
      <c r="N313">
        <v>723</v>
      </c>
      <c r="O313">
        <f t="shared" si="22"/>
        <v>4</v>
      </c>
      <c r="P313">
        <f t="shared" si="23"/>
        <v>25</v>
      </c>
    </row>
    <row r="314" spans="3:16" x14ac:dyDescent="0.3">
      <c r="C314">
        <v>6</v>
      </c>
      <c r="D314">
        <v>25</v>
      </c>
      <c r="E314" t="s">
        <v>129</v>
      </c>
      <c r="H314">
        <f>SUMIFS(Table2[Win as Number],Table2[Team ID],'win-loss'!C314,Table2[Opponent ID],'win-loss'!D314)/COUNTIFS(Table2[Team ID],'win-loss'!C314,Table2[Opponent ID],'win-loss'!D314)</f>
        <v>0.75</v>
      </c>
      <c r="N314">
        <v>725</v>
      </c>
      <c r="O314">
        <f t="shared" si="22"/>
        <v>6</v>
      </c>
      <c r="P314">
        <f t="shared" si="23"/>
        <v>25</v>
      </c>
    </row>
    <row r="315" spans="3:16" x14ac:dyDescent="0.3">
      <c r="C315">
        <v>8</v>
      </c>
      <c r="D315">
        <v>25</v>
      </c>
      <c r="E315" t="s">
        <v>129</v>
      </c>
      <c r="H315">
        <f>SUMIFS(Table2[Win as Number],Table2[Team ID],'win-loss'!C315,Table2[Opponent ID],'win-loss'!D315)/COUNTIFS(Table2[Team ID],'win-loss'!C315,Table2[Opponent ID],'win-loss'!D315)</f>
        <v>0.66666666666666663</v>
      </c>
      <c r="N315">
        <v>727</v>
      </c>
      <c r="O315">
        <f t="shared" si="22"/>
        <v>8</v>
      </c>
      <c r="P315">
        <f t="shared" si="23"/>
        <v>25</v>
      </c>
    </row>
    <row r="316" spans="3:16" x14ac:dyDescent="0.3">
      <c r="C316">
        <v>9</v>
      </c>
      <c r="D316">
        <v>25</v>
      </c>
      <c r="E316" t="s">
        <v>129</v>
      </c>
      <c r="H316">
        <f>SUMIFS(Table2[Win as Number],Table2[Team ID],'win-loss'!C316,Table2[Opponent ID],'win-loss'!D316)/COUNTIFS(Table2[Team ID],'win-loss'!C316,Table2[Opponent ID],'win-loss'!D316)</f>
        <v>0</v>
      </c>
      <c r="N316">
        <v>728</v>
      </c>
      <c r="O316">
        <f t="shared" si="22"/>
        <v>9</v>
      </c>
      <c r="P316">
        <f t="shared" si="23"/>
        <v>25</v>
      </c>
    </row>
    <row r="317" spans="3:16" x14ac:dyDescent="0.3">
      <c r="C317">
        <v>10</v>
      </c>
      <c r="D317">
        <v>25</v>
      </c>
      <c r="E317" t="s">
        <v>129</v>
      </c>
      <c r="H317">
        <f>SUMIFS(Table2[Win as Number],Table2[Team ID],'win-loss'!C317,Table2[Opponent ID],'win-loss'!D317)/COUNTIFS(Table2[Team ID],'win-loss'!C317,Table2[Opponent ID],'win-loss'!D317)</f>
        <v>0.33333333333333331</v>
      </c>
      <c r="N317">
        <v>729</v>
      </c>
      <c r="O317">
        <f t="shared" si="22"/>
        <v>10</v>
      </c>
      <c r="P317">
        <f t="shared" si="23"/>
        <v>25</v>
      </c>
    </row>
    <row r="318" spans="3:16" x14ac:dyDescent="0.3">
      <c r="C318">
        <v>11</v>
      </c>
      <c r="D318">
        <v>25</v>
      </c>
      <c r="E318" t="s">
        <v>129</v>
      </c>
      <c r="H318">
        <f>SUMIFS(Table2[Win as Number],Table2[Team ID],'win-loss'!C318,Table2[Opponent ID],'win-loss'!D318)/COUNTIFS(Table2[Team ID],'win-loss'!C318,Table2[Opponent ID],'win-loss'!D318)</f>
        <v>0.7142857142857143</v>
      </c>
      <c r="N318">
        <v>730</v>
      </c>
      <c r="O318">
        <f t="shared" si="22"/>
        <v>11</v>
      </c>
      <c r="P318">
        <f t="shared" si="23"/>
        <v>25</v>
      </c>
    </row>
    <row r="319" spans="3:16" x14ac:dyDescent="0.3">
      <c r="C319">
        <v>13</v>
      </c>
      <c r="D319">
        <v>25</v>
      </c>
      <c r="E319" t="s">
        <v>129</v>
      </c>
      <c r="H319">
        <f>SUMIFS(Table2[Win as Number],Table2[Team ID],'win-loss'!C319,Table2[Opponent ID],'win-loss'!D319)/COUNTIFS(Table2[Team ID],'win-loss'!C319,Table2[Opponent ID],'win-loss'!D319)</f>
        <v>0.66666666666666663</v>
      </c>
      <c r="N319">
        <v>732</v>
      </c>
      <c r="O319">
        <f t="shared" si="22"/>
        <v>13</v>
      </c>
      <c r="P319">
        <f t="shared" si="23"/>
        <v>25</v>
      </c>
    </row>
    <row r="320" spans="3:16" x14ac:dyDescent="0.3">
      <c r="C320">
        <v>15</v>
      </c>
      <c r="D320">
        <v>25</v>
      </c>
      <c r="E320" t="s">
        <v>129</v>
      </c>
      <c r="H320">
        <f>SUMIFS(Table2[Win as Number],Table2[Team ID],'win-loss'!C320,Table2[Opponent ID],'win-loss'!D320)/COUNTIFS(Table2[Team ID],'win-loss'!C320,Table2[Opponent ID],'win-loss'!D320)</f>
        <v>0.33333333333333331</v>
      </c>
      <c r="N320">
        <v>734</v>
      </c>
      <c r="O320">
        <f t="shared" si="22"/>
        <v>15</v>
      </c>
      <c r="P320">
        <f t="shared" si="23"/>
        <v>25</v>
      </c>
    </row>
    <row r="321" spans="3:16" x14ac:dyDescent="0.3">
      <c r="C321">
        <v>17</v>
      </c>
      <c r="D321">
        <v>25</v>
      </c>
      <c r="E321" t="s">
        <v>129</v>
      </c>
      <c r="H321" t="e">
        <f>SUMIFS(Table2[Win as Number],Table2[Team ID],'win-loss'!C321,Table2[Opponent ID],'win-loss'!D321)/COUNTIFS(Table2[Team ID],'win-loss'!C321,Table2[Opponent ID],'win-loss'!D321)</f>
        <v>#DIV/0!</v>
      </c>
      <c r="N321">
        <v>736</v>
      </c>
      <c r="O321">
        <f t="shared" si="22"/>
        <v>17</v>
      </c>
      <c r="P321">
        <f t="shared" si="23"/>
        <v>25</v>
      </c>
    </row>
    <row r="322" spans="3:16" x14ac:dyDescent="0.3">
      <c r="C322">
        <v>20</v>
      </c>
      <c r="D322">
        <v>25</v>
      </c>
      <c r="E322" t="s">
        <v>129</v>
      </c>
      <c r="H322">
        <f>SUMIFS(Table2[Win as Number],Table2[Team ID],'win-loss'!C322,Table2[Opponent ID],'win-loss'!D322)/COUNTIFS(Table2[Team ID],'win-loss'!C322,Table2[Opponent ID],'win-loss'!D322)</f>
        <v>0.5714285714285714</v>
      </c>
      <c r="N322">
        <v>739</v>
      </c>
      <c r="O322">
        <f t="shared" si="22"/>
        <v>20</v>
      </c>
      <c r="P322">
        <f t="shared" si="23"/>
        <v>25</v>
      </c>
    </row>
    <row r="323" spans="3:16" x14ac:dyDescent="0.3">
      <c r="C323">
        <v>21</v>
      </c>
      <c r="D323">
        <v>25</v>
      </c>
      <c r="E323" t="s">
        <v>129</v>
      </c>
      <c r="H323">
        <f>SUMIFS(Table2[Win as Number],Table2[Team ID],'win-loss'!C323,Table2[Opponent ID],'win-loss'!D323)/COUNTIFS(Table2[Team ID],'win-loss'!C323,Table2[Opponent ID],'win-loss'!D323)</f>
        <v>0</v>
      </c>
      <c r="N323">
        <v>740</v>
      </c>
      <c r="O323">
        <f t="shared" si="22"/>
        <v>21</v>
      </c>
      <c r="P323">
        <f t="shared" si="23"/>
        <v>25</v>
      </c>
    </row>
    <row r="324" spans="3:16" x14ac:dyDescent="0.3">
      <c r="C324">
        <v>27</v>
      </c>
      <c r="D324">
        <v>25</v>
      </c>
      <c r="E324" t="s">
        <v>129</v>
      </c>
      <c r="H324" t="e">
        <f>SUMIFS(Table2[Win as Number],Table2[Team ID],'win-loss'!C324,Table2[Opponent ID],'win-loss'!D324)/COUNTIFS(Table2[Team ID],'win-loss'!C324,Table2[Opponent ID],'win-loss'!D324)</f>
        <v>#DIV/0!</v>
      </c>
      <c r="N324">
        <v>746</v>
      </c>
      <c r="O324">
        <f t="shared" si="22"/>
        <v>27</v>
      </c>
      <c r="P324">
        <f t="shared" si="23"/>
        <v>25</v>
      </c>
    </row>
    <row r="325" spans="3:16" x14ac:dyDescent="0.3">
      <c r="C325">
        <v>28</v>
      </c>
      <c r="D325">
        <v>25</v>
      </c>
      <c r="E325" t="s">
        <v>129</v>
      </c>
      <c r="H325">
        <f>SUMIFS(Table2[Win as Number],Table2[Team ID],'win-loss'!C325,Table2[Opponent ID],'win-loss'!D325)/COUNTIFS(Table2[Team ID],'win-loss'!C325,Table2[Opponent ID],'win-loss'!D325)</f>
        <v>0.16666666666666666</v>
      </c>
      <c r="N325">
        <v>747</v>
      </c>
      <c r="O325">
        <f t="shared" si="22"/>
        <v>28</v>
      </c>
      <c r="P325">
        <f t="shared" si="23"/>
        <v>25</v>
      </c>
    </row>
    <row r="326" spans="3:16" x14ac:dyDescent="0.3">
      <c r="C326">
        <v>29</v>
      </c>
      <c r="D326">
        <v>25</v>
      </c>
      <c r="E326" t="s">
        <v>129</v>
      </c>
      <c r="H326">
        <f>SUMIFS(Table2[Win as Number],Table2[Team ID],'win-loss'!C326,Table2[Opponent ID],'win-loss'!D326)/COUNTIFS(Table2[Team ID],'win-loss'!C326,Table2[Opponent ID],'win-loss'!D326)</f>
        <v>1</v>
      </c>
      <c r="N326">
        <v>748</v>
      </c>
      <c r="O326">
        <f t="shared" si="22"/>
        <v>29</v>
      </c>
      <c r="P326">
        <f t="shared" si="23"/>
        <v>25</v>
      </c>
    </row>
    <row r="327" spans="3:16" x14ac:dyDescent="0.3">
      <c r="C327">
        <v>30</v>
      </c>
      <c r="D327">
        <v>25</v>
      </c>
      <c r="E327" t="s">
        <v>129</v>
      </c>
      <c r="H327">
        <f>SUMIFS(Table2[Win as Number],Table2[Team ID],'win-loss'!C327,Table2[Opponent ID],'win-loss'!D327)/COUNTIFS(Table2[Team ID],'win-loss'!C327,Table2[Opponent ID],'win-loss'!D327)</f>
        <v>0.66666666666666663</v>
      </c>
      <c r="N327">
        <v>749</v>
      </c>
      <c r="O327">
        <f t="shared" si="22"/>
        <v>30</v>
      </c>
      <c r="P327">
        <f t="shared" si="23"/>
        <v>25</v>
      </c>
    </row>
    <row r="328" spans="3:16" x14ac:dyDescent="0.3">
      <c r="C328">
        <v>2</v>
      </c>
      <c r="D328">
        <v>26</v>
      </c>
      <c r="E328" t="s">
        <v>129</v>
      </c>
      <c r="H328">
        <f>SUMIFS(Table2[Win as Number],Table2[Team ID],'win-loss'!C328,Table2[Opponent ID],'win-loss'!D328)/COUNTIFS(Table2[Team ID],'win-loss'!C328,Table2[Opponent ID],'win-loss'!D328)</f>
        <v>0</v>
      </c>
      <c r="N328">
        <v>751</v>
      </c>
      <c r="O328">
        <f t="shared" si="22"/>
        <v>2</v>
      </c>
      <c r="P328">
        <f t="shared" si="23"/>
        <v>26</v>
      </c>
    </row>
    <row r="329" spans="3:16" x14ac:dyDescent="0.3">
      <c r="C329">
        <v>4</v>
      </c>
      <c r="D329">
        <v>26</v>
      </c>
      <c r="E329" t="s">
        <v>129</v>
      </c>
      <c r="H329">
        <f>SUMIFS(Table2[Win as Number],Table2[Team ID],'win-loss'!C329,Table2[Opponent ID],'win-loss'!D329)/COUNTIFS(Table2[Team ID],'win-loss'!C329,Table2[Opponent ID],'win-loss'!D329)</f>
        <v>1</v>
      </c>
      <c r="N329">
        <v>753</v>
      </c>
      <c r="O329">
        <f t="shared" si="22"/>
        <v>4</v>
      </c>
      <c r="P329">
        <f t="shared" si="23"/>
        <v>26</v>
      </c>
    </row>
    <row r="330" spans="3:16" x14ac:dyDescent="0.3">
      <c r="C330">
        <v>5</v>
      </c>
      <c r="D330">
        <v>26</v>
      </c>
      <c r="E330" t="s">
        <v>129</v>
      </c>
      <c r="H330">
        <f>SUMIFS(Table2[Win as Number],Table2[Team ID],'win-loss'!C330,Table2[Opponent ID],'win-loss'!D330)/COUNTIFS(Table2[Team ID],'win-loss'!C330,Table2[Opponent ID],'win-loss'!D330)</f>
        <v>0.5</v>
      </c>
      <c r="N330">
        <v>754</v>
      </c>
      <c r="O330">
        <f t="shared" si="22"/>
        <v>5</v>
      </c>
      <c r="P330">
        <f t="shared" si="23"/>
        <v>26</v>
      </c>
    </row>
    <row r="331" spans="3:16" x14ac:dyDescent="0.3">
      <c r="C331">
        <v>7</v>
      </c>
      <c r="D331">
        <v>26</v>
      </c>
      <c r="E331" t="s">
        <v>129</v>
      </c>
      <c r="H331">
        <f>SUMIFS(Table2[Win as Number],Table2[Team ID],'win-loss'!C331,Table2[Opponent ID],'win-loss'!D331)/COUNTIFS(Table2[Team ID],'win-loss'!C331,Table2[Opponent ID],'win-loss'!D331)</f>
        <v>0.6</v>
      </c>
      <c r="N331">
        <v>756</v>
      </c>
      <c r="O331">
        <f t="shared" si="22"/>
        <v>7</v>
      </c>
      <c r="P331">
        <f t="shared" si="23"/>
        <v>26</v>
      </c>
    </row>
    <row r="332" spans="3:16" x14ac:dyDescent="0.3">
      <c r="C332">
        <v>9</v>
      </c>
      <c r="D332">
        <v>26</v>
      </c>
      <c r="E332" t="s">
        <v>129</v>
      </c>
      <c r="H332">
        <f>SUMIFS(Table2[Win as Number],Table2[Team ID],'win-loss'!C332,Table2[Opponent ID],'win-loss'!D332)/COUNTIFS(Table2[Team ID],'win-loss'!C332,Table2[Opponent ID],'win-loss'!D332)</f>
        <v>0.66666666666666663</v>
      </c>
      <c r="N332">
        <v>758</v>
      </c>
      <c r="O332">
        <f t="shared" si="22"/>
        <v>9</v>
      </c>
      <c r="P332">
        <f t="shared" si="23"/>
        <v>26</v>
      </c>
    </row>
    <row r="333" spans="3:16" x14ac:dyDescent="0.3">
      <c r="C333">
        <v>14</v>
      </c>
      <c r="D333">
        <v>26</v>
      </c>
      <c r="E333" t="s">
        <v>129</v>
      </c>
      <c r="H333">
        <f>SUMIFS(Table2[Win as Number],Table2[Team ID],'win-loss'!C333,Table2[Opponent ID],'win-loss'!D333)/COUNTIFS(Table2[Team ID],'win-loss'!C333,Table2[Opponent ID],'win-loss'!D333)</f>
        <v>0.66666666666666663</v>
      </c>
      <c r="N333">
        <v>763</v>
      </c>
      <c r="O333">
        <f t="shared" si="22"/>
        <v>14</v>
      </c>
      <c r="P333">
        <f t="shared" si="23"/>
        <v>26</v>
      </c>
    </row>
    <row r="334" spans="3:16" x14ac:dyDescent="0.3">
      <c r="C334">
        <v>15</v>
      </c>
      <c r="D334">
        <v>26</v>
      </c>
      <c r="E334" t="s">
        <v>129</v>
      </c>
      <c r="H334">
        <f>SUMIFS(Table2[Win as Number],Table2[Team ID],'win-loss'!C334,Table2[Opponent ID],'win-loss'!D334)/COUNTIFS(Table2[Team ID],'win-loss'!C334,Table2[Opponent ID],'win-loss'!D334)</f>
        <v>0</v>
      </c>
      <c r="N334">
        <v>764</v>
      </c>
      <c r="O334">
        <f t="shared" si="22"/>
        <v>15</v>
      </c>
      <c r="P334">
        <f t="shared" si="23"/>
        <v>26</v>
      </c>
    </row>
    <row r="335" spans="3:16" x14ac:dyDescent="0.3">
      <c r="C335">
        <v>16</v>
      </c>
      <c r="D335">
        <v>26</v>
      </c>
      <c r="E335" t="s">
        <v>129</v>
      </c>
      <c r="H335">
        <f>SUMIFS(Table2[Win as Number],Table2[Team ID],'win-loss'!C335,Table2[Opponent ID],'win-loss'!D335)/COUNTIFS(Table2[Team ID],'win-loss'!C335,Table2[Opponent ID],'win-loss'!D335)</f>
        <v>0.42857142857142855</v>
      </c>
      <c r="N335">
        <v>765</v>
      </c>
      <c r="O335">
        <f t="shared" si="22"/>
        <v>16</v>
      </c>
      <c r="P335">
        <f t="shared" si="23"/>
        <v>26</v>
      </c>
    </row>
    <row r="336" spans="3:16" x14ac:dyDescent="0.3">
      <c r="C336">
        <v>19</v>
      </c>
      <c r="D336">
        <v>26</v>
      </c>
      <c r="E336" t="s">
        <v>129</v>
      </c>
      <c r="H336">
        <f>SUMIFS(Table2[Win as Number],Table2[Team ID],'win-loss'!C336,Table2[Opponent ID],'win-loss'!D336)/COUNTIFS(Table2[Team ID],'win-loss'!C336,Table2[Opponent ID],'win-loss'!D336)</f>
        <v>1</v>
      </c>
      <c r="N336">
        <v>768</v>
      </c>
      <c r="O336">
        <f t="shared" si="22"/>
        <v>19</v>
      </c>
      <c r="P336">
        <f t="shared" si="23"/>
        <v>26</v>
      </c>
    </row>
    <row r="337" spans="3:16" x14ac:dyDescent="0.3">
      <c r="C337">
        <v>21</v>
      </c>
      <c r="D337">
        <v>26</v>
      </c>
      <c r="E337" t="s">
        <v>129</v>
      </c>
      <c r="H337" t="e">
        <f>SUMIFS(Table2[Win as Number],Table2[Team ID],'win-loss'!C337,Table2[Opponent ID],'win-loss'!D337)/COUNTIFS(Table2[Team ID],'win-loss'!C337,Table2[Opponent ID],'win-loss'!D337)</f>
        <v>#DIV/0!</v>
      </c>
      <c r="N337">
        <v>770</v>
      </c>
      <c r="O337">
        <f t="shared" ref="O337:O367" si="24">MOD(N337,30)+1</f>
        <v>21</v>
      </c>
      <c r="P337">
        <f t="shared" ref="P337:P367" si="25">ROUNDDOWN(1+N337/30,0)</f>
        <v>26</v>
      </c>
    </row>
    <row r="338" spans="3:16" x14ac:dyDescent="0.3">
      <c r="C338">
        <v>22</v>
      </c>
      <c r="D338">
        <v>26</v>
      </c>
      <c r="E338" t="s">
        <v>129</v>
      </c>
      <c r="H338">
        <f>SUMIFS(Table2[Win as Number],Table2[Team ID],'win-loss'!C338,Table2[Opponent ID],'win-loss'!D338)/COUNTIFS(Table2[Team ID],'win-loss'!C338,Table2[Opponent ID],'win-loss'!D338)</f>
        <v>0</v>
      </c>
      <c r="N338">
        <v>771</v>
      </c>
      <c r="O338">
        <f t="shared" si="24"/>
        <v>22</v>
      </c>
      <c r="P338">
        <f t="shared" si="25"/>
        <v>26</v>
      </c>
    </row>
    <row r="339" spans="3:16" x14ac:dyDescent="0.3">
      <c r="C339">
        <v>24</v>
      </c>
      <c r="D339">
        <v>26</v>
      </c>
      <c r="E339" t="s">
        <v>129</v>
      </c>
      <c r="H339">
        <f>SUMIFS(Table2[Win as Number],Table2[Team ID],'win-loss'!C339,Table2[Opponent ID],'win-loss'!D339)/COUNTIFS(Table2[Team ID],'win-loss'!C339,Table2[Opponent ID],'win-loss'!D339)</f>
        <v>0.66666666666666663</v>
      </c>
      <c r="N339">
        <v>773</v>
      </c>
      <c r="O339">
        <f t="shared" si="24"/>
        <v>24</v>
      </c>
      <c r="P339">
        <f t="shared" si="25"/>
        <v>26</v>
      </c>
    </row>
    <row r="340" spans="3:16" x14ac:dyDescent="0.3">
      <c r="C340">
        <v>29</v>
      </c>
      <c r="D340">
        <v>26</v>
      </c>
      <c r="E340" t="s">
        <v>129</v>
      </c>
      <c r="H340">
        <f>SUMIFS(Table2[Win as Number],Table2[Team ID],'win-loss'!C340,Table2[Opponent ID],'win-loss'!D340)/COUNTIFS(Table2[Team ID],'win-loss'!C340,Table2[Opponent ID],'win-loss'!D340)</f>
        <v>0.33333333333333331</v>
      </c>
      <c r="N340">
        <v>778</v>
      </c>
      <c r="O340">
        <f t="shared" si="24"/>
        <v>29</v>
      </c>
      <c r="P340">
        <f t="shared" si="25"/>
        <v>26</v>
      </c>
    </row>
    <row r="341" spans="3:16" x14ac:dyDescent="0.3">
      <c r="C341">
        <v>30</v>
      </c>
      <c r="D341">
        <v>26</v>
      </c>
      <c r="E341" t="s">
        <v>129</v>
      </c>
      <c r="H341">
        <f>SUMIFS(Table2[Win as Number],Table2[Team ID],'win-loss'!C341,Table2[Opponent ID],'win-loss'!D341)/COUNTIFS(Table2[Team ID],'win-loss'!C341,Table2[Opponent ID],'win-loss'!D341)</f>
        <v>0.66666666666666663</v>
      </c>
      <c r="N341">
        <v>779</v>
      </c>
      <c r="O341">
        <f t="shared" si="24"/>
        <v>30</v>
      </c>
      <c r="P341">
        <f t="shared" si="25"/>
        <v>26</v>
      </c>
    </row>
    <row r="342" spans="3:16" x14ac:dyDescent="0.3">
      <c r="C342">
        <v>3</v>
      </c>
      <c r="D342">
        <v>27</v>
      </c>
      <c r="E342" t="s">
        <v>129</v>
      </c>
      <c r="H342">
        <f>SUMIFS(Table2[Win as Number],Table2[Team ID],'win-loss'!C342,Table2[Opponent ID],'win-loss'!D342)/COUNTIFS(Table2[Team ID],'win-loss'!C342,Table2[Opponent ID],'win-loss'!D342)</f>
        <v>0.66666666666666663</v>
      </c>
      <c r="N342">
        <v>782</v>
      </c>
      <c r="O342">
        <f t="shared" si="24"/>
        <v>3</v>
      </c>
      <c r="P342">
        <f t="shared" si="25"/>
        <v>27</v>
      </c>
    </row>
    <row r="343" spans="3:16" x14ac:dyDescent="0.3">
      <c r="C343">
        <v>4</v>
      </c>
      <c r="D343">
        <v>27</v>
      </c>
      <c r="E343" t="s">
        <v>129</v>
      </c>
      <c r="H343">
        <f>SUMIFS(Table2[Win as Number],Table2[Team ID],'win-loss'!C343,Table2[Opponent ID],'win-loss'!D343)/COUNTIFS(Table2[Team ID],'win-loss'!C343,Table2[Opponent ID],'win-loss'!D343)</f>
        <v>0.5714285714285714</v>
      </c>
      <c r="N343">
        <v>783</v>
      </c>
      <c r="O343">
        <f t="shared" si="24"/>
        <v>4</v>
      </c>
      <c r="P343">
        <f t="shared" si="25"/>
        <v>27</v>
      </c>
    </row>
    <row r="344" spans="3:16" x14ac:dyDescent="0.3">
      <c r="C344">
        <v>6</v>
      </c>
      <c r="D344">
        <v>27</v>
      </c>
      <c r="E344" t="s">
        <v>129</v>
      </c>
      <c r="H344" t="e">
        <f>SUMIFS(Table2[Win as Number],Table2[Team ID],'win-loss'!C344,Table2[Opponent ID],'win-loss'!D344)/COUNTIFS(Table2[Team ID],'win-loss'!C344,Table2[Opponent ID],'win-loss'!D344)</f>
        <v>#DIV/0!</v>
      </c>
      <c r="N344">
        <v>785</v>
      </c>
      <c r="O344">
        <f t="shared" si="24"/>
        <v>6</v>
      </c>
      <c r="P344">
        <f t="shared" si="25"/>
        <v>27</v>
      </c>
    </row>
    <row r="345" spans="3:16" x14ac:dyDescent="0.3">
      <c r="C345">
        <v>8</v>
      </c>
      <c r="D345">
        <v>27</v>
      </c>
      <c r="E345" t="s">
        <v>129</v>
      </c>
      <c r="H345">
        <f>SUMIFS(Table2[Win as Number],Table2[Team ID],'win-loss'!C345,Table2[Opponent ID],'win-loss'!D345)/COUNTIFS(Table2[Team ID],'win-loss'!C345,Table2[Opponent ID],'win-loss'!D345)</f>
        <v>0.33333333333333331</v>
      </c>
      <c r="N345">
        <v>787</v>
      </c>
      <c r="O345">
        <f t="shared" si="24"/>
        <v>8</v>
      </c>
      <c r="P345">
        <f t="shared" si="25"/>
        <v>27</v>
      </c>
    </row>
    <row r="346" spans="3:16" x14ac:dyDescent="0.3">
      <c r="C346">
        <v>10</v>
      </c>
      <c r="D346">
        <v>27</v>
      </c>
      <c r="E346" t="s">
        <v>129</v>
      </c>
      <c r="H346">
        <f>SUMIFS(Table2[Win as Number],Table2[Team ID],'win-loss'!C346,Table2[Opponent ID],'win-loss'!D346)/COUNTIFS(Table2[Team ID],'win-loss'!C346,Table2[Opponent ID],'win-loss'!D346)</f>
        <v>0</v>
      </c>
      <c r="N346">
        <v>789</v>
      </c>
      <c r="O346">
        <f t="shared" si="24"/>
        <v>10</v>
      </c>
      <c r="P346">
        <f t="shared" si="25"/>
        <v>27</v>
      </c>
    </row>
    <row r="347" spans="3:16" x14ac:dyDescent="0.3">
      <c r="C347">
        <v>11</v>
      </c>
      <c r="D347">
        <v>27</v>
      </c>
      <c r="E347" t="s">
        <v>129</v>
      </c>
      <c r="H347">
        <f>SUMIFS(Table2[Win as Number],Table2[Team ID],'win-loss'!C347,Table2[Opponent ID],'win-loss'!D347)/COUNTIFS(Table2[Team ID],'win-loss'!C347,Table2[Opponent ID],'win-loss'!D347)</f>
        <v>0.66666666666666663</v>
      </c>
      <c r="N347">
        <v>790</v>
      </c>
      <c r="O347">
        <f t="shared" si="24"/>
        <v>11</v>
      </c>
      <c r="P347">
        <f t="shared" si="25"/>
        <v>27</v>
      </c>
    </row>
    <row r="348" spans="3:16" x14ac:dyDescent="0.3">
      <c r="C348">
        <v>12</v>
      </c>
      <c r="D348">
        <v>27</v>
      </c>
      <c r="E348" t="s">
        <v>129</v>
      </c>
      <c r="H348">
        <f>SUMIFS(Table2[Win as Number],Table2[Team ID],'win-loss'!C348,Table2[Opponent ID],'win-loss'!D348)/COUNTIFS(Table2[Team ID],'win-loss'!C348,Table2[Opponent ID],'win-loss'!D348)</f>
        <v>0.75</v>
      </c>
      <c r="N348">
        <v>791</v>
      </c>
      <c r="O348">
        <f t="shared" si="24"/>
        <v>12</v>
      </c>
      <c r="P348">
        <f t="shared" si="25"/>
        <v>27</v>
      </c>
    </row>
    <row r="349" spans="3:16" x14ac:dyDescent="0.3">
      <c r="C349">
        <v>13</v>
      </c>
      <c r="D349">
        <v>27</v>
      </c>
      <c r="E349" t="s">
        <v>129</v>
      </c>
      <c r="H349">
        <f>SUMIFS(Table2[Win as Number],Table2[Team ID],'win-loss'!C349,Table2[Opponent ID],'win-loss'!D349)/COUNTIFS(Table2[Team ID],'win-loss'!C349,Table2[Opponent ID],'win-loss'!D349)</f>
        <v>0.5</v>
      </c>
      <c r="N349">
        <v>792</v>
      </c>
      <c r="O349">
        <f t="shared" si="24"/>
        <v>13</v>
      </c>
      <c r="P349">
        <f t="shared" si="25"/>
        <v>27</v>
      </c>
    </row>
    <row r="350" spans="3:16" x14ac:dyDescent="0.3">
      <c r="C350">
        <v>15</v>
      </c>
      <c r="D350">
        <v>27</v>
      </c>
      <c r="E350" t="s">
        <v>129</v>
      </c>
      <c r="H350">
        <f>SUMIFS(Table2[Win as Number],Table2[Team ID],'win-loss'!C350,Table2[Opponent ID],'win-loss'!D350)/COUNTIFS(Table2[Team ID],'win-loss'!C350,Table2[Opponent ID],'win-loss'!D350)</f>
        <v>0.25</v>
      </c>
      <c r="N350">
        <v>794</v>
      </c>
      <c r="O350">
        <f t="shared" si="24"/>
        <v>15</v>
      </c>
      <c r="P350">
        <f t="shared" si="25"/>
        <v>27</v>
      </c>
    </row>
    <row r="351" spans="3:16" x14ac:dyDescent="0.3">
      <c r="C351">
        <v>17</v>
      </c>
      <c r="D351">
        <v>27</v>
      </c>
      <c r="E351" t="s">
        <v>129</v>
      </c>
      <c r="H351">
        <f>SUMIFS(Table2[Win as Number],Table2[Team ID],'win-loss'!C351,Table2[Opponent ID],'win-loss'!D351)/COUNTIFS(Table2[Team ID],'win-loss'!C351,Table2[Opponent ID],'win-loss'!D351)</f>
        <v>0.33333333333333331</v>
      </c>
      <c r="N351">
        <v>796</v>
      </c>
      <c r="O351">
        <f t="shared" si="24"/>
        <v>17</v>
      </c>
      <c r="P351">
        <f t="shared" si="25"/>
        <v>27</v>
      </c>
    </row>
    <row r="352" spans="3:16" x14ac:dyDescent="0.3">
      <c r="C352">
        <v>19</v>
      </c>
      <c r="D352">
        <v>27</v>
      </c>
      <c r="E352" t="s">
        <v>129</v>
      </c>
      <c r="H352">
        <f>SUMIFS(Table2[Win as Number],Table2[Team ID],'win-loss'!C352,Table2[Opponent ID],'win-loss'!D352)/COUNTIFS(Table2[Team ID],'win-loss'!C352,Table2[Opponent ID],'win-loss'!D352)</f>
        <v>0.55555555555555558</v>
      </c>
      <c r="N352">
        <v>798</v>
      </c>
      <c r="O352">
        <f t="shared" si="24"/>
        <v>19</v>
      </c>
      <c r="P352">
        <f t="shared" si="25"/>
        <v>27</v>
      </c>
    </row>
    <row r="353" spans="3:16" x14ac:dyDescent="0.3">
      <c r="C353">
        <v>20</v>
      </c>
      <c r="D353">
        <v>27</v>
      </c>
      <c r="E353" t="s">
        <v>129</v>
      </c>
      <c r="H353" t="e">
        <f>SUMIFS(Table2[Win as Number],Table2[Team ID],'win-loss'!C353,Table2[Opponent ID],'win-loss'!D353)/COUNTIFS(Table2[Team ID],'win-loss'!C353,Table2[Opponent ID],'win-loss'!D353)</f>
        <v>#DIV/0!</v>
      </c>
      <c r="N353">
        <v>799</v>
      </c>
      <c r="O353">
        <f t="shared" si="24"/>
        <v>20</v>
      </c>
      <c r="P353">
        <f t="shared" si="25"/>
        <v>27</v>
      </c>
    </row>
    <row r="354" spans="3:16" x14ac:dyDescent="0.3">
      <c r="C354">
        <v>25</v>
      </c>
      <c r="D354">
        <v>27</v>
      </c>
      <c r="E354" t="s">
        <v>129</v>
      </c>
      <c r="H354" t="e">
        <f>SUMIFS(Table2[Win as Number],Table2[Team ID],'win-loss'!C354,Table2[Opponent ID],'win-loss'!D354)/COUNTIFS(Table2[Team ID],'win-loss'!C354,Table2[Opponent ID],'win-loss'!D354)</f>
        <v>#DIV/0!</v>
      </c>
      <c r="N354">
        <v>804</v>
      </c>
      <c r="O354">
        <f t="shared" si="24"/>
        <v>25</v>
      </c>
      <c r="P354">
        <f t="shared" si="25"/>
        <v>27</v>
      </c>
    </row>
    <row r="355" spans="3:16" x14ac:dyDescent="0.3">
      <c r="C355">
        <v>28</v>
      </c>
      <c r="D355">
        <v>27</v>
      </c>
      <c r="E355" t="s">
        <v>129</v>
      </c>
      <c r="H355">
        <f>SUMIFS(Table2[Win as Number],Table2[Team ID],'win-loss'!C355,Table2[Opponent ID],'win-loss'!D355)/COUNTIFS(Table2[Team ID],'win-loss'!C355,Table2[Opponent ID],'win-loss'!D355)</f>
        <v>0.33333333333333331</v>
      </c>
      <c r="N355">
        <v>807</v>
      </c>
      <c r="O355">
        <f t="shared" si="24"/>
        <v>28</v>
      </c>
      <c r="P355">
        <f t="shared" si="25"/>
        <v>27</v>
      </c>
    </row>
    <row r="356" spans="3:16" x14ac:dyDescent="0.3">
      <c r="C356">
        <v>29</v>
      </c>
      <c r="D356">
        <v>27</v>
      </c>
      <c r="E356" t="s">
        <v>129</v>
      </c>
      <c r="H356">
        <f>SUMIFS(Table2[Win as Number],Table2[Team ID],'win-loss'!C356,Table2[Opponent ID],'win-loss'!D356)/COUNTIFS(Table2[Team ID],'win-loss'!C356,Table2[Opponent ID],'win-loss'!D356)</f>
        <v>0.5</v>
      </c>
      <c r="N356">
        <v>808</v>
      </c>
      <c r="O356">
        <f t="shared" si="24"/>
        <v>29</v>
      </c>
      <c r="P356">
        <f t="shared" si="25"/>
        <v>27</v>
      </c>
    </row>
    <row r="357" spans="3:16" x14ac:dyDescent="0.3">
      <c r="C357">
        <v>4</v>
      </c>
      <c r="D357">
        <v>28</v>
      </c>
      <c r="E357" t="s">
        <v>129</v>
      </c>
      <c r="H357">
        <f>SUMIFS(Table2[Win as Number],Table2[Team ID],'win-loss'!C357,Table2[Opponent ID],'win-loss'!D357)/COUNTIFS(Table2[Team ID],'win-loss'!C357,Table2[Opponent ID],'win-loss'!D357)</f>
        <v>1</v>
      </c>
      <c r="N357">
        <v>813</v>
      </c>
      <c r="O357">
        <f t="shared" si="24"/>
        <v>4</v>
      </c>
      <c r="P357">
        <f t="shared" si="25"/>
        <v>28</v>
      </c>
    </row>
    <row r="358" spans="3:16" x14ac:dyDescent="0.3">
      <c r="C358">
        <v>8</v>
      </c>
      <c r="D358">
        <v>28</v>
      </c>
      <c r="E358" t="s">
        <v>129</v>
      </c>
      <c r="H358">
        <f>SUMIFS(Table2[Win as Number],Table2[Team ID],'win-loss'!C358,Table2[Opponent ID],'win-loss'!D358)/COUNTIFS(Table2[Team ID],'win-loss'!C358,Table2[Opponent ID],'win-loss'!D358)</f>
        <v>1</v>
      </c>
      <c r="N358">
        <v>817</v>
      </c>
      <c r="O358">
        <f t="shared" si="24"/>
        <v>8</v>
      </c>
      <c r="P358">
        <f t="shared" si="25"/>
        <v>28</v>
      </c>
    </row>
    <row r="359" spans="3:16" x14ac:dyDescent="0.3">
      <c r="C359">
        <v>10</v>
      </c>
      <c r="D359">
        <v>28</v>
      </c>
      <c r="E359" t="s">
        <v>129</v>
      </c>
      <c r="H359">
        <f>SUMIFS(Table2[Win as Number],Table2[Team ID],'win-loss'!C359,Table2[Opponent ID],'win-loss'!D359)/COUNTIFS(Table2[Team ID],'win-loss'!C359,Table2[Opponent ID],'win-loss'!D359)</f>
        <v>0.33333333333333331</v>
      </c>
      <c r="N359">
        <v>819</v>
      </c>
      <c r="O359">
        <f t="shared" si="24"/>
        <v>10</v>
      </c>
      <c r="P359">
        <f t="shared" si="25"/>
        <v>28</v>
      </c>
    </row>
    <row r="360" spans="3:16" x14ac:dyDescent="0.3">
      <c r="C360">
        <v>11</v>
      </c>
      <c r="D360">
        <v>28</v>
      </c>
      <c r="E360" t="s">
        <v>129</v>
      </c>
      <c r="H360">
        <f>SUMIFS(Table2[Win as Number],Table2[Team ID],'win-loss'!C360,Table2[Opponent ID],'win-loss'!D360)/COUNTIFS(Table2[Team ID],'win-loss'!C360,Table2[Opponent ID],'win-loss'!D360)</f>
        <v>0.75</v>
      </c>
      <c r="N360">
        <v>820</v>
      </c>
      <c r="O360">
        <f t="shared" si="24"/>
        <v>11</v>
      </c>
      <c r="P360">
        <f t="shared" si="25"/>
        <v>28</v>
      </c>
    </row>
    <row r="361" spans="3:16" x14ac:dyDescent="0.3">
      <c r="C361">
        <v>12</v>
      </c>
      <c r="D361">
        <v>28</v>
      </c>
      <c r="E361" t="s">
        <v>129</v>
      </c>
      <c r="H361">
        <f>SUMIFS(Table2[Win as Number],Table2[Team ID],'win-loss'!C361,Table2[Opponent ID],'win-loss'!D361)/COUNTIFS(Table2[Team ID],'win-loss'!C361,Table2[Opponent ID],'win-loss'!D361)</f>
        <v>0</v>
      </c>
      <c r="N361">
        <v>821</v>
      </c>
      <c r="O361">
        <f t="shared" si="24"/>
        <v>12</v>
      </c>
      <c r="P361">
        <f t="shared" si="25"/>
        <v>28</v>
      </c>
    </row>
    <row r="362" spans="3:16" x14ac:dyDescent="0.3">
      <c r="C362">
        <v>13</v>
      </c>
      <c r="D362">
        <v>28</v>
      </c>
      <c r="E362" t="s">
        <v>129</v>
      </c>
      <c r="H362">
        <f>SUMIFS(Table2[Win as Number],Table2[Team ID],'win-loss'!C362,Table2[Opponent ID],'win-loss'!D362)/COUNTIFS(Table2[Team ID],'win-loss'!C362,Table2[Opponent ID],'win-loss'!D362)</f>
        <v>0.5</v>
      </c>
      <c r="N362">
        <v>822</v>
      </c>
      <c r="O362">
        <f t="shared" si="24"/>
        <v>13</v>
      </c>
      <c r="P362">
        <f t="shared" si="25"/>
        <v>28</v>
      </c>
    </row>
    <row r="363" spans="3:16" x14ac:dyDescent="0.3">
      <c r="C363">
        <v>17</v>
      </c>
      <c r="D363">
        <v>28</v>
      </c>
      <c r="E363" t="s">
        <v>129</v>
      </c>
      <c r="H363">
        <f>SUMIFS(Table2[Win as Number],Table2[Team ID],'win-loss'!C363,Table2[Opponent ID],'win-loss'!D363)/COUNTIFS(Table2[Team ID],'win-loss'!C363,Table2[Opponent ID],'win-loss'!D363)</f>
        <v>0.66666666666666663</v>
      </c>
      <c r="N363">
        <v>826</v>
      </c>
      <c r="O363">
        <f t="shared" si="24"/>
        <v>17</v>
      </c>
      <c r="P363">
        <f t="shared" si="25"/>
        <v>28</v>
      </c>
    </row>
    <row r="364" spans="3:16" x14ac:dyDescent="0.3">
      <c r="C364">
        <v>18</v>
      </c>
      <c r="D364">
        <v>28</v>
      </c>
      <c r="E364" t="s">
        <v>129</v>
      </c>
      <c r="H364" t="e">
        <f>SUMIFS(Table2[Win as Number],Table2[Team ID],'win-loss'!C364,Table2[Opponent ID],'win-loss'!D364)/COUNTIFS(Table2[Team ID],'win-loss'!C364,Table2[Opponent ID],'win-loss'!D364)</f>
        <v>#DIV/0!</v>
      </c>
      <c r="N364">
        <v>827</v>
      </c>
      <c r="O364">
        <f t="shared" si="24"/>
        <v>18</v>
      </c>
      <c r="P364">
        <f t="shared" si="25"/>
        <v>28</v>
      </c>
    </row>
    <row r="365" spans="3:16" x14ac:dyDescent="0.3">
      <c r="C365">
        <v>20</v>
      </c>
      <c r="D365">
        <v>28</v>
      </c>
      <c r="E365" t="s">
        <v>129</v>
      </c>
      <c r="H365">
        <f>SUMIFS(Table2[Win as Number],Table2[Team ID],'win-loss'!C365,Table2[Opponent ID],'win-loss'!D365)/COUNTIFS(Table2[Team ID],'win-loss'!C365,Table2[Opponent ID],'win-loss'!D365)</f>
        <v>0.33333333333333331</v>
      </c>
      <c r="N365">
        <v>829</v>
      </c>
      <c r="O365">
        <f t="shared" si="24"/>
        <v>20</v>
      </c>
      <c r="P365">
        <f t="shared" si="25"/>
        <v>28</v>
      </c>
    </row>
    <row r="366" spans="3:16" x14ac:dyDescent="0.3">
      <c r="C366">
        <v>21</v>
      </c>
      <c r="D366">
        <v>28</v>
      </c>
      <c r="E366" t="s">
        <v>129</v>
      </c>
      <c r="H366">
        <f>SUMIFS(Table2[Win as Number],Table2[Team ID],'win-loss'!C366,Table2[Opponent ID],'win-loss'!D366)/COUNTIFS(Table2[Team ID],'win-loss'!C366,Table2[Opponent ID],'win-loss'!D366)</f>
        <v>0</v>
      </c>
      <c r="N366">
        <v>830</v>
      </c>
      <c r="O366">
        <f t="shared" si="24"/>
        <v>21</v>
      </c>
      <c r="P366">
        <f t="shared" si="25"/>
        <v>28</v>
      </c>
    </row>
    <row r="367" spans="3:16" x14ac:dyDescent="0.3">
      <c r="C367">
        <v>23</v>
      </c>
      <c r="D367">
        <v>28</v>
      </c>
      <c r="E367" t="s">
        <v>129</v>
      </c>
      <c r="H367">
        <f>SUMIFS(Table2[Win as Number],Table2[Team ID],'win-loss'!C367,Table2[Opponent ID],'win-loss'!D367)/COUNTIFS(Table2[Team ID],'win-loss'!C367,Table2[Opponent ID],'win-loss'!D367)</f>
        <v>0.25</v>
      </c>
      <c r="N367">
        <v>832</v>
      </c>
      <c r="O367">
        <f t="shared" si="24"/>
        <v>23</v>
      </c>
      <c r="P367">
        <f t="shared" si="25"/>
        <v>28</v>
      </c>
    </row>
    <row r="368" spans="3:16" x14ac:dyDescent="0.3">
      <c r="C368">
        <v>25</v>
      </c>
      <c r="D368">
        <v>28</v>
      </c>
      <c r="E368" t="s">
        <v>129</v>
      </c>
      <c r="H368">
        <f>SUMIFS(Table2[Win as Number],Table2[Team ID],'win-loss'!C368,Table2[Opponent ID],'win-loss'!D368)/COUNTIFS(Table2[Team ID],'win-loss'!C368,Table2[Opponent ID],'win-loss'!D368)</f>
        <v>0.83333333333333337</v>
      </c>
      <c r="N368">
        <v>834</v>
      </c>
      <c r="O368">
        <f t="shared" ref="O368:O398" si="26">MOD(N368,30)+1</f>
        <v>25</v>
      </c>
      <c r="P368">
        <f t="shared" ref="P368:P398" si="27">ROUNDDOWN(1+N368/30,0)</f>
        <v>28</v>
      </c>
    </row>
    <row r="369" spans="3:16" x14ac:dyDescent="0.3">
      <c r="C369">
        <v>27</v>
      </c>
      <c r="D369">
        <v>28</v>
      </c>
      <c r="E369" t="s">
        <v>129</v>
      </c>
      <c r="H369">
        <f>SUMIFS(Table2[Win as Number],Table2[Team ID],'win-loss'!C369,Table2[Opponent ID],'win-loss'!D369)/COUNTIFS(Table2[Team ID],'win-loss'!C369,Table2[Opponent ID],'win-loss'!D369)</f>
        <v>0.66666666666666663</v>
      </c>
      <c r="N369">
        <v>836</v>
      </c>
      <c r="O369">
        <f t="shared" si="26"/>
        <v>27</v>
      </c>
      <c r="P369">
        <f t="shared" si="27"/>
        <v>28</v>
      </c>
    </row>
    <row r="370" spans="3:16" x14ac:dyDescent="0.3">
      <c r="C370">
        <v>29</v>
      </c>
      <c r="D370">
        <v>28</v>
      </c>
      <c r="E370" t="s">
        <v>129</v>
      </c>
      <c r="H370">
        <f>SUMIFS(Table2[Win as Number],Table2[Team ID],'win-loss'!C370,Table2[Opponent ID],'win-loss'!D370)/COUNTIFS(Table2[Team ID],'win-loss'!C370,Table2[Opponent ID],'win-loss'!D370)</f>
        <v>0.66666666666666663</v>
      </c>
      <c r="N370">
        <v>838</v>
      </c>
      <c r="O370">
        <f t="shared" si="26"/>
        <v>29</v>
      </c>
      <c r="P370">
        <f t="shared" si="27"/>
        <v>28</v>
      </c>
    </row>
    <row r="371" spans="3:16" x14ac:dyDescent="0.3">
      <c r="C371">
        <v>30</v>
      </c>
      <c r="D371">
        <v>28</v>
      </c>
      <c r="E371" t="s">
        <v>129</v>
      </c>
      <c r="H371" t="e">
        <f>SUMIFS(Table2[Win as Number],Table2[Team ID],'win-loss'!C371,Table2[Opponent ID],'win-loss'!D371)/COUNTIFS(Table2[Team ID],'win-loss'!C371,Table2[Opponent ID],'win-loss'!D371)</f>
        <v>#DIV/0!</v>
      </c>
      <c r="N371">
        <v>839</v>
      </c>
      <c r="O371">
        <f t="shared" si="26"/>
        <v>30</v>
      </c>
      <c r="P371">
        <f t="shared" si="27"/>
        <v>28</v>
      </c>
    </row>
    <row r="372" spans="3:16" x14ac:dyDescent="0.3">
      <c r="C372">
        <v>2</v>
      </c>
      <c r="D372">
        <v>29</v>
      </c>
      <c r="E372" t="s">
        <v>129</v>
      </c>
      <c r="H372">
        <f>SUMIFS(Table2[Win as Number],Table2[Team ID],'win-loss'!C372,Table2[Opponent ID],'win-loss'!D372)/COUNTIFS(Table2[Team ID],'win-loss'!C372,Table2[Opponent ID],'win-loss'!D372)</f>
        <v>0.75</v>
      </c>
      <c r="N372">
        <v>841</v>
      </c>
      <c r="O372">
        <f t="shared" si="26"/>
        <v>2</v>
      </c>
      <c r="P372">
        <f t="shared" si="27"/>
        <v>29</v>
      </c>
    </row>
    <row r="373" spans="3:16" x14ac:dyDescent="0.3">
      <c r="C373">
        <v>3</v>
      </c>
      <c r="D373">
        <v>29</v>
      </c>
      <c r="E373" t="s">
        <v>129</v>
      </c>
      <c r="H373">
        <f>SUMIFS(Table2[Win as Number],Table2[Team ID],'win-loss'!C373,Table2[Opponent ID],'win-loss'!D373)/COUNTIFS(Table2[Team ID],'win-loss'!C373,Table2[Opponent ID],'win-loss'!D373)</f>
        <v>0.77777777777777779</v>
      </c>
      <c r="N373">
        <v>842</v>
      </c>
      <c r="O373">
        <f t="shared" si="26"/>
        <v>3</v>
      </c>
      <c r="P373">
        <f t="shared" si="27"/>
        <v>29</v>
      </c>
    </row>
    <row r="374" spans="3:16" x14ac:dyDescent="0.3">
      <c r="C374">
        <v>4</v>
      </c>
      <c r="D374">
        <v>29</v>
      </c>
      <c r="E374" t="s">
        <v>129</v>
      </c>
      <c r="H374">
        <f>SUMIFS(Table2[Win as Number],Table2[Team ID],'win-loss'!C374,Table2[Opponent ID],'win-loss'!D374)/COUNTIFS(Table2[Team ID],'win-loss'!C374,Table2[Opponent ID],'win-loss'!D374)</f>
        <v>0.66666666666666663</v>
      </c>
      <c r="N374">
        <v>843</v>
      </c>
      <c r="O374">
        <f t="shared" si="26"/>
        <v>4</v>
      </c>
      <c r="P374">
        <f t="shared" si="27"/>
        <v>29</v>
      </c>
    </row>
    <row r="375" spans="3:16" x14ac:dyDescent="0.3">
      <c r="C375">
        <v>7</v>
      </c>
      <c r="D375">
        <v>29</v>
      </c>
      <c r="E375" t="s">
        <v>129</v>
      </c>
      <c r="H375">
        <f>SUMIFS(Table2[Win as Number],Table2[Team ID],'win-loss'!C375,Table2[Opponent ID],'win-loss'!D375)/COUNTIFS(Table2[Team ID],'win-loss'!C375,Table2[Opponent ID],'win-loss'!D375)</f>
        <v>0</v>
      </c>
      <c r="N375">
        <v>846</v>
      </c>
      <c r="O375">
        <f t="shared" si="26"/>
        <v>7</v>
      </c>
      <c r="P375">
        <f t="shared" si="27"/>
        <v>29</v>
      </c>
    </row>
    <row r="376" spans="3:16" x14ac:dyDescent="0.3">
      <c r="C376">
        <v>8</v>
      </c>
      <c r="D376">
        <v>29</v>
      </c>
      <c r="E376" t="s">
        <v>129</v>
      </c>
      <c r="H376">
        <f>SUMIFS(Table2[Win as Number],Table2[Team ID],'win-loss'!C376,Table2[Opponent ID],'win-loss'!D376)/COUNTIFS(Table2[Team ID],'win-loss'!C376,Table2[Opponent ID],'win-loss'!D376)</f>
        <v>0.33333333333333331</v>
      </c>
      <c r="N376">
        <v>847</v>
      </c>
      <c r="O376">
        <f t="shared" si="26"/>
        <v>8</v>
      </c>
      <c r="P376">
        <f t="shared" si="27"/>
        <v>29</v>
      </c>
    </row>
    <row r="377" spans="3:16" x14ac:dyDescent="0.3">
      <c r="C377">
        <v>13</v>
      </c>
      <c r="D377">
        <v>29</v>
      </c>
      <c r="E377" t="s">
        <v>129</v>
      </c>
      <c r="H377">
        <f>SUMIFS(Table2[Win as Number],Table2[Team ID],'win-loss'!C377,Table2[Opponent ID],'win-loss'!D377)/COUNTIFS(Table2[Team ID],'win-loss'!C377,Table2[Opponent ID],'win-loss'!D377)</f>
        <v>0.5</v>
      </c>
      <c r="N377">
        <v>852</v>
      </c>
      <c r="O377">
        <f t="shared" si="26"/>
        <v>13</v>
      </c>
      <c r="P377">
        <f t="shared" si="27"/>
        <v>29</v>
      </c>
    </row>
    <row r="378" spans="3:16" x14ac:dyDescent="0.3">
      <c r="C378">
        <v>16</v>
      </c>
      <c r="D378">
        <v>29</v>
      </c>
      <c r="E378" t="s">
        <v>129</v>
      </c>
      <c r="H378">
        <f>SUMIFS(Table2[Win as Number],Table2[Team ID],'win-loss'!C378,Table2[Opponent ID],'win-loss'!D378)/COUNTIFS(Table2[Team ID],'win-loss'!C378,Table2[Opponent ID],'win-loss'!D378)</f>
        <v>0.5</v>
      </c>
      <c r="N378">
        <v>855</v>
      </c>
      <c r="O378">
        <f t="shared" si="26"/>
        <v>16</v>
      </c>
      <c r="P378">
        <f t="shared" si="27"/>
        <v>29</v>
      </c>
    </row>
    <row r="379" spans="3:16" x14ac:dyDescent="0.3">
      <c r="C379">
        <v>19</v>
      </c>
      <c r="D379">
        <v>29</v>
      </c>
      <c r="E379" t="s">
        <v>129</v>
      </c>
      <c r="H379">
        <f>SUMIFS(Table2[Win as Number],Table2[Team ID],'win-loss'!C379,Table2[Opponent ID],'win-loss'!D379)/COUNTIFS(Table2[Team ID],'win-loss'!C379,Table2[Opponent ID],'win-loss'!D379)</f>
        <v>0.66666666666666663</v>
      </c>
      <c r="N379">
        <v>858</v>
      </c>
      <c r="O379">
        <f t="shared" si="26"/>
        <v>19</v>
      </c>
      <c r="P379">
        <f t="shared" si="27"/>
        <v>29</v>
      </c>
    </row>
    <row r="380" spans="3:16" x14ac:dyDescent="0.3">
      <c r="C380">
        <v>20</v>
      </c>
      <c r="D380">
        <v>29</v>
      </c>
      <c r="E380" t="s">
        <v>129</v>
      </c>
      <c r="H380" t="e">
        <f>SUMIFS(Table2[Win as Number],Table2[Team ID],'win-loss'!C380,Table2[Opponent ID],'win-loss'!D380)/COUNTIFS(Table2[Team ID],'win-loss'!C380,Table2[Opponent ID],'win-loss'!D380)</f>
        <v>#DIV/0!</v>
      </c>
      <c r="N380">
        <v>859</v>
      </c>
      <c r="O380">
        <f t="shared" si="26"/>
        <v>20</v>
      </c>
      <c r="P380">
        <f t="shared" si="27"/>
        <v>29</v>
      </c>
    </row>
    <row r="381" spans="3:16" x14ac:dyDescent="0.3">
      <c r="C381">
        <v>25</v>
      </c>
      <c r="D381">
        <v>29</v>
      </c>
      <c r="E381" t="s">
        <v>129</v>
      </c>
      <c r="H381">
        <f>SUMIFS(Table2[Win as Number],Table2[Team ID],'win-loss'!C381,Table2[Opponent ID],'win-loss'!D381)/COUNTIFS(Table2[Team ID],'win-loss'!C381,Table2[Opponent ID],'win-loss'!D381)</f>
        <v>0</v>
      </c>
      <c r="N381">
        <v>864</v>
      </c>
      <c r="O381">
        <f t="shared" si="26"/>
        <v>25</v>
      </c>
      <c r="P381">
        <f t="shared" si="27"/>
        <v>29</v>
      </c>
    </row>
    <row r="382" spans="3:16" x14ac:dyDescent="0.3">
      <c r="C382">
        <v>26</v>
      </c>
      <c r="D382">
        <v>29</v>
      </c>
      <c r="E382" t="s">
        <v>129</v>
      </c>
      <c r="H382">
        <f>SUMIFS(Table2[Win as Number],Table2[Team ID],'win-loss'!C382,Table2[Opponent ID],'win-loss'!D382)/COUNTIFS(Table2[Team ID],'win-loss'!C382,Table2[Opponent ID],'win-loss'!D382)</f>
        <v>0.66666666666666663</v>
      </c>
      <c r="N382">
        <v>865</v>
      </c>
      <c r="O382">
        <f t="shared" si="26"/>
        <v>26</v>
      </c>
      <c r="P382">
        <f t="shared" si="27"/>
        <v>29</v>
      </c>
    </row>
    <row r="383" spans="3:16" x14ac:dyDescent="0.3">
      <c r="C383">
        <v>27</v>
      </c>
      <c r="D383">
        <v>29</v>
      </c>
      <c r="E383" t="s">
        <v>129</v>
      </c>
      <c r="H383">
        <f>SUMIFS(Table2[Win as Number],Table2[Team ID],'win-loss'!C383,Table2[Opponent ID],'win-loss'!D383)/COUNTIFS(Table2[Team ID],'win-loss'!C383,Table2[Opponent ID],'win-loss'!D383)</f>
        <v>0.5</v>
      </c>
      <c r="N383">
        <v>866</v>
      </c>
      <c r="O383">
        <f t="shared" si="26"/>
        <v>27</v>
      </c>
      <c r="P383">
        <f t="shared" si="27"/>
        <v>29</v>
      </c>
    </row>
    <row r="384" spans="3:16" x14ac:dyDescent="0.3">
      <c r="C384">
        <v>28</v>
      </c>
      <c r="D384">
        <v>29</v>
      </c>
      <c r="E384" t="s">
        <v>129</v>
      </c>
      <c r="H384">
        <f>SUMIFS(Table2[Win as Number],Table2[Team ID],'win-loss'!C384,Table2[Opponent ID],'win-loss'!D384)/COUNTIFS(Table2[Team ID],'win-loss'!C384,Table2[Opponent ID],'win-loss'!D384)</f>
        <v>0.33333333333333331</v>
      </c>
      <c r="N384">
        <v>867</v>
      </c>
      <c r="O384">
        <f t="shared" si="26"/>
        <v>28</v>
      </c>
      <c r="P384">
        <f t="shared" si="27"/>
        <v>29</v>
      </c>
    </row>
    <row r="385" spans="3:16" x14ac:dyDescent="0.3">
      <c r="C385">
        <v>1</v>
      </c>
      <c r="D385">
        <v>30</v>
      </c>
      <c r="E385" t="s">
        <v>129</v>
      </c>
      <c r="H385">
        <f>SUMIFS(Table2[Win as Number],Table2[Team ID],'win-loss'!C385,Table2[Opponent ID],'win-loss'!D385)/COUNTIFS(Table2[Team ID],'win-loss'!C385,Table2[Opponent ID],'win-loss'!D385)</f>
        <v>0.33333333333333331</v>
      </c>
      <c r="N385">
        <v>870</v>
      </c>
      <c r="O385">
        <f t="shared" si="26"/>
        <v>1</v>
      </c>
      <c r="P385">
        <f t="shared" si="27"/>
        <v>30</v>
      </c>
    </row>
    <row r="386" spans="3:16" x14ac:dyDescent="0.3">
      <c r="C386">
        <v>2</v>
      </c>
      <c r="D386">
        <v>30</v>
      </c>
      <c r="E386" t="s">
        <v>129</v>
      </c>
      <c r="H386">
        <f>SUMIFS(Table2[Win as Number],Table2[Team ID],'win-loss'!C386,Table2[Opponent ID],'win-loss'!D386)/COUNTIFS(Table2[Team ID],'win-loss'!C386,Table2[Opponent ID],'win-loss'!D386)</f>
        <v>0.33333333333333331</v>
      </c>
      <c r="N386">
        <v>871</v>
      </c>
      <c r="O386">
        <f t="shared" si="26"/>
        <v>2</v>
      </c>
      <c r="P386">
        <f t="shared" si="27"/>
        <v>30</v>
      </c>
    </row>
    <row r="387" spans="3:16" x14ac:dyDescent="0.3">
      <c r="C387">
        <v>3</v>
      </c>
      <c r="D387">
        <v>30</v>
      </c>
      <c r="E387" t="s">
        <v>129</v>
      </c>
      <c r="H387">
        <f>SUMIFS(Table2[Win as Number],Table2[Team ID],'win-loss'!C387,Table2[Opponent ID],'win-loss'!D387)/COUNTIFS(Table2[Team ID],'win-loss'!C387,Table2[Opponent ID],'win-loss'!D387)</f>
        <v>0.66666666666666663</v>
      </c>
      <c r="N387">
        <v>872</v>
      </c>
      <c r="O387">
        <f t="shared" si="26"/>
        <v>3</v>
      </c>
      <c r="P387">
        <f t="shared" si="27"/>
        <v>30</v>
      </c>
    </row>
    <row r="388" spans="3:16" x14ac:dyDescent="0.3">
      <c r="C388">
        <v>9</v>
      </c>
      <c r="D388">
        <v>30</v>
      </c>
      <c r="E388" t="s">
        <v>129</v>
      </c>
      <c r="H388">
        <f>SUMIFS(Table2[Win as Number],Table2[Team ID],'win-loss'!C388,Table2[Opponent ID],'win-loss'!D388)/COUNTIFS(Table2[Team ID],'win-loss'!C388,Table2[Opponent ID],'win-loss'!D388)</f>
        <v>0.25</v>
      </c>
      <c r="N388">
        <v>878</v>
      </c>
      <c r="O388">
        <f t="shared" si="26"/>
        <v>9</v>
      </c>
      <c r="P388">
        <f t="shared" si="27"/>
        <v>30</v>
      </c>
    </row>
    <row r="389" spans="3:16" x14ac:dyDescent="0.3">
      <c r="C389">
        <v>14</v>
      </c>
      <c r="D389">
        <v>30</v>
      </c>
      <c r="E389" t="s">
        <v>129</v>
      </c>
      <c r="H389" t="e">
        <f>SUMIFS(Table2[Win as Number],Table2[Team ID],'win-loss'!C389,Table2[Opponent ID],'win-loss'!D389)/COUNTIFS(Table2[Team ID],'win-loss'!C389,Table2[Opponent ID],'win-loss'!D389)</f>
        <v>#DIV/0!</v>
      </c>
      <c r="N389">
        <v>883</v>
      </c>
      <c r="O389">
        <f t="shared" si="26"/>
        <v>14</v>
      </c>
      <c r="P389">
        <f t="shared" si="27"/>
        <v>30</v>
      </c>
    </row>
    <row r="390" spans="3:16" x14ac:dyDescent="0.3">
      <c r="C390">
        <v>15</v>
      </c>
      <c r="D390">
        <v>30</v>
      </c>
      <c r="E390" t="s">
        <v>129</v>
      </c>
      <c r="H390">
        <f>SUMIFS(Table2[Win as Number],Table2[Team ID],'win-loss'!C390,Table2[Opponent ID],'win-loss'!D390)/COUNTIFS(Table2[Team ID],'win-loss'!C390,Table2[Opponent ID],'win-loss'!D390)</f>
        <v>0.33333333333333331</v>
      </c>
      <c r="N390">
        <v>884</v>
      </c>
      <c r="O390">
        <f t="shared" si="26"/>
        <v>15</v>
      </c>
      <c r="P390">
        <f t="shared" si="27"/>
        <v>30</v>
      </c>
    </row>
    <row r="391" spans="3:16" x14ac:dyDescent="0.3">
      <c r="C391">
        <v>18</v>
      </c>
      <c r="D391">
        <v>30</v>
      </c>
      <c r="E391" t="s">
        <v>129</v>
      </c>
      <c r="H391">
        <f>SUMIFS(Table2[Win as Number],Table2[Team ID],'win-loss'!C391,Table2[Opponent ID],'win-loss'!D391)/COUNTIFS(Table2[Team ID],'win-loss'!C391,Table2[Opponent ID],'win-loss'!D391)</f>
        <v>0.33333333333333331</v>
      </c>
      <c r="N391">
        <v>887</v>
      </c>
      <c r="O391">
        <f t="shared" si="26"/>
        <v>18</v>
      </c>
      <c r="P391">
        <f t="shared" si="27"/>
        <v>30</v>
      </c>
    </row>
    <row r="392" spans="3:16" x14ac:dyDescent="0.3">
      <c r="C392">
        <v>20</v>
      </c>
      <c r="D392">
        <v>30</v>
      </c>
      <c r="E392" t="s">
        <v>129</v>
      </c>
      <c r="H392" t="e">
        <f>SUMIFS(Table2[Win as Number],Table2[Team ID],'win-loss'!C392,Table2[Opponent ID],'win-loss'!D392)/COUNTIFS(Table2[Team ID],'win-loss'!C392,Table2[Opponent ID],'win-loss'!D392)</f>
        <v>#DIV/0!</v>
      </c>
      <c r="N392">
        <v>889</v>
      </c>
      <c r="O392">
        <f t="shared" si="26"/>
        <v>20</v>
      </c>
      <c r="P392">
        <f t="shared" si="27"/>
        <v>30</v>
      </c>
    </row>
    <row r="393" spans="3:16" x14ac:dyDescent="0.3">
      <c r="C393">
        <v>21</v>
      </c>
      <c r="D393">
        <v>30</v>
      </c>
      <c r="E393" t="s">
        <v>129</v>
      </c>
      <c r="H393">
        <f>SUMIFS(Table2[Win as Number],Table2[Team ID],'win-loss'!C393,Table2[Opponent ID],'win-loss'!D393)/COUNTIFS(Table2[Team ID],'win-loss'!C393,Table2[Opponent ID],'win-loss'!D393)</f>
        <v>0.41666666666666669</v>
      </c>
      <c r="N393">
        <v>890</v>
      </c>
      <c r="O393">
        <f t="shared" si="26"/>
        <v>21</v>
      </c>
      <c r="P393">
        <f t="shared" si="27"/>
        <v>30</v>
      </c>
    </row>
    <row r="394" spans="3:16" x14ac:dyDescent="0.3">
      <c r="C394">
        <v>22</v>
      </c>
      <c r="D394">
        <v>30</v>
      </c>
      <c r="E394" t="s">
        <v>129</v>
      </c>
      <c r="H394">
        <f>SUMIFS(Table2[Win as Number],Table2[Team ID],'win-loss'!C394,Table2[Opponent ID],'win-loss'!D394)/COUNTIFS(Table2[Team ID],'win-loss'!C394,Table2[Opponent ID],'win-loss'!D394)</f>
        <v>0.66666666666666663</v>
      </c>
      <c r="N394">
        <v>891</v>
      </c>
      <c r="O394">
        <f t="shared" si="26"/>
        <v>22</v>
      </c>
      <c r="P394">
        <f t="shared" si="27"/>
        <v>30</v>
      </c>
    </row>
    <row r="395" spans="3:16" x14ac:dyDescent="0.3">
      <c r="C395">
        <v>23</v>
      </c>
      <c r="D395">
        <v>30</v>
      </c>
      <c r="E395" t="s">
        <v>129</v>
      </c>
      <c r="H395">
        <f>SUMIFS(Table2[Win as Number],Table2[Team ID],'win-loss'!C395,Table2[Opponent ID],'win-loss'!D395)/COUNTIFS(Table2[Team ID],'win-loss'!C395,Table2[Opponent ID],'win-loss'!D395)</f>
        <v>0.33333333333333331</v>
      </c>
      <c r="N395">
        <v>892</v>
      </c>
      <c r="O395">
        <f t="shared" si="26"/>
        <v>23</v>
      </c>
      <c r="P395">
        <f t="shared" si="27"/>
        <v>30</v>
      </c>
    </row>
    <row r="396" spans="3:16" x14ac:dyDescent="0.3">
      <c r="C396">
        <v>24</v>
      </c>
      <c r="D396">
        <v>30</v>
      </c>
      <c r="E396" t="s">
        <v>129</v>
      </c>
      <c r="H396">
        <f>SUMIFS(Table2[Win as Number],Table2[Team ID],'win-loss'!C396,Table2[Opponent ID],'win-loss'!D396)/COUNTIFS(Table2[Team ID],'win-loss'!C396,Table2[Opponent ID],'win-loss'!D396)</f>
        <v>0</v>
      </c>
      <c r="N396">
        <v>893</v>
      </c>
      <c r="O396">
        <f t="shared" si="26"/>
        <v>24</v>
      </c>
      <c r="P396">
        <f t="shared" si="27"/>
        <v>30</v>
      </c>
    </row>
    <row r="397" spans="3:16" x14ac:dyDescent="0.3">
      <c r="C397">
        <v>25</v>
      </c>
      <c r="D397">
        <v>30</v>
      </c>
      <c r="E397" t="s">
        <v>129</v>
      </c>
      <c r="H397">
        <f>SUMIFS(Table2[Win as Number],Table2[Team ID],'win-loss'!C397,Table2[Opponent ID],'win-loss'!D397)/COUNTIFS(Table2[Team ID],'win-loss'!C397,Table2[Opponent ID],'win-loss'!D397)</f>
        <v>0.33333333333333331</v>
      </c>
      <c r="N397">
        <v>894</v>
      </c>
      <c r="O397">
        <f t="shared" si="26"/>
        <v>25</v>
      </c>
      <c r="P397">
        <f t="shared" si="27"/>
        <v>30</v>
      </c>
    </row>
    <row r="398" spans="3:16" x14ac:dyDescent="0.3">
      <c r="C398">
        <v>26</v>
      </c>
      <c r="D398">
        <v>30</v>
      </c>
      <c r="E398" t="s">
        <v>129</v>
      </c>
      <c r="H398">
        <f>SUMIFS(Table2[Win as Number],Table2[Team ID],'win-loss'!C398,Table2[Opponent ID],'win-loss'!D398)/COUNTIFS(Table2[Team ID],'win-loss'!C398,Table2[Opponent ID],'win-loss'!D398)</f>
        <v>0.33333333333333331</v>
      </c>
      <c r="N398">
        <v>895</v>
      </c>
      <c r="O398">
        <f t="shared" si="26"/>
        <v>26</v>
      </c>
      <c r="P398">
        <f t="shared" si="27"/>
        <v>30</v>
      </c>
    </row>
    <row r="399" spans="3:16" x14ac:dyDescent="0.3">
      <c r="C399">
        <v>28</v>
      </c>
      <c r="D399">
        <v>30</v>
      </c>
      <c r="E399" t="s">
        <v>129</v>
      </c>
      <c r="H399" t="e">
        <f>SUMIFS(Table2[Win as Number],Table2[Team ID],'win-loss'!C399,Table2[Opponent ID],'win-loss'!D399)/COUNTIFS(Table2[Team ID],'win-loss'!C399,Table2[Opponent ID],'win-loss'!D399)</f>
        <v>#DIV/0!</v>
      </c>
      <c r="N399">
        <v>897</v>
      </c>
      <c r="O399">
        <f t="shared" ref="O399:O400" si="28">MOD(N399,30)+1</f>
        <v>28</v>
      </c>
      <c r="P399">
        <f t="shared" ref="P399:P400" si="29">ROUNDDOWN(1+N399/30,0)</f>
        <v>30</v>
      </c>
    </row>
    <row r="400" spans="3:16" x14ac:dyDescent="0.3">
      <c r="N400">
        <v>900</v>
      </c>
      <c r="O400">
        <f t="shared" si="28"/>
        <v>1</v>
      </c>
      <c r="P400">
        <f t="shared" si="29"/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99"/>
  <sheetViews>
    <sheetView workbookViewId="0">
      <selection activeCell="J22" sqref="J22"/>
    </sheetView>
  </sheetViews>
  <sheetFormatPr defaultRowHeight="14.4" x14ac:dyDescent="0.3"/>
  <sheetData>
    <row r="1" spans="3:9" x14ac:dyDescent="0.3"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133</v>
      </c>
    </row>
    <row r="2" spans="3:9" x14ac:dyDescent="0.3">
      <c r="C2" s="3">
        <v>6</v>
      </c>
      <c r="D2" s="4">
        <v>1</v>
      </c>
      <c r="E2" s="4" t="s">
        <v>129</v>
      </c>
      <c r="F2" s="4"/>
      <c r="G2" s="4"/>
      <c r="H2" s="16">
        <f>SUMIFS(Table2[Run Difference],Table2[Team ID],C2,Table2[Opponent ID],D2)/COUNTIFS(Table2[Team ID],C2,Table2[Opponent ID],D2)</f>
        <v>-2.3333333333333335</v>
      </c>
      <c r="I2">
        <f>COUNTIFS(Table2[Team ID],C2,Table2[Opponent ID],D2)</f>
        <v>3</v>
      </c>
    </row>
    <row r="3" spans="3:9" x14ac:dyDescent="0.3">
      <c r="C3" s="5">
        <v>8</v>
      </c>
      <c r="D3" s="6">
        <v>1</v>
      </c>
      <c r="E3" s="6" t="s">
        <v>129</v>
      </c>
      <c r="F3" s="6"/>
      <c r="G3" s="6"/>
      <c r="H3" s="16">
        <f>SUMIFS(Table2[Run Difference],Table2[Team ID],C3,Table2[Opponent ID],D3)/COUNTIFS(Table2[Team ID],C3,Table2[Opponent ID],D3)</f>
        <v>-4.666666666666667</v>
      </c>
      <c r="I3">
        <f>COUNTIFS(Table2[Team ID],C3,Table2[Opponent ID],D3)</f>
        <v>3</v>
      </c>
    </row>
    <row r="4" spans="3:9" x14ac:dyDescent="0.3">
      <c r="C4" s="3">
        <v>9</v>
      </c>
      <c r="D4" s="4">
        <v>1</v>
      </c>
      <c r="E4" s="4" t="s">
        <v>129</v>
      </c>
      <c r="F4" s="4"/>
      <c r="G4" s="4"/>
      <c r="H4" s="16">
        <f>SUMIFS(Table2[Run Difference],Table2[Team ID],C4,Table2[Opponent ID],D4)/COUNTIFS(Table2[Team ID],C4,Table2[Opponent ID],D4)</f>
        <v>1.5</v>
      </c>
      <c r="I4">
        <f>COUNTIFS(Table2[Team ID],C4,Table2[Opponent ID],D4)</f>
        <v>6</v>
      </c>
    </row>
    <row r="5" spans="3:9" x14ac:dyDescent="0.3">
      <c r="C5" s="5">
        <v>10</v>
      </c>
      <c r="D5" s="6">
        <v>1</v>
      </c>
      <c r="E5" s="6" t="s">
        <v>129</v>
      </c>
      <c r="F5" s="6"/>
      <c r="G5" s="6"/>
      <c r="H5" s="16">
        <f>SUMIFS(Table2[Run Difference],Table2[Team ID],C5,Table2[Opponent ID],D5)/COUNTIFS(Table2[Team ID],C5,Table2[Opponent ID],D5)</f>
        <v>-1</v>
      </c>
      <c r="I5">
        <f>COUNTIFS(Table2[Team ID],C5,Table2[Opponent ID],D5)</f>
        <v>2</v>
      </c>
    </row>
    <row r="6" spans="3:9" x14ac:dyDescent="0.3">
      <c r="C6" s="3">
        <v>14</v>
      </c>
      <c r="D6" s="4">
        <v>1</v>
      </c>
      <c r="E6" s="4" t="s">
        <v>129</v>
      </c>
      <c r="F6" s="4"/>
      <c r="G6" s="4"/>
      <c r="H6" s="16">
        <f>SUMIFS(Table2[Run Difference],Table2[Team ID],C6,Table2[Opponent ID],D6)/COUNTIFS(Table2[Team ID],C6,Table2[Opponent ID],D6)</f>
        <v>-0.5714285714285714</v>
      </c>
      <c r="I6">
        <f>COUNTIFS(Table2[Team ID],C6,Table2[Opponent ID],D6)</f>
        <v>7</v>
      </c>
    </row>
    <row r="7" spans="3:9" x14ac:dyDescent="0.3">
      <c r="C7" s="5">
        <v>15</v>
      </c>
      <c r="D7" s="6">
        <v>1</v>
      </c>
      <c r="E7" s="6" t="s">
        <v>129</v>
      </c>
      <c r="F7" s="6"/>
      <c r="G7" s="6"/>
      <c r="H7" s="16" t="e">
        <f>SUMIFS(Table2[Run Difference],Table2[Team ID],C7,Table2[Opponent ID],D7)/COUNTIFS(Table2[Team ID],C7,Table2[Opponent ID],D7)</f>
        <v>#DIV/0!</v>
      </c>
      <c r="I7">
        <f>COUNTIFS(Table2[Team ID],C7,Table2[Opponent ID],D7)</f>
        <v>0</v>
      </c>
    </row>
    <row r="8" spans="3:9" x14ac:dyDescent="0.3">
      <c r="C8" s="3">
        <v>16</v>
      </c>
      <c r="D8" s="4">
        <v>1</v>
      </c>
      <c r="E8" s="4" t="s">
        <v>129</v>
      </c>
      <c r="F8" s="4"/>
      <c r="G8" s="4"/>
      <c r="H8" s="16">
        <f>SUMIFS(Table2[Run Difference],Table2[Team ID],C8,Table2[Opponent ID],D8)/COUNTIFS(Table2[Team ID],C8,Table2[Opponent ID],D8)</f>
        <v>0.75</v>
      </c>
      <c r="I8">
        <f>COUNTIFS(Table2[Team ID],C8,Table2[Opponent ID],D8)</f>
        <v>4</v>
      </c>
    </row>
    <row r="9" spans="3:9" x14ac:dyDescent="0.3">
      <c r="C9" s="5">
        <v>18</v>
      </c>
      <c r="D9" s="6">
        <v>1</v>
      </c>
      <c r="E9" s="6" t="s">
        <v>129</v>
      </c>
      <c r="F9" s="6"/>
      <c r="G9" s="6"/>
      <c r="H9" s="16">
        <f>SUMIFS(Table2[Run Difference],Table2[Team ID],C9,Table2[Opponent ID],D9)/COUNTIFS(Table2[Team ID],C9,Table2[Opponent ID],D9)</f>
        <v>-2</v>
      </c>
      <c r="I9">
        <f>COUNTIFS(Table2[Team ID],C9,Table2[Opponent ID],D9)</f>
        <v>3</v>
      </c>
    </row>
    <row r="10" spans="3:9" x14ac:dyDescent="0.3">
      <c r="C10" s="3">
        <v>22</v>
      </c>
      <c r="D10" s="4">
        <v>1</v>
      </c>
      <c r="E10" s="4" t="s">
        <v>129</v>
      </c>
      <c r="F10" s="4"/>
      <c r="G10" s="4"/>
      <c r="H10" s="16">
        <f>SUMIFS(Table2[Run Difference],Table2[Team ID],C10,Table2[Opponent ID],D10)/COUNTIFS(Table2[Team ID],C10,Table2[Opponent ID],D10)</f>
        <v>-1.1428571428571428</v>
      </c>
      <c r="I10">
        <f>COUNTIFS(Table2[Team ID],C10,Table2[Opponent ID],D10)</f>
        <v>7</v>
      </c>
    </row>
    <row r="11" spans="3:9" x14ac:dyDescent="0.3">
      <c r="C11" s="5">
        <v>23</v>
      </c>
      <c r="D11" s="6">
        <v>1</v>
      </c>
      <c r="E11" s="6" t="s">
        <v>129</v>
      </c>
      <c r="F11" s="6"/>
      <c r="G11" s="6"/>
      <c r="H11" s="16">
        <f>SUMIFS(Table2[Run Difference],Table2[Team ID],C11,Table2[Opponent ID],D11)/COUNTIFS(Table2[Team ID],C11,Table2[Opponent ID],D11)</f>
        <v>-2.6</v>
      </c>
      <c r="I11">
        <f>COUNTIFS(Table2[Team ID],C11,Table2[Opponent ID],D11)</f>
        <v>10</v>
      </c>
    </row>
    <row r="12" spans="3:9" x14ac:dyDescent="0.3">
      <c r="C12" s="3">
        <v>24</v>
      </c>
      <c r="D12" s="4">
        <v>1</v>
      </c>
      <c r="E12" s="4" t="s">
        <v>129</v>
      </c>
      <c r="F12" s="4"/>
      <c r="G12" s="4"/>
      <c r="H12" s="16">
        <f>SUMIFS(Table2[Run Difference],Table2[Team ID],C12,Table2[Opponent ID],D12)/COUNTIFS(Table2[Team ID],C12,Table2[Opponent ID],D12)</f>
        <v>0.14285714285714285</v>
      </c>
      <c r="I12">
        <f>COUNTIFS(Table2[Team ID],C12,Table2[Opponent ID],D12)</f>
        <v>7</v>
      </c>
    </row>
    <row r="13" spans="3:9" x14ac:dyDescent="0.3">
      <c r="C13" s="5">
        <v>30</v>
      </c>
      <c r="D13" s="6">
        <v>1</v>
      </c>
      <c r="E13" s="6" t="s">
        <v>129</v>
      </c>
      <c r="F13" s="6"/>
      <c r="G13" s="6"/>
      <c r="H13" s="16">
        <f>SUMIFS(Table2[Run Difference],Table2[Team ID],C13,Table2[Opponent ID],D13)/COUNTIFS(Table2[Team ID],C13,Table2[Opponent ID],D13)</f>
        <v>0</v>
      </c>
      <c r="I13">
        <f>COUNTIFS(Table2[Team ID],C13,Table2[Opponent ID],D13)</f>
        <v>3</v>
      </c>
    </row>
    <row r="14" spans="3:9" x14ac:dyDescent="0.3">
      <c r="C14" s="3">
        <v>7</v>
      </c>
      <c r="D14" s="4">
        <v>2</v>
      </c>
      <c r="E14" s="4" t="s">
        <v>129</v>
      </c>
      <c r="F14" s="4"/>
      <c r="G14" s="4"/>
      <c r="H14" s="16" t="e">
        <f>SUMIFS(Table2[Run Difference],Table2[Team ID],C14,Table2[Opponent ID],D14)/COUNTIFS(Table2[Team ID],C14,Table2[Opponent ID],D14)</f>
        <v>#DIV/0!</v>
      </c>
      <c r="I14">
        <f>COUNTIFS(Table2[Team ID],C14,Table2[Opponent ID],D14)</f>
        <v>0</v>
      </c>
    </row>
    <row r="15" spans="3:9" x14ac:dyDescent="0.3">
      <c r="C15" s="5">
        <v>11</v>
      </c>
      <c r="D15" s="6">
        <v>2</v>
      </c>
      <c r="E15" s="6" t="s">
        <v>129</v>
      </c>
      <c r="F15" s="6"/>
      <c r="G15" s="6"/>
      <c r="H15" s="16">
        <f>SUMIFS(Table2[Run Difference],Table2[Team ID],C15,Table2[Opponent ID],D15)/COUNTIFS(Table2[Team ID],C15,Table2[Opponent ID],D15)</f>
        <v>3.5</v>
      </c>
      <c r="I15">
        <f>COUNTIFS(Table2[Team ID],C15,Table2[Opponent ID],D15)</f>
        <v>2</v>
      </c>
    </row>
    <row r="16" spans="3:9" x14ac:dyDescent="0.3">
      <c r="C16" s="3">
        <v>13</v>
      </c>
      <c r="D16" s="4">
        <v>2</v>
      </c>
      <c r="E16" s="4" t="s">
        <v>129</v>
      </c>
      <c r="F16" s="4"/>
      <c r="G16" s="4"/>
      <c r="H16" s="16">
        <f>SUMIFS(Table2[Run Difference],Table2[Team ID],C16,Table2[Opponent ID],D16)/COUNTIFS(Table2[Team ID],C16,Table2[Opponent ID],D16)</f>
        <v>1.3333333333333333</v>
      </c>
      <c r="I16">
        <f>COUNTIFS(Table2[Team ID],C16,Table2[Opponent ID],D16)</f>
        <v>3</v>
      </c>
    </row>
    <row r="17" spans="3:9" x14ac:dyDescent="0.3">
      <c r="C17" s="5">
        <v>15</v>
      </c>
      <c r="D17" s="6">
        <v>2</v>
      </c>
      <c r="E17" s="6" t="s">
        <v>129</v>
      </c>
      <c r="F17" s="6"/>
      <c r="G17" s="6"/>
      <c r="H17" s="16">
        <f>SUMIFS(Table2[Run Difference],Table2[Team ID],C17,Table2[Opponent ID],D17)/COUNTIFS(Table2[Team ID],C17,Table2[Opponent ID],D17)</f>
        <v>-0.2</v>
      </c>
      <c r="I17">
        <f>COUNTIFS(Table2[Team ID],C17,Table2[Opponent ID],D17)</f>
        <v>5</v>
      </c>
    </row>
    <row r="18" spans="3:9" x14ac:dyDescent="0.3">
      <c r="C18" s="3">
        <v>16</v>
      </c>
      <c r="D18" s="4">
        <v>2</v>
      </c>
      <c r="E18" s="4" t="s">
        <v>129</v>
      </c>
      <c r="F18" s="4"/>
      <c r="G18" s="4"/>
      <c r="H18" s="16">
        <f>SUMIFS(Table2[Run Difference],Table2[Team ID],C18,Table2[Opponent ID],D18)/COUNTIFS(Table2[Team ID],C18,Table2[Opponent ID],D18)</f>
        <v>-3</v>
      </c>
      <c r="I18">
        <f>COUNTIFS(Table2[Team ID],C18,Table2[Opponent ID],D18)</f>
        <v>3</v>
      </c>
    </row>
    <row r="19" spans="3:9" x14ac:dyDescent="0.3">
      <c r="C19" s="5">
        <v>18</v>
      </c>
      <c r="D19" s="6">
        <v>2</v>
      </c>
      <c r="E19" s="6" t="s">
        <v>129</v>
      </c>
      <c r="F19" s="6"/>
      <c r="G19" s="6"/>
      <c r="H19" s="16">
        <f>SUMIFS(Table2[Run Difference],Table2[Team ID],C19,Table2[Opponent ID],D19)/COUNTIFS(Table2[Team ID],C19,Table2[Opponent ID],D19)</f>
        <v>1.375</v>
      </c>
      <c r="I19">
        <f>COUNTIFS(Table2[Team ID],C19,Table2[Opponent ID],D19)</f>
        <v>8</v>
      </c>
    </row>
    <row r="20" spans="3:9" x14ac:dyDescent="0.3">
      <c r="C20" s="3">
        <v>21</v>
      </c>
      <c r="D20" s="4">
        <v>2</v>
      </c>
      <c r="E20" s="4" t="s">
        <v>129</v>
      </c>
      <c r="F20" s="4"/>
      <c r="G20" s="4"/>
      <c r="H20" s="16">
        <f>SUMIFS(Table2[Run Difference],Table2[Team ID],C20,Table2[Opponent ID],D20)/COUNTIFS(Table2[Team ID],C20,Table2[Opponent ID],D20)</f>
        <v>1.6666666666666667</v>
      </c>
      <c r="I20">
        <f>COUNTIFS(Table2[Team ID],C20,Table2[Opponent ID],D20)</f>
        <v>3</v>
      </c>
    </row>
    <row r="21" spans="3:9" x14ac:dyDescent="0.3">
      <c r="C21" s="5">
        <v>22</v>
      </c>
      <c r="D21" s="6">
        <v>2</v>
      </c>
      <c r="E21" s="6" t="s">
        <v>129</v>
      </c>
      <c r="F21" s="6"/>
      <c r="G21" s="6"/>
      <c r="H21" s="16">
        <f>SUMIFS(Table2[Run Difference],Table2[Team ID],C21,Table2[Opponent ID],D21)/COUNTIFS(Table2[Team ID],C21,Table2[Opponent ID],D21)</f>
        <v>1.7142857142857142</v>
      </c>
      <c r="I21">
        <f>COUNTIFS(Table2[Team ID],C21,Table2[Opponent ID],D21)</f>
        <v>7</v>
      </c>
    </row>
    <row r="22" spans="3:9" x14ac:dyDescent="0.3">
      <c r="C22" s="3">
        <v>23</v>
      </c>
      <c r="D22" s="4">
        <v>2</v>
      </c>
      <c r="E22" s="4" t="s">
        <v>129</v>
      </c>
      <c r="F22" s="4"/>
      <c r="G22" s="4"/>
      <c r="H22" s="16">
        <f>SUMIFS(Table2[Run Difference],Table2[Team ID],C22,Table2[Opponent ID],D22)/COUNTIFS(Table2[Team ID],C22,Table2[Opponent ID],D22)</f>
        <v>-3.25</v>
      </c>
      <c r="I22">
        <f>COUNTIFS(Table2[Team ID],C22,Table2[Opponent ID],D22)</f>
        <v>4</v>
      </c>
    </row>
    <row r="23" spans="3:9" x14ac:dyDescent="0.3">
      <c r="C23" s="5">
        <v>24</v>
      </c>
      <c r="D23" s="6">
        <v>2</v>
      </c>
      <c r="E23" s="6" t="s">
        <v>129</v>
      </c>
      <c r="F23" s="6"/>
      <c r="G23" s="6"/>
      <c r="H23" s="16">
        <f>SUMIFS(Table2[Run Difference],Table2[Team ID],C23,Table2[Opponent ID],D23)/COUNTIFS(Table2[Team ID],C23,Table2[Opponent ID],D23)</f>
        <v>2.3333333333333335</v>
      </c>
      <c r="I23">
        <f>COUNTIFS(Table2[Team ID],C23,Table2[Opponent ID],D23)</f>
        <v>3</v>
      </c>
    </row>
    <row r="24" spans="3:9" x14ac:dyDescent="0.3">
      <c r="C24" s="3">
        <v>26</v>
      </c>
      <c r="D24" s="4">
        <v>2</v>
      </c>
      <c r="E24" s="4" t="s">
        <v>129</v>
      </c>
      <c r="F24" s="4"/>
      <c r="G24" s="4"/>
      <c r="H24" s="16">
        <f>SUMIFS(Table2[Run Difference],Table2[Team ID],C24,Table2[Opponent ID],D24)/COUNTIFS(Table2[Team ID],C24,Table2[Opponent ID],D24)</f>
        <v>4.666666666666667</v>
      </c>
      <c r="I24">
        <f>COUNTIFS(Table2[Team ID],C24,Table2[Opponent ID],D24)</f>
        <v>3</v>
      </c>
    </row>
    <row r="25" spans="3:9" x14ac:dyDescent="0.3">
      <c r="C25" s="5">
        <v>29</v>
      </c>
      <c r="D25" s="6">
        <v>2</v>
      </c>
      <c r="E25" s="6" t="s">
        <v>129</v>
      </c>
      <c r="F25" s="6"/>
      <c r="G25" s="6"/>
      <c r="H25" s="16">
        <f>SUMIFS(Table2[Run Difference],Table2[Team ID],C25,Table2[Opponent ID],D25)/COUNTIFS(Table2[Team ID],C25,Table2[Opponent ID],D25)</f>
        <v>-0.75</v>
      </c>
      <c r="I25">
        <f>COUNTIFS(Table2[Team ID],C25,Table2[Opponent ID],D25)</f>
        <v>4</v>
      </c>
    </row>
    <row r="26" spans="3:9" x14ac:dyDescent="0.3">
      <c r="C26" s="3">
        <v>30</v>
      </c>
      <c r="D26" s="4">
        <v>2</v>
      </c>
      <c r="E26" s="4" t="s">
        <v>129</v>
      </c>
      <c r="F26" s="4"/>
      <c r="G26" s="4"/>
      <c r="H26" s="16">
        <f>SUMIFS(Table2[Run Difference],Table2[Team ID],C26,Table2[Opponent ID],D26)/COUNTIFS(Table2[Team ID],C26,Table2[Opponent ID],D26)</f>
        <v>1.3333333333333333</v>
      </c>
      <c r="I26">
        <f>COUNTIFS(Table2[Team ID],C26,Table2[Opponent ID],D26)</f>
        <v>6</v>
      </c>
    </row>
    <row r="27" spans="3:9" x14ac:dyDescent="0.3">
      <c r="C27" s="5">
        <v>4</v>
      </c>
      <c r="D27" s="6">
        <v>3</v>
      </c>
      <c r="E27" s="6" t="s">
        <v>129</v>
      </c>
      <c r="F27" s="6"/>
      <c r="G27" s="6"/>
      <c r="H27" s="16">
        <f>SUMIFS(Table2[Run Difference],Table2[Team ID],C27,Table2[Opponent ID],D27)/COUNTIFS(Table2[Team ID],C27,Table2[Opponent ID],D27)</f>
        <v>-0.33333333333333331</v>
      </c>
      <c r="I27">
        <f>COUNTIFS(Table2[Team ID],C27,Table2[Opponent ID],D27)</f>
        <v>9</v>
      </c>
    </row>
    <row r="28" spans="3:9" x14ac:dyDescent="0.3">
      <c r="C28" s="3">
        <v>6</v>
      </c>
      <c r="D28" s="4">
        <v>3</v>
      </c>
      <c r="E28" s="4" t="s">
        <v>129</v>
      </c>
      <c r="F28" s="4"/>
      <c r="G28" s="4"/>
      <c r="H28" s="16">
        <f>SUMIFS(Table2[Run Difference],Table2[Team ID],C28,Table2[Opponent ID],D28)/COUNTIFS(Table2[Team ID],C28,Table2[Opponent ID],D28)</f>
        <v>-2.3333333333333335</v>
      </c>
      <c r="I28">
        <f>COUNTIFS(Table2[Team ID],C28,Table2[Opponent ID],D28)</f>
        <v>3</v>
      </c>
    </row>
    <row r="29" spans="3:9" x14ac:dyDescent="0.3">
      <c r="C29" s="5">
        <v>7</v>
      </c>
      <c r="D29" s="6">
        <v>3</v>
      </c>
      <c r="E29" s="6" t="s">
        <v>129</v>
      </c>
      <c r="F29" s="6"/>
      <c r="G29" s="6"/>
      <c r="H29" s="16">
        <f>SUMIFS(Table2[Run Difference],Table2[Team ID],C29,Table2[Opponent ID],D29)/COUNTIFS(Table2[Team ID],C29,Table2[Opponent ID],D29)</f>
        <v>1</v>
      </c>
      <c r="I29">
        <f>COUNTIFS(Table2[Team ID],C29,Table2[Opponent ID],D29)</f>
        <v>3</v>
      </c>
    </row>
    <row r="30" spans="3:9" x14ac:dyDescent="0.3">
      <c r="C30" s="3">
        <v>10</v>
      </c>
      <c r="D30" s="4">
        <v>3</v>
      </c>
      <c r="E30" s="4" t="s">
        <v>129</v>
      </c>
      <c r="F30" s="4"/>
      <c r="G30" s="4"/>
      <c r="H30" s="16">
        <f>SUMIFS(Table2[Run Difference],Table2[Team ID],C30,Table2[Opponent ID],D30)/COUNTIFS(Table2[Team ID],C30,Table2[Opponent ID],D30)</f>
        <v>0</v>
      </c>
      <c r="I30">
        <f>COUNTIFS(Table2[Team ID],C30,Table2[Opponent ID],D30)</f>
        <v>3</v>
      </c>
    </row>
    <row r="31" spans="3:9" x14ac:dyDescent="0.3">
      <c r="C31" s="5">
        <v>11</v>
      </c>
      <c r="D31" s="6">
        <v>3</v>
      </c>
      <c r="E31" s="6" t="s">
        <v>129</v>
      </c>
      <c r="F31" s="6"/>
      <c r="G31" s="6"/>
      <c r="H31" s="16">
        <f>SUMIFS(Table2[Run Difference],Table2[Team ID],C31,Table2[Opponent ID],D31)/COUNTIFS(Table2[Team ID],C31,Table2[Opponent ID],D31)</f>
        <v>3</v>
      </c>
      <c r="I31">
        <f>COUNTIFS(Table2[Team ID],C31,Table2[Opponent ID],D31)</f>
        <v>3</v>
      </c>
    </row>
    <row r="32" spans="3:9" x14ac:dyDescent="0.3">
      <c r="C32" s="3">
        <v>12</v>
      </c>
      <c r="D32" s="4">
        <v>3</v>
      </c>
      <c r="E32" s="4" t="s">
        <v>129</v>
      </c>
      <c r="F32" s="4"/>
      <c r="G32" s="4"/>
      <c r="H32" s="16">
        <f>SUMIFS(Table2[Run Difference],Table2[Team ID],C32,Table2[Opponent ID],D32)/COUNTIFS(Table2[Team ID],C32,Table2[Opponent ID],D32)</f>
        <v>1</v>
      </c>
      <c r="I32">
        <f>COUNTIFS(Table2[Team ID],C32,Table2[Opponent ID],D32)</f>
        <v>3</v>
      </c>
    </row>
    <row r="33" spans="3:9" x14ac:dyDescent="0.3">
      <c r="C33" s="5">
        <v>17</v>
      </c>
      <c r="D33" s="6">
        <v>3</v>
      </c>
      <c r="E33" s="6" t="s">
        <v>129</v>
      </c>
      <c r="F33" s="6"/>
      <c r="G33" s="6"/>
      <c r="H33" s="16">
        <f>SUMIFS(Table2[Run Difference],Table2[Team ID],C33,Table2[Opponent ID],D33)/COUNTIFS(Table2[Team ID],C33,Table2[Opponent ID],D33)</f>
        <v>3.3333333333333335</v>
      </c>
      <c r="I33">
        <f>COUNTIFS(Table2[Team ID],C33,Table2[Opponent ID],D33)</f>
        <v>3</v>
      </c>
    </row>
    <row r="34" spans="3:9" x14ac:dyDescent="0.3">
      <c r="C34" s="3">
        <v>19</v>
      </c>
      <c r="D34" s="4">
        <v>3</v>
      </c>
      <c r="E34" s="4" t="s">
        <v>129</v>
      </c>
      <c r="F34" s="4"/>
      <c r="G34" s="4"/>
      <c r="H34" s="16">
        <f>SUMIFS(Table2[Run Difference],Table2[Team ID],C34,Table2[Opponent ID],D34)/COUNTIFS(Table2[Team ID],C34,Table2[Opponent ID],D34)</f>
        <v>0.88888888888888884</v>
      </c>
      <c r="I34">
        <f>COUNTIFS(Table2[Team ID],C34,Table2[Opponent ID],D34)</f>
        <v>9</v>
      </c>
    </row>
    <row r="35" spans="3:9" x14ac:dyDescent="0.3">
      <c r="C35" s="5">
        <v>22</v>
      </c>
      <c r="D35" s="6">
        <v>3</v>
      </c>
      <c r="E35" s="6" t="s">
        <v>129</v>
      </c>
      <c r="F35" s="6"/>
      <c r="G35" s="6"/>
      <c r="H35" s="16" t="e">
        <f>SUMIFS(Table2[Run Difference],Table2[Team ID],C35,Table2[Opponent ID],D35)/COUNTIFS(Table2[Team ID],C35,Table2[Opponent ID],D35)</f>
        <v>#DIV/0!</v>
      </c>
      <c r="I35">
        <f>COUNTIFS(Table2[Team ID],C35,Table2[Opponent ID],D35)</f>
        <v>0</v>
      </c>
    </row>
    <row r="36" spans="3:9" x14ac:dyDescent="0.3">
      <c r="C36" s="3">
        <v>27</v>
      </c>
      <c r="D36" s="4">
        <v>3</v>
      </c>
      <c r="E36" s="4" t="s">
        <v>129</v>
      </c>
      <c r="F36" s="4"/>
      <c r="G36" s="4"/>
      <c r="H36" s="16">
        <f>SUMIFS(Table2[Run Difference],Table2[Team ID],C36,Table2[Opponent ID],D36)/COUNTIFS(Table2[Team ID],C36,Table2[Opponent ID],D36)</f>
        <v>-0.66666666666666663</v>
      </c>
      <c r="I36">
        <f>COUNTIFS(Table2[Team ID],C36,Table2[Opponent ID],D36)</f>
        <v>3</v>
      </c>
    </row>
    <row r="37" spans="3:9" x14ac:dyDescent="0.3">
      <c r="C37" s="5">
        <v>29</v>
      </c>
      <c r="D37" s="6">
        <v>3</v>
      </c>
      <c r="E37" s="6" t="s">
        <v>129</v>
      </c>
      <c r="F37" s="6"/>
      <c r="G37" s="6"/>
      <c r="H37" s="16">
        <f>SUMIFS(Table2[Run Difference],Table2[Team ID],C37,Table2[Opponent ID],D37)/COUNTIFS(Table2[Team ID],C37,Table2[Opponent ID],D37)</f>
        <v>-1.5555555555555556</v>
      </c>
      <c r="I37">
        <f>COUNTIFS(Table2[Team ID],C37,Table2[Opponent ID],D37)</f>
        <v>9</v>
      </c>
    </row>
    <row r="38" spans="3:9" x14ac:dyDescent="0.3">
      <c r="C38" s="3">
        <v>30</v>
      </c>
      <c r="D38" s="4">
        <v>3</v>
      </c>
      <c r="E38" s="4" t="s">
        <v>129</v>
      </c>
      <c r="F38" s="4"/>
      <c r="G38" s="4"/>
      <c r="H38" s="16">
        <f>SUMIFS(Table2[Run Difference],Table2[Team ID],C38,Table2[Opponent ID],D38)/COUNTIFS(Table2[Team ID],C38,Table2[Opponent ID],D38)</f>
        <v>-0.66666666666666663</v>
      </c>
      <c r="I38">
        <f>COUNTIFS(Table2[Team ID],C38,Table2[Opponent ID],D38)</f>
        <v>3</v>
      </c>
    </row>
    <row r="39" spans="3:9" x14ac:dyDescent="0.3">
      <c r="C39" s="5">
        <v>3</v>
      </c>
      <c r="D39" s="6">
        <v>4</v>
      </c>
      <c r="E39" s="6" t="s">
        <v>129</v>
      </c>
      <c r="F39" s="6"/>
      <c r="G39" s="6"/>
      <c r="H39" s="16">
        <f>SUMIFS(Table2[Run Difference],Table2[Team ID],C39,Table2[Opponent ID],D39)/COUNTIFS(Table2[Team ID],C39,Table2[Opponent ID],D39)</f>
        <v>0.33333333333333331</v>
      </c>
      <c r="I39">
        <f>COUNTIFS(Table2[Team ID],C39,Table2[Opponent ID],D39)</f>
        <v>9</v>
      </c>
    </row>
    <row r="40" spans="3:9" x14ac:dyDescent="0.3">
      <c r="C40" s="3">
        <v>5</v>
      </c>
      <c r="D40" s="4">
        <v>4</v>
      </c>
      <c r="E40" s="4" t="s">
        <v>129</v>
      </c>
      <c r="F40" s="4"/>
      <c r="G40" s="4"/>
      <c r="H40" s="16">
        <f>SUMIFS(Table2[Run Difference],Table2[Team ID],C40,Table2[Opponent ID],D40)/COUNTIFS(Table2[Team ID],C40,Table2[Opponent ID],D40)</f>
        <v>-0.66666666666666663</v>
      </c>
      <c r="I40">
        <f>COUNTIFS(Table2[Team ID],C40,Table2[Opponent ID],D40)</f>
        <v>3</v>
      </c>
    </row>
    <row r="41" spans="3:9" x14ac:dyDescent="0.3">
      <c r="C41" s="5">
        <v>6</v>
      </c>
      <c r="D41" s="6">
        <v>4</v>
      </c>
      <c r="E41" s="6" t="s">
        <v>129</v>
      </c>
      <c r="F41" s="6"/>
      <c r="G41" s="6"/>
      <c r="H41" s="16">
        <f>SUMIFS(Table2[Run Difference],Table2[Team ID],C41,Table2[Opponent ID],D41)/COUNTIFS(Table2[Team ID],C41,Table2[Opponent ID],D41)</f>
        <v>-2.6666666666666665</v>
      </c>
      <c r="I41">
        <f>COUNTIFS(Table2[Team ID],C41,Table2[Opponent ID],D41)</f>
        <v>3</v>
      </c>
    </row>
    <row r="42" spans="3:9" x14ac:dyDescent="0.3">
      <c r="C42" s="3">
        <v>10</v>
      </c>
      <c r="D42" s="4">
        <v>4</v>
      </c>
      <c r="E42" s="4" t="s">
        <v>129</v>
      </c>
      <c r="F42" s="4"/>
      <c r="G42" s="4"/>
      <c r="H42" s="16">
        <f>SUMIFS(Table2[Run Difference],Table2[Team ID],C42,Table2[Opponent ID],D42)/COUNTIFS(Table2[Team ID],C42,Table2[Opponent ID],D42)</f>
        <v>0.75</v>
      </c>
      <c r="I42">
        <f>COUNTIFS(Table2[Team ID],C42,Table2[Opponent ID],D42)</f>
        <v>4</v>
      </c>
    </row>
    <row r="43" spans="3:9" x14ac:dyDescent="0.3">
      <c r="C43" s="5">
        <v>16</v>
      </c>
      <c r="D43" s="6">
        <v>4</v>
      </c>
      <c r="E43" s="6" t="s">
        <v>129</v>
      </c>
      <c r="F43" s="6"/>
      <c r="G43" s="6"/>
      <c r="H43" s="16">
        <f>SUMIFS(Table2[Run Difference],Table2[Team ID],C43,Table2[Opponent ID],D43)/COUNTIFS(Table2[Team ID],C43,Table2[Opponent ID],D43)</f>
        <v>1.3333333333333333</v>
      </c>
      <c r="I43">
        <f>COUNTIFS(Table2[Team ID],C43,Table2[Opponent ID],D43)</f>
        <v>3</v>
      </c>
    </row>
    <row r="44" spans="3:9" x14ac:dyDescent="0.3">
      <c r="C44" s="3">
        <v>17</v>
      </c>
      <c r="D44" s="4">
        <v>4</v>
      </c>
      <c r="E44" s="4" t="s">
        <v>129</v>
      </c>
      <c r="F44" s="4"/>
      <c r="G44" s="4"/>
      <c r="H44" s="16">
        <f>SUMIFS(Table2[Run Difference],Table2[Team ID],C44,Table2[Opponent ID],D44)/COUNTIFS(Table2[Team ID],C44,Table2[Opponent ID],D44)</f>
        <v>-6.666666666666667</v>
      </c>
      <c r="I44">
        <f>COUNTIFS(Table2[Team ID],C44,Table2[Opponent ID],D44)</f>
        <v>3</v>
      </c>
    </row>
    <row r="45" spans="3:9" x14ac:dyDescent="0.3">
      <c r="C45" s="5">
        <v>19</v>
      </c>
      <c r="D45" s="6">
        <v>4</v>
      </c>
      <c r="E45" s="6" t="s">
        <v>129</v>
      </c>
      <c r="F45" s="6"/>
      <c r="G45" s="6"/>
      <c r="H45" s="16">
        <f>SUMIFS(Table2[Run Difference],Table2[Team ID],C45,Table2[Opponent ID],D45)/COUNTIFS(Table2[Team ID],C45,Table2[Opponent ID],D45)</f>
        <v>2.5</v>
      </c>
      <c r="I45">
        <f>COUNTIFS(Table2[Team ID],C45,Table2[Opponent ID],D45)</f>
        <v>2</v>
      </c>
    </row>
    <row r="46" spans="3:9" x14ac:dyDescent="0.3">
      <c r="C46" s="3">
        <v>20</v>
      </c>
      <c r="D46" s="4">
        <v>4</v>
      </c>
      <c r="E46" s="4" t="s">
        <v>129</v>
      </c>
      <c r="F46" s="4"/>
      <c r="G46" s="4"/>
      <c r="H46" s="16">
        <f>SUMIFS(Table2[Run Difference],Table2[Team ID],C46,Table2[Opponent ID],D46)/COUNTIFS(Table2[Team ID],C46,Table2[Opponent ID],D46)</f>
        <v>0.5</v>
      </c>
      <c r="I46">
        <f>COUNTIFS(Table2[Team ID],C46,Table2[Opponent ID],D46)</f>
        <v>4</v>
      </c>
    </row>
    <row r="47" spans="3:9" x14ac:dyDescent="0.3">
      <c r="C47" s="5">
        <v>22</v>
      </c>
      <c r="D47" s="6">
        <v>4</v>
      </c>
      <c r="E47" s="6" t="s">
        <v>129</v>
      </c>
      <c r="F47" s="6"/>
      <c r="G47" s="6"/>
      <c r="H47" s="16">
        <f>SUMIFS(Table2[Run Difference],Table2[Team ID],C47,Table2[Opponent ID],D47)/COUNTIFS(Table2[Team ID],C47,Table2[Opponent ID],D47)</f>
        <v>-2</v>
      </c>
      <c r="I47">
        <f>COUNTIFS(Table2[Team ID],C47,Table2[Opponent ID],D47)</f>
        <v>3</v>
      </c>
    </row>
    <row r="48" spans="3:9" x14ac:dyDescent="0.3">
      <c r="C48" s="3">
        <v>25</v>
      </c>
      <c r="D48" s="4">
        <v>4</v>
      </c>
      <c r="E48" s="4" t="s">
        <v>129</v>
      </c>
      <c r="F48" s="4"/>
      <c r="G48" s="4"/>
      <c r="H48" s="16">
        <f>SUMIFS(Table2[Run Difference],Table2[Team ID],C48,Table2[Opponent ID],D48)/COUNTIFS(Table2[Team ID],C48,Table2[Opponent ID],D48)</f>
        <v>-1.3333333333333333</v>
      </c>
      <c r="I48">
        <f>COUNTIFS(Table2[Team ID],C48,Table2[Opponent ID],D48)</f>
        <v>3</v>
      </c>
    </row>
    <row r="49" spans="3:9" x14ac:dyDescent="0.3">
      <c r="C49" s="5">
        <v>26</v>
      </c>
      <c r="D49" s="6">
        <v>4</v>
      </c>
      <c r="E49" s="6" t="s">
        <v>129</v>
      </c>
      <c r="F49" s="6"/>
      <c r="G49" s="6"/>
      <c r="H49" s="16">
        <f>SUMIFS(Table2[Run Difference],Table2[Team ID],C49,Table2[Opponent ID],D49)/COUNTIFS(Table2[Team ID],C49,Table2[Opponent ID],D49)</f>
        <v>-2</v>
      </c>
      <c r="I49">
        <f>COUNTIFS(Table2[Team ID],C49,Table2[Opponent ID],D49)</f>
        <v>2</v>
      </c>
    </row>
    <row r="50" spans="3:9" x14ac:dyDescent="0.3">
      <c r="C50" s="3">
        <v>27</v>
      </c>
      <c r="D50" s="4">
        <v>4</v>
      </c>
      <c r="E50" s="4" t="s">
        <v>129</v>
      </c>
      <c r="F50" s="4"/>
      <c r="G50" s="4"/>
      <c r="H50" s="16">
        <f>SUMIFS(Table2[Run Difference],Table2[Team ID],C50,Table2[Opponent ID],D50)/COUNTIFS(Table2[Team ID],C50,Table2[Opponent ID],D50)</f>
        <v>1.1428571428571428</v>
      </c>
      <c r="I50">
        <f>COUNTIFS(Table2[Team ID],C50,Table2[Opponent ID],D50)</f>
        <v>7</v>
      </c>
    </row>
    <row r="51" spans="3:9" x14ac:dyDescent="0.3">
      <c r="C51" s="5">
        <v>28</v>
      </c>
      <c r="D51" s="6">
        <v>4</v>
      </c>
      <c r="E51" s="6" t="s">
        <v>129</v>
      </c>
      <c r="F51" s="6"/>
      <c r="G51" s="6"/>
      <c r="H51" s="16">
        <f>SUMIFS(Table2[Run Difference],Table2[Team ID],C51,Table2[Opponent ID],D51)/COUNTIFS(Table2[Team ID],C51,Table2[Opponent ID],D51)</f>
        <v>-4.666666666666667</v>
      </c>
      <c r="I51">
        <f>COUNTIFS(Table2[Team ID],C51,Table2[Opponent ID],D51)</f>
        <v>3</v>
      </c>
    </row>
    <row r="52" spans="3:9" x14ac:dyDescent="0.3">
      <c r="C52" s="3">
        <v>29</v>
      </c>
      <c r="D52" s="4">
        <v>4</v>
      </c>
      <c r="E52" s="4" t="s">
        <v>129</v>
      </c>
      <c r="F52" s="4"/>
      <c r="G52" s="4"/>
      <c r="H52" s="16">
        <f>SUMIFS(Table2[Run Difference],Table2[Team ID],C52,Table2[Opponent ID],D52)/COUNTIFS(Table2[Team ID],C52,Table2[Opponent ID],D52)</f>
        <v>-0.33333333333333331</v>
      </c>
      <c r="I52">
        <f>COUNTIFS(Table2[Team ID],C52,Table2[Opponent ID],D52)</f>
        <v>3</v>
      </c>
    </row>
    <row r="53" spans="3:9" x14ac:dyDescent="0.3">
      <c r="C53" s="5">
        <v>4</v>
      </c>
      <c r="D53" s="6">
        <v>5</v>
      </c>
      <c r="E53" s="6" t="s">
        <v>129</v>
      </c>
      <c r="F53" s="6"/>
      <c r="G53" s="6"/>
      <c r="H53" s="16">
        <f>SUMIFS(Table2[Run Difference],Table2[Team ID],C53,Table2[Opponent ID],D53)/COUNTIFS(Table2[Team ID],C53,Table2[Opponent ID],D53)</f>
        <v>0.66666666666666663</v>
      </c>
      <c r="I53">
        <f>COUNTIFS(Table2[Team ID],C53,Table2[Opponent ID],D53)</f>
        <v>3</v>
      </c>
    </row>
    <row r="54" spans="3:9" x14ac:dyDescent="0.3">
      <c r="C54" s="3">
        <v>7</v>
      </c>
      <c r="D54" s="4">
        <v>5</v>
      </c>
      <c r="E54" s="4" t="s">
        <v>129</v>
      </c>
      <c r="F54" s="4"/>
      <c r="G54" s="4"/>
      <c r="H54" s="16">
        <f>SUMIFS(Table2[Run Difference],Table2[Team ID],C54,Table2[Opponent ID],D54)/COUNTIFS(Table2[Team ID],C54,Table2[Opponent ID],D54)</f>
        <v>-2.1666666666666665</v>
      </c>
      <c r="I54">
        <f>COUNTIFS(Table2[Team ID],C54,Table2[Opponent ID],D54)</f>
        <v>6</v>
      </c>
    </row>
    <row r="55" spans="3:9" x14ac:dyDescent="0.3">
      <c r="C55" s="5">
        <v>9</v>
      </c>
      <c r="D55" s="6">
        <v>5</v>
      </c>
      <c r="E55" s="6" t="s">
        <v>129</v>
      </c>
      <c r="F55" s="6"/>
      <c r="G55" s="6"/>
      <c r="H55" s="16">
        <f>SUMIFS(Table2[Run Difference],Table2[Team ID],C55,Table2[Opponent ID],D55)/COUNTIFS(Table2[Team ID],C55,Table2[Opponent ID],D55)</f>
        <v>0.66666666666666663</v>
      </c>
      <c r="I55">
        <f>COUNTIFS(Table2[Team ID],C55,Table2[Opponent ID],D55)</f>
        <v>3</v>
      </c>
    </row>
    <row r="56" spans="3:9" x14ac:dyDescent="0.3">
      <c r="C56" s="3">
        <v>14</v>
      </c>
      <c r="D56" s="4">
        <v>5</v>
      </c>
      <c r="E56" s="4" t="s">
        <v>129</v>
      </c>
      <c r="F56" s="4"/>
      <c r="G56" s="4"/>
      <c r="H56" s="16">
        <f>SUMIFS(Table2[Run Difference],Table2[Team ID],C56,Table2[Opponent ID],D56)/COUNTIFS(Table2[Team ID],C56,Table2[Opponent ID],D56)</f>
        <v>1.8333333333333333</v>
      </c>
      <c r="I56">
        <f>COUNTIFS(Table2[Team ID],C56,Table2[Opponent ID],D56)</f>
        <v>6</v>
      </c>
    </row>
    <row r="57" spans="3:9" x14ac:dyDescent="0.3">
      <c r="C57" s="5">
        <v>15</v>
      </c>
      <c r="D57" s="6">
        <v>5</v>
      </c>
      <c r="E57" s="6" t="s">
        <v>129</v>
      </c>
      <c r="F57" s="6"/>
      <c r="G57" s="6"/>
      <c r="H57" s="16" t="e">
        <f>SUMIFS(Table2[Run Difference],Table2[Team ID],C57,Table2[Opponent ID],D57)/COUNTIFS(Table2[Team ID],C57,Table2[Opponent ID],D57)</f>
        <v>#DIV/0!</v>
      </c>
      <c r="I57">
        <f>COUNTIFS(Table2[Team ID],C57,Table2[Opponent ID],D57)</f>
        <v>0</v>
      </c>
    </row>
    <row r="58" spans="3:9" x14ac:dyDescent="0.3">
      <c r="C58" s="3">
        <v>16</v>
      </c>
      <c r="D58" s="4">
        <v>5</v>
      </c>
      <c r="E58" s="4" t="s">
        <v>129</v>
      </c>
      <c r="F58" s="4"/>
      <c r="G58" s="4"/>
      <c r="H58" s="16">
        <f>SUMIFS(Table2[Run Difference],Table2[Team ID],C58,Table2[Opponent ID],D58)/COUNTIFS(Table2[Team ID],C58,Table2[Opponent ID],D58)</f>
        <v>-1.625</v>
      </c>
      <c r="I58">
        <f>COUNTIFS(Table2[Team ID],C58,Table2[Opponent ID],D58)</f>
        <v>8</v>
      </c>
    </row>
    <row r="59" spans="3:9" x14ac:dyDescent="0.3">
      <c r="C59" s="5">
        <v>19</v>
      </c>
      <c r="D59" s="6">
        <v>5</v>
      </c>
      <c r="E59" s="6" t="s">
        <v>129</v>
      </c>
      <c r="F59" s="6"/>
      <c r="G59" s="6"/>
      <c r="H59" s="16">
        <f>SUMIFS(Table2[Run Difference],Table2[Team ID],C59,Table2[Opponent ID],D59)/COUNTIFS(Table2[Team ID],C59,Table2[Opponent ID],D59)</f>
        <v>2.3333333333333335</v>
      </c>
      <c r="I59">
        <f>COUNTIFS(Table2[Team ID],C59,Table2[Opponent ID],D59)</f>
        <v>3</v>
      </c>
    </row>
    <row r="60" spans="3:9" x14ac:dyDescent="0.3">
      <c r="C60" s="3">
        <v>21</v>
      </c>
      <c r="D60" s="4">
        <v>5</v>
      </c>
      <c r="E60" s="4" t="s">
        <v>129</v>
      </c>
      <c r="F60" s="4"/>
      <c r="G60" s="4"/>
      <c r="H60" s="16">
        <f>SUMIFS(Table2[Run Difference],Table2[Team ID],C60,Table2[Opponent ID],D60)/COUNTIFS(Table2[Team ID],C60,Table2[Opponent ID],D60)</f>
        <v>0.25</v>
      </c>
      <c r="I60">
        <f>COUNTIFS(Table2[Team ID],C60,Table2[Opponent ID],D60)</f>
        <v>4</v>
      </c>
    </row>
    <row r="61" spans="3:9" x14ac:dyDescent="0.3">
      <c r="C61" s="5">
        <v>22</v>
      </c>
      <c r="D61" s="6">
        <v>5</v>
      </c>
      <c r="E61" s="6" t="s">
        <v>129</v>
      </c>
      <c r="F61" s="6"/>
      <c r="G61" s="6"/>
      <c r="H61" s="16">
        <f>SUMIFS(Table2[Run Difference],Table2[Team ID],C61,Table2[Opponent ID],D61)/COUNTIFS(Table2[Team ID],C61,Table2[Opponent ID],D61)</f>
        <v>-0.5</v>
      </c>
      <c r="I61">
        <f>COUNTIFS(Table2[Team ID],C61,Table2[Opponent ID],D61)</f>
        <v>6</v>
      </c>
    </row>
    <row r="62" spans="3:9" x14ac:dyDescent="0.3">
      <c r="C62" s="3">
        <v>23</v>
      </c>
      <c r="D62" s="4">
        <v>5</v>
      </c>
      <c r="E62" s="4" t="s">
        <v>129</v>
      </c>
      <c r="F62" s="4"/>
      <c r="G62" s="4"/>
      <c r="H62" s="16">
        <f>SUMIFS(Table2[Run Difference],Table2[Team ID],C62,Table2[Opponent ID],D62)/COUNTIFS(Table2[Team ID],C62,Table2[Opponent ID],D62)</f>
        <v>2.6666666666666665</v>
      </c>
      <c r="I62">
        <f>COUNTIFS(Table2[Team ID],C62,Table2[Opponent ID],D62)</f>
        <v>3</v>
      </c>
    </row>
    <row r="63" spans="3:9" x14ac:dyDescent="0.3">
      <c r="C63" s="5">
        <v>24</v>
      </c>
      <c r="D63" s="6">
        <v>5</v>
      </c>
      <c r="E63" s="6" t="s">
        <v>129</v>
      </c>
      <c r="F63" s="6"/>
      <c r="G63" s="6"/>
      <c r="H63" s="16">
        <f>SUMIFS(Table2[Run Difference],Table2[Team ID],C63,Table2[Opponent ID],D63)/COUNTIFS(Table2[Team ID],C63,Table2[Opponent ID],D63)</f>
        <v>-1.5</v>
      </c>
      <c r="I63">
        <f>COUNTIFS(Table2[Team ID],C63,Table2[Opponent ID],D63)</f>
        <v>4</v>
      </c>
    </row>
    <row r="64" spans="3:9" x14ac:dyDescent="0.3">
      <c r="C64" s="3">
        <v>26</v>
      </c>
      <c r="D64" s="4">
        <v>5</v>
      </c>
      <c r="E64" s="4" t="s">
        <v>129</v>
      </c>
      <c r="F64" s="4"/>
      <c r="G64" s="4"/>
      <c r="H64" s="16">
        <f>SUMIFS(Table2[Run Difference],Table2[Team ID],C64,Table2[Opponent ID],D64)/COUNTIFS(Table2[Team ID],C64,Table2[Opponent ID],D64)</f>
        <v>0.66666666666666663</v>
      </c>
      <c r="I64">
        <f>COUNTIFS(Table2[Team ID],C64,Table2[Opponent ID],D64)</f>
        <v>6</v>
      </c>
    </row>
    <row r="65" spans="3:9" x14ac:dyDescent="0.3">
      <c r="C65" s="5">
        <v>1</v>
      </c>
      <c r="D65" s="6">
        <v>6</v>
      </c>
      <c r="E65" s="6" t="s">
        <v>129</v>
      </c>
      <c r="F65" s="6"/>
      <c r="G65" s="6"/>
      <c r="H65" s="16">
        <f>SUMIFS(Table2[Run Difference],Table2[Team ID],C65,Table2[Opponent ID],D65)/COUNTIFS(Table2[Team ID],C65,Table2[Opponent ID],D65)</f>
        <v>2.3333333333333335</v>
      </c>
      <c r="I65">
        <f>COUNTIFS(Table2[Team ID],C65,Table2[Opponent ID],D65)</f>
        <v>3</v>
      </c>
    </row>
    <row r="66" spans="3:9" x14ac:dyDescent="0.3">
      <c r="C66" s="3">
        <v>3</v>
      </c>
      <c r="D66" s="4">
        <v>6</v>
      </c>
      <c r="E66" s="4" t="s">
        <v>129</v>
      </c>
      <c r="F66" s="4"/>
      <c r="G66" s="4"/>
      <c r="H66" s="16">
        <f>SUMIFS(Table2[Run Difference],Table2[Team ID],C66,Table2[Opponent ID],D66)/COUNTIFS(Table2[Team ID],C66,Table2[Opponent ID],D66)</f>
        <v>2.3333333333333335</v>
      </c>
      <c r="I66">
        <f>COUNTIFS(Table2[Team ID],C66,Table2[Opponent ID],D66)</f>
        <v>3</v>
      </c>
    </row>
    <row r="67" spans="3:9" x14ac:dyDescent="0.3">
      <c r="C67" s="5">
        <v>4</v>
      </c>
      <c r="D67" s="6">
        <v>6</v>
      </c>
      <c r="E67" s="6" t="s">
        <v>129</v>
      </c>
      <c r="F67" s="6"/>
      <c r="G67" s="6"/>
      <c r="H67" s="16">
        <f>SUMIFS(Table2[Run Difference],Table2[Team ID],C67,Table2[Opponent ID],D67)/COUNTIFS(Table2[Team ID],C67,Table2[Opponent ID],D67)</f>
        <v>2.6666666666666665</v>
      </c>
      <c r="I67">
        <f>COUNTIFS(Table2[Team ID],C67,Table2[Opponent ID],D67)</f>
        <v>3</v>
      </c>
    </row>
    <row r="68" spans="3:9" x14ac:dyDescent="0.3">
      <c r="C68" s="3">
        <v>8</v>
      </c>
      <c r="D68" s="4">
        <v>6</v>
      </c>
      <c r="E68" s="4" t="s">
        <v>129</v>
      </c>
      <c r="F68" s="4"/>
      <c r="G68" s="4"/>
      <c r="H68" s="16">
        <f>SUMIFS(Table2[Run Difference],Table2[Team ID],C68,Table2[Opponent ID],D68)/COUNTIFS(Table2[Team ID],C68,Table2[Opponent ID],D68)</f>
        <v>0</v>
      </c>
      <c r="I68">
        <f>COUNTIFS(Table2[Team ID],C68,Table2[Opponent ID],D68)</f>
        <v>6</v>
      </c>
    </row>
    <row r="69" spans="3:9" x14ac:dyDescent="0.3">
      <c r="C69" s="5">
        <v>10</v>
      </c>
      <c r="D69" s="6">
        <v>6</v>
      </c>
      <c r="E69" s="6" t="s">
        <v>129</v>
      </c>
      <c r="F69" s="6"/>
      <c r="G69" s="6"/>
      <c r="H69" s="16">
        <f>SUMIFS(Table2[Run Difference],Table2[Team ID],C69,Table2[Opponent ID],D69)/COUNTIFS(Table2[Team ID],C69,Table2[Opponent ID],D69)</f>
        <v>-2.2222222222222223</v>
      </c>
      <c r="I69">
        <f>COUNTIFS(Table2[Team ID],C69,Table2[Opponent ID],D69)</f>
        <v>9</v>
      </c>
    </row>
    <row r="70" spans="3:9" x14ac:dyDescent="0.3">
      <c r="C70" s="3">
        <v>12</v>
      </c>
      <c r="D70" s="4">
        <v>6</v>
      </c>
      <c r="E70" s="4" t="s">
        <v>129</v>
      </c>
      <c r="F70" s="4"/>
      <c r="G70" s="4"/>
      <c r="H70" s="16">
        <f>SUMIFS(Table2[Run Difference],Table2[Team ID],C70,Table2[Opponent ID],D70)/COUNTIFS(Table2[Team ID],C70,Table2[Opponent ID],D70)</f>
        <v>-2.8571428571428572</v>
      </c>
      <c r="I70">
        <f>COUNTIFS(Table2[Team ID],C70,Table2[Opponent ID],D70)</f>
        <v>7</v>
      </c>
    </row>
    <row r="71" spans="3:9" x14ac:dyDescent="0.3">
      <c r="C71" s="5">
        <v>13</v>
      </c>
      <c r="D71" s="6">
        <v>6</v>
      </c>
      <c r="E71" s="6" t="s">
        <v>129</v>
      </c>
      <c r="F71" s="6"/>
      <c r="G71" s="6"/>
      <c r="H71" s="16">
        <f>SUMIFS(Table2[Run Difference],Table2[Team ID],C71,Table2[Opponent ID],D71)/COUNTIFS(Table2[Team ID],C71,Table2[Opponent ID],D71)</f>
        <v>2.3333333333333335</v>
      </c>
      <c r="I71">
        <f>COUNTIFS(Table2[Team ID],C71,Table2[Opponent ID],D71)</f>
        <v>3</v>
      </c>
    </row>
    <row r="72" spans="3:9" x14ac:dyDescent="0.3">
      <c r="C72" s="3">
        <v>17</v>
      </c>
      <c r="D72" s="4">
        <v>6</v>
      </c>
      <c r="E72" s="4" t="s">
        <v>129</v>
      </c>
      <c r="F72" s="4"/>
      <c r="G72" s="4"/>
      <c r="H72" s="16">
        <f>SUMIFS(Table2[Run Difference],Table2[Team ID],C72,Table2[Opponent ID],D72)/COUNTIFS(Table2[Team ID],C72,Table2[Opponent ID],D72)</f>
        <v>1.25</v>
      </c>
      <c r="I72">
        <f>COUNTIFS(Table2[Team ID],C72,Table2[Opponent ID],D72)</f>
        <v>8</v>
      </c>
    </row>
    <row r="73" spans="3:9" x14ac:dyDescent="0.3">
      <c r="C73" s="5">
        <v>19</v>
      </c>
      <c r="D73" s="6">
        <v>6</v>
      </c>
      <c r="E73" s="6" t="s">
        <v>129</v>
      </c>
      <c r="F73" s="6"/>
      <c r="G73" s="6"/>
      <c r="H73" s="16">
        <f>SUMIFS(Table2[Run Difference],Table2[Team ID],C73,Table2[Opponent ID],D73)/COUNTIFS(Table2[Team ID],C73,Table2[Opponent ID],D73)</f>
        <v>2.6666666666666665</v>
      </c>
      <c r="I73">
        <f>COUNTIFS(Table2[Team ID],C73,Table2[Opponent ID],D73)</f>
        <v>3</v>
      </c>
    </row>
    <row r="74" spans="3:9" x14ac:dyDescent="0.3">
      <c r="C74" s="3">
        <v>23</v>
      </c>
      <c r="D74" s="4">
        <v>6</v>
      </c>
      <c r="E74" s="4" t="s">
        <v>129</v>
      </c>
      <c r="F74" s="4"/>
      <c r="G74" s="4"/>
      <c r="H74" s="16">
        <f>SUMIFS(Table2[Run Difference],Table2[Team ID],C74,Table2[Opponent ID],D74)/COUNTIFS(Table2[Team ID],C74,Table2[Opponent ID],D74)</f>
        <v>-1.3333333333333333</v>
      </c>
      <c r="I74">
        <f>COUNTIFS(Table2[Team ID],C74,Table2[Opponent ID],D74)</f>
        <v>3</v>
      </c>
    </row>
    <row r="75" spans="3:9" x14ac:dyDescent="0.3">
      <c r="C75" s="5">
        <v>25</v>
      </c>
      <c r="D75" s="6">
        <v>6</v>
      </c>
      <c r="E75" s="6" t="s">
        <v>129</v>
      </c>
      <c r="F75" s="6"/>
      <c r="G75" s="6"/>
      <c r="H75" s="16">
        <f>SUMIFS(Table2[Run Difference],Table2[Team ID],C75,Table2[Opponent ID],D75)/COUNTIFS(Table2[Team ID],C75,Table2[Opponent ID],D75)</f>
        <v>-5.5</v>
      </c>
      <c r="I75">
        <f>COUNTIFS(Table2[Team ID],C75,Table2[Opponent ID],D75)</f>
        <v>4</v>
      </c>
    </row>
    <row r="76" spans="3:9" x14ac:dyDescent="0.3">
      <c r="C76" s="3">
        <v>27</v>
      </c>
      <c r="D76" s="4">
        <v>6</v>
      </c>
      <c r="E76" s="4" t="s">
        <v>129</v>
      </c>
      <c r="F76" s="4"/>
      <c r="G76" s="4"/>
      <c r="H76" s="16" t="e">
        <f>SUMIFS(Table2[Run Difference],Table2[Team ID],C76,Table2[Opponent ID],D76)/COUNTIFS(Table2[Team ID],C76,Table2[Opponent ID],D76)</f>
        <v>#DIV/0!</v>
      </c>
      <c r="I76">
        <f>COUNTIFS(Table2[Team ID],C76,Table2[Opponent ID],D76)</f>
        <v>0</v>
      </c>
    </row>
    <row r="77" spans="3:9" x14ac:dyDescent="0.3">
      <c r="C77" s="5">
        <v>2</v>
      </c>
      <c r="D77" s="6">
        <v>7</v>
      </c>
      <c r="E77" s="6" t="s">
        <v>129</v>
      </c>
      <c r="F77" s="6"/>
      <c r="G77" s="6"/>
      <c r="H77" s="16" t="e">
        <f>SUMIFS(Table2[Run Difference],Table2[Team ID],C77,Table2[Opponent ID],D77)/COUNTIFS(Table2[Team ID],C77,Table2[Opponent ID],D77)</f>
        <v>#DIV/0!</v>
      </c>
      <c r="I77">
        <f>COUNTIFS(Table2[Team ID],C77,Table2[Opponent ID],D77)</f>
        <v>0</v>
      </c>
    </row>
    <row r="78" spans="3:9" x14ac:dyDescent="0.3">
      <c r="C78" s="3">
        <v>3</v>
      </c>
      <c r="D78" s="4">
        <v>7</v>
      </c>
      <c r="E78" s="4" t="s">
        <v>129</v>
      </c>
      <c r="F78" s="4"/>
      <c r="G78" s="4"/>
      <c r="H78" s="16">
        <f>SUMIFS(Table2[Run Difference],Table2[Team ID],C78,Table2[Opponent ID],D78)/COUNTIFS(Table2[Team ID],C78,Table2[Opponent ID],D78)</f>
        <v>-1</v>
      </c>
      <c r="I78">
        <f>COUNTIFS(Table2[Team ID],C78,Table2[Opponent ID],D78)</f>
        <v>3</v>
      </c>
    </row>
    <row r="79" spans="3:9" x14ac:dyDescent="0.3">
      <c r="C79" s="5">
        <v>5</v>
      </c>
      <c r="D79" s="6">
        <v>7</v>
      </c>
      <c r="E79" s="6" t="s">
        <v>129</v>
      </c>
      <c r="F79" s="6"/>
      <c r="G79" s="6"/>
      <c r="H79" s="16">
        <f>SUMIFS(Table2[Run Difference],Table2[Team ID],C79,Table2[Opponent ID],D79)/COUNTIFS(Table2[Team ID],C79,Table2[Opponent ID],D79)</f>
        <v>2.1666666666666665</v>
      </c>
      <c r="I79">
        <f>COUNTIFS(Table2[Team ID],C79,Table2[Opponent ID],D79)</f>
        <v>6</v>
      </c>
    </row>
    <row r="80" spans="3:9" x14ac:dyDescent="0.3">
      <c r="C80" s="3">
        <v>8</v>
      </c>
      <c r="D80" s="4">
        <v>7</v>
      </c>
      <c r="E80" s="4" t="s">
        <v>129</v>
      </c>
      <c r="F80" s="4"/>
      <c r="G80" s="4"/>
      <c r="H80" s="16">
        <f>SUMIFS(Table2[Run Difference],Table2[Team ID],C80,Table2[Opponent ID],D80)/COUNTIFS(Table2[Team ID],C80,Table2[Opponent ID],D80)</f>
        <v>-1.3333333333333333</v>
      </c>
      <c r="I80">
        <f>COUNTIFS(Table2[Team ID],C80,Table2[Opponent ID],D80)</f>
        <v>3</v>
      </c>
    </row>
    <row r="81" spans="3:9" x14ac:dyDescent="0.3">
      <c r="C81" s="5">
        <v>9</v>
      </c>
      <c r="D81" s="6">
        <v>7</v>
      </c>
      <c r="E81" s="6" t="s">
        <v>129</v>
      </c>
      <c r="F81" s="6"/>
      <c r="G81" s="6"/>
      <c r="H81" s="16">
        <f>SUMIFS(Table2[Run Difference],Table2[Team ID],C81,Table2[Opponent ID],D81)/COUNTIFS(Table2[Team ID],C81,Table2[Opponent ID],D81)</f>
        <v>1.3333333333333333</v>
      </c>
      <c r="I81">
        <f>COUNTIFS(Table2[Team ID],C81,Table2[Opponent ID],D81)</f>
        <v>3</v>
      </c>
    </row>
    <row r="82" spans="3:9" x14ac:dyDescent="0.3">
      <c r="C82" s="3">
        <v>14</v>
      </c>
      <c r="D82" s="4">
        <v>7</v>
      </c>
      <c r="E82" s="4" t="s">
        <v>129</v>
      </c>
      <c r="F82" s="4"/>
      <c r="G82" s="4"/>
      <c r="H82" s="16" t="e">
        <f>SUMIFS(Table2[Run Difference],Table2[Team ID],C82,Table2[Opponent ID],D82)/COUNTIFS(Table2[Team ID],C82,Table2[Opponent ID],D82)</f>
        <v>#DIV/0!</v>
      </c>
      <c r="I82">
        <f>COUNTIFS(Table2[Team ID],C82,Table2[Opponent ID],D82)</f>
        <v>0</v>
      </c>
    </row>
    <row r="83" spans="3:9" x14ac:dyDescent="0.3">
      <c r="C83" s="5">
        <v>16</v>
      </c>
      <c r="D83" s="6">
        <v>7</v>
      </c>
      <c r="E83" s="6" t="s">
        <v>129</v>
      </c>
      <c r="F83" s="6"/>
      <c r="G83" s="6"/>
      <c r="H83" s="16">
        <f>SUMIFS(Table2[Run Difference],Table2[Team ID],C83,Table2[Opponent ID],D83)/COUNTIFS(Table2[Team ID],C83,Table2[Opponent ID],D83)</f>
        <v>3.8571428571428572</v>
      </c>
      <c r="I83">
        <f>COUNTIFS(Table2[Team ID],C83,Table2[Opponent ID],D83)</f>
        <v>7</v>
      </c>
    </row>
    <row r="84" spans="3:9" x14ac:dyDescent="0.3">
      <c r="C84" s="3">
        <v>19</v>
      </c>
      <c r="D84" s="4">
        <v>7</v>
      </c>
      <c r="E84" s="4" t="s">
        <v>129</v>
      </c>
      <c r="F84" s="4"/>
      <c r="G84" s="4"/>
      <c r="H84" s="16">
        <f>SUMIFS(Table2[Run Difference],Table2[Team ID],C84,Table2[Opponent ID],D84)/COUNTIFS(Table2[Team ID],C84,Table2[Opponent ID],D84)</f>
        <v>2</v>
      </c>
      <c r="I84">
        <f>COUNTIFS(Table2[Team ID],C84,Table2[Opponent ID],D84)</f>
        <v>2</v>
      </c>
    </row>
    <row r="85" spans="3:9" x14ac:dyDescent="0.3">
      <c r="C85" s="5">
        <v>21</v>
      </c>
      <c r="D85" s="6">
        <v>7</v>
      </c>
      <c r="E85" s="6" t="s">
        <v>129</v>
      </c>
      <c r="F85" s="6"/>
      <c r="G85" s="6"/>
      <c r="H85" s="16">
        <f>SUMIFS(Table2[Run Difference],Table2[Team ID],C85,Table2[Opponent ID],D85)/COUNTIFS(Table2[Team ID],C85,Table2[Opponent ID],D85)</f>
        <v>-1.6666666666666667</v>
      </c>
      <c r="I85">
        <f>COUNTIFS(Table2[Team ID],C85,Table2[Opponent ID],D85)</f>
        <v>6</v>
      </c>
    </row>
    <row r="86" spans="3:9" x14ac:dyDescent="0.3">
      <c r="C86" s="3">
        <v>22</v>
      </c>
      <c r="D86" s="4">
        <v>7</v>
      </c>
      <c r="E86" s="4" t="s">
        <v>129</v>
      </c>
      <c r="F86" s="4"/>
      <c r="G86" s="4"/>
      <c r="H86" s="16">
        <f>SUMIFS(Table2[Run Difference],Table2[Team ID],C86,Table2[Opponent ID],D86)/COUNTIFS(Table2[Team ID],C86,Table2[Opponent ID],D86)</f>
        <v>-2.2857142857142856</v>
      </c>
      <c r="I86">
        <f>COUNTIFS(Table2[Team ID],C86,Table2[Opponent ID],D86)</f>
        <v>7</v>
      </c>
    </row>
    <row r="87" spans="3:9" x14ac:dyDescent="0.3">
      <c r="C87" s="5">
        <v>24</v>
      </c>
      <c r="D87" s="6">
        <v>7</v>
      </c>
      <c r="E87" s="6" t="s">
        <v>129</v>
      </c>
      <c r="F87" s="6"/>
      <c r="G87" s="6"/>
      <c r="H87" s="16">
        <f>SUMIFS(Table2[Run Difference],Table2[Team ID],C87,Table2[Opponent ID],D87)/COUNTIFS(Table2[Team ID],C87,Table2[Opponent ID],D87)</f>
        <v>-2.7142857142857144</v>
      </c>
      <c r="I87">
        <f>COUNTIFS(Table2[Team ID],C87,Table2[Opponent ID],D87)</f>
        <v>7</v>
      </c>
    </row>
    <row r="88" spans="3:9" x14ac:dyDescent="0.3">
      <c r="C88" s="3">
        <v>26</v>
      </c>
      <c r="D88" s="4">
        <v>7</v>
      </c>
      <c r="E88" s="4" t="s">
        <v>129</v>
      </c>
      <c r="F88" s="4"/>
      <c r="G88" s="4"/>
      <c r="H88" s="16">
        <f>SUMIFS(Table2[Run Difference],Table2[Team ID],C88,Table2[Opponent ID],D88)/COUNTIFS(Table2[Team ID],C88,Table2[Opponent ID],D88)</f>
        <v>-0.6</v>
      </c>
      <c r="I88">
        <f>COUNTIFS(Table2[Team ID],C88,Table2[Opponent ID],D88)</f>
        <v>5</v>
      </c>
    </row>
    <row r="89" spans="3:9" x14ac:dyDescent="0.3">
      <c r="C89" s="5">
        <v>29</v>
      </c>
      <c r="D89" s="6">
        <v>7</v>
      </c>
      <c r="E89" s="6" t="s">
        <v>129</v>
      </c>
      <c r="F89" s="6"/>
      <c r="G89" s="6"/>
      <c r="H89" s="16">
        <f>SUMIFS(Table2[Run Difference],Table2[Team ID],C89,Table2[Opponent ID],D89)/COUNTIFS(Table2[Team ID],C89,Table2[Opponent ID],D89)</f>
        <v>6</v>
      </c>
      <c r="I89">
        <f>COUNTIFS(Table2[Team ID],C89,Table2[Opponent ID],D89)</f>
        <v>3</v>
      </c>
    </row>
    <row r="90" spans="3:9" x14ac:dyDescent="0.3">
      <c r="C90" s="3">
        <v>1</v>
      </c>
      <c r="D90" s="4">
        <v>8</v>
      </c>
      <c r="E90" s="4" t="s">
        <v>129</v>
      </c>
      <c r="F90" s="4"/>
      <c r="G90" s="4"/>
      <c r="H90" s="16">
        <f>SUMIFS(Table2[Run Difference],Table2[Team ID],C90,Table2[Opponent ID],D90)/COUNTIFS(Table2[Team ID],C90,Table2[Opponent ID],D90)</f>
        <v>4.666666666666667</v>
      </c>
      <c r="I90">
        <f>COUNTIFS(Table2[Team ID],C90,Table2[Opponent ID],D90)</f>
        <v>3</v>
      </c>
    </row>
    <row r="91" spans="3:9" x14ac:dyDescent="0.3">
      <c r="C91" s="5">
        <v>6</v>
      </c>
      <c r="D91" s="6">
        <v>8</v>
      </c>
      <c r="E91" s="6" t="s">
        <v>129</v>
      </c>
      <c r="F91" s="6"/>
      <c r="G91" s="6"/>
      <c r="H91" s="16">
        <f>SUMIFS(Table2[Run Difference],Table2[Team ID],C91,Table2[Opponent ID],D91)/COUNTIFS(Table2[Team ID],C91,Table2[Opponent ID],D91)</f>
        <v>0</v>
      </c>
      <c r="I91">
        <f>COUNTIFS(Table2[Team ID],C91,Table2[Opponent ID],D91)</f>
        <v>6</v>
      </c>
    </row>
    <row r="92" spans="3:9" x14ac:dyDescent="0.3">
      <c r="C92" s="3">
        <v>7</v>
      </c>
      <c r="D92" s="4">
        <v>8</v>
      </c>
      <c r="E92" s="4" t="s">
        <v>129</v>
      </c>
      <c r="F92" s="4"/>
      <c r="G92" s="4"/>
      <c r="H92" s="16">
        <f>SUMIFS(Table2[Run Difference],Table2[Team ID],C92,Table2[Opponent ID],D92)/COUNTIFS(Table2[Team ID],C92,Table2[Opponent ID],D92)</f>
        <v>1.3333333333333333</v>
      </c>
      <c r="I92">
        <f>COUNTIFS(Table2[Team ID],C92,Table2[Opponent ID],D92)</f>
        <v>3</v>
      </c>
    </row>
    <row r="93" spans="3:9" x14ac:dyDescent="0.3">
      <c r="C93" s="5">
        <v>9</v>
      </c>
      <c r="D93" s="6">
        <v>8</v>
      </c>
      <c r="E93" s="6" t="s">
        <v>129</v>
      </c>
      <c r="F93" s="6"/>
      <c r="G93" s="6"/>
      <c r="H93" s="16" t="e">
        <f>SUMIFS(Table2[Run Difference],Table2[Team ID],C93,Table2[Opponent ID],D93)/COUNTIFS(Table2[Team ID],C93,Table2[Opponent ID],D93)</f>
        <v>#DIV/0!</v>
      </c>
      <c r="I93">
        <f>COUNTIFS(Table2[Team ID],C93,Table2[Opponent ID],D93)</f>
        <v>0</v>
      </c>
    </row>
    <row r="94" spans="3:9" x14ac:dyDescent="0.3">
      <c r="C94" s="3">
        <v>10</v>
      </c>
      <c r="D94" s="4">
        <v>8</v>
      </c>
      <c r="E94" s="4" t="s">
        <v>129</v>
      </c>
      <c r="F94" s="4"/>
      <c r="G94" s="4"/>
      <c r="H94" s="16">
        <f>SUMIFS(Table2[Run Difference],Table2[Team ID],C94,Table2[Opponent ID],D94)/COUNTIFS(Table2[Team ID],C94,Table2[Opponent ID],D94)</f>
        <v>0.83333333333333337</v>
      </c>
      <c r="I94">
        <f>COUNTIFS(Table2[Team ID],C94,Table2[Opponent ID],D94)</f>
        <v>6</v>
      </c>
    </row>
    <row r="95" spans="3:9" x14ac:dyDescent="0.3">
      <c r="C95" s="5">
        <v>11</v>
      </c>
      <c r="D95" s="6">
        <v>8</v>
      </c>
      <c r="E95" s="6" t="s">
        <v>129</v>
      </c>
      <c r="F95" s="6"/>
      <c r="G95" s="6"/>
      <c r="H95" s="16">
        <f>SUMIFS(Table2[Run Difference],Table2[Team ID],C95,Table2[Opponent ID],D95)/COUNTIFS(Table2[Team ID],C95,Table2[Opponent ID],D95)</f>
        <v>-1.1666666666666667</v>
      </c>
      <c r="I95">
        <f>COUNTIFS(Table2[Team ID],C95,Table2[Opponent ID],D95)</f>
        <v>6</v>
      </c>
    </row>
    <row r="96" spans="3:9" x14ac:dyDescent="0.3">
      <c r="C96" s="3">
        <v>12</v>
      </c>
      <c r="D96" s="4">
        <v>8</v>
      </c>
      <c r="E96" s="4" t="s">
        <v>129</v>
      </c>
      <c r="F96" s="4"/>
      <c r="G96" s="4"/>
      <c r="H96" s="16">
        <f>SUMIFS(Table2[Run Difference],Table2[Team ID],C96,Table2[Opponent ID],D96)/COUNTIFS(Table2[Team ID],C96,Table2[Opponent ID],D96)</f>
        <v>-0.83333333333333337</v>
      </c>
      <c r="I96">
        <f>COUNTIFS(Table2[Team ID],C96,Table2[Opponent ID],D96)</f>
        <v>6</v>
      </c>
    </row>
    <row r="97" spans="3:9" x14ac:dyDescent="0.3">
      <c r="C97" s="5">
        <v>17</v>
      </c>
      <c r="D97" s="6">
        <v>8</v>
      </c>
      <c r="E97" s="6" t="s">
        <v>129</v>
      </c>
      <c r="F97" s="6"/>
      <c r="G97" s="6"/>
      <c r="H97" s="16">
        <f>SUMIFS(Table2[Run Difference],Table2[Team ID],C97,Table2[Opponent ID],D97)/COUNTIFS(Table2[Team ID],C97,Table2[Opponent ID],D97)</f>
        <v>-2.3333333333333335</v>
      </c>
      <c r="I97">
        <f>COUNTIFS(Table2[Team ID],C97,Table2[Opponent ID],D97)</f>
        <v>6</v>
      </c>
    </row>
    <row r="98" spans="3:9" x14ac:dyDescent="0.3">
      <c r="C98" s="3">
        <v>20</v>
      </c>
      <c r="D98" s="4">
        <v>8</v>
      </c>
      <c r="E98" s="4" t="s">
        <v>129</v>
      </c>
      <c r="F98" s="4"/>
      <c r="G98" s="4"/>
      <c r="H98" s="16">
        <f>SUMIFS(Table2[Run Difference],Table2[Team ID],C98,Table2[Opponent ID],D98)/COUNTIFS(Table2[Team ID],C98,Table2[Opponent ID],D98)</f>
        <v>-1.6666666666666667</v>
      </c>
      <c r="I98">
        <f>COUNTIFS(Table2[Team ID],C98,Table2[Opponent ID],D98)</f>
        <v>3</v>
      </c>
    </row>
    <row r="99" spans="3:9" x14ac:dyDescent="0.3">
      <c r="C99" s="5">
        <v>25</v>
      </c>
      <c r="D99" s="6">
        <v>8</v>
      </c>
      <c r="E99" s="6" t="s">
        <v>129</v>
      </c>
      <c r="F99" s="6"/>
      <c r="G99" s="6"/>
      <c r="H99" s="16">
        <f>SUMIFS(Table2[Run Difference],Table2[Team ID],C99,Table2[Opponent ID],D99)/COUNTIFS(Table2[Team ID],C99,Table2[Opponent ID],D99)</f>
        <v>-2.3333333333333335</v>
      </c>
      <c r="I99">
        <f>COUNTIFS(Table2[Team ID],C99,Table2[Opponent ID],D99)</f>
        <v>3</v>
      </c>
    </row>
    <row r="100" spans="3:9" x14ac:dyDescent="0.3">
      <c r="C100" s="3">
        <v>27</v>
      </c>
      <c r="D100" s="4">
        <v>8</v>
      </c>
      <c r="E100" s="4" t="s">
        <v>129</v>
      </c>
      <c r="F100" s="4"/>
      <c r="G100" s="4"/>
      <c r="H100" s="16">
        <f>SUMIFS(Table2[Run Difference],Table2[Team ID],C100,Table2[Opponent ID],D100)/COUNTIFS(Table2[Team ID],C100,Table2[Opponent ID],D100)</f>
        <v>1.3333333333333333</v>
      </c>
      <c r="I100">
        <f>COUNTIFS(Table2[Team ID],C100,Table2[Opponent ID],D100)</f>
        <v>3</v>
      </c>
    </row>
    <row r="101" spans="3:9" x14ac:dyDescent="0.3">
      <c r="C101" s="5">
        <v>28</v>
      </c>
      <c r="D101" s="6">
        <v>8</v>
      </c>
      <c r="E101" s="6" t="s">
        <v>129</v>
      </c>
      <c r="F101" s="6"/>
      <c r="G101" s="6"/>
      <c r="H101" s="16">
        <f>SUMIFS(Table2[Run Difference],Table2[Team ID],C101,Table2[Opponent ID],D101)/COUNTIFS(Table2[Team ID],C101,Table2[Opponent ID],D101)</f>
        <v>-2.3333333333333335</v>
      </c>
      <c r="I101">
        <f>COUNTIFS(Table2[Team ID],C101,Table2[Opponent ID],D101)</f>
        <v>3</v>
      </c>
    </row>
    <row r="102" spans="3:9" x14ac:dyDescent="0.3">
      <c r="C102" s="3">
        <v>29</v>
      </c>
      <c r="D102" s="4">
        <v>8</v>
      </c>
      <c r="E102" s="4" t="s">
        <v>129</v>
      </c>
      <c r="F102" s="4"/>
      <c r="G102" s="4"/>
      <c r="H102" s="16">
        <f>SUMIFS(Table2[Run Difference],Table2[Team ID],C102,Table2[Opponent ID],D102)/COUNTIFS(Table2[Team ID],C102,Table2[Opponent ID],D102)</f>
        <v>-1</v>
      </c>
      <c r="I102">
        <f>COUNTIFS(Table2[Team ID],C102,Table2[Opponent ID],D102)</f>
        <v>3</v>
      </c>
    </row>
    <row r="103" spans="3:9" x14ac:dyDescent="0.3">
      <c r="C103" s="5">
        <v>1</v>
      </c>
      <c r="D103" s="6">
        <v>9</v>
      </c>
      <c r="E103" s="6" t="s">
        <v>129</v>
      </c>
      <c r="F103" s="6"/>
      <c r="G103" s="6"/>
      <c r="H103" s="16">
        <f>SUMIFS(Table2[Run Difference],Table2[Team ID],C103,Table2[Opponent ID],D103)/COUNTIFS(Table2[Team ID],C103,Table2[Opponent ID],D103)</f>
        <v>-1.5</v>
      </c>
      <c r="I103">
        <f>COUNTIFS(Table2[Team ID],C103,Table2[Opponent ID],D103)</f>
        <v>6</v>
      </c>
    </row>
    <row r="104" spans="3:9" x14ac:dyDescent="0.3">
      <c r="C104" s="3">
        <v>5</v>
      </c>
      <c r="D104" s="4">
        <v>9</v>
      </c>
      <c r="E104" s="4" t="s">
        <v>129</v>
      </c>
      <c r="F104" s="4"/>
      <c r="G104" s="4"/>
      <c r="H104" s="16">
        <f>SUMIFS(Table2[Run Difference],Table2[Team ID],C104,Table2[Opponent ID],D104)/COUNTIFS(Table2[Team ID],C104,Table2[Opponent ID],D104)</f>
        <v>-0.66666666666666663</v>
      </c>
      <c r="I104">
        <f>COUNTIFS(Table2[Team ID],C104,Table2[Opponent ID],D104)</f>
        <v>3</v>
      </c>
    </row>
    <row r="105" spans="3:9" x14ac:dyDescent="0.3">
      <c r="C105" s="5">
        <v>7</v>
      </c>
      <c r="D105" s="6">
        <v>9</v>
      </c>
      <c r="E105" s="6" t="s">
        <v>129</v>
      </c>
      <c r="F105" s="6"/>
      <c r="G105" s="6"/>
      <c r="H105" s="16">
        <f>SUMIFS(Table2[Run Difference],Table2[Team ID],C105,Table2[Opponent ID],D105)/COUNTIFS(Table2[Team ID],C105,Table2[Opponent ID],D105)</f>
        <v>-1.3333333333333333</v>
      </c>
      <c r="I105">
        <f>COUNTIFS(Table2[Team ID],C105,Table2[Opponent ID],D105)</f>
        <v>3</v>
      </c>
    </row>
    <row r="106" spans="3:9" x14ac:dyDescent="0.3">
      <c r="C106" s="3">
        <v>8</v>
      </c>
      <c r="D106" s="4">
        <v>9</v>
      </c>
      <c r="E106" s="4" t="s">
        <v>129</v>
      </c>
      <c r="F106" s="4"/>
      <c r="G106" s="4"/>
      <c r="H106" s="16" t="e">
        <f>SUMIFS(Table2[Run Difference],Table2[Team ID],C106,Table2[Opponent ID],D106)/COUNTIFS(Table2[Team ID],C106,Table2[Opponent ID],D106)</f>
        <v>#DIV/0!</v>
      </c>
      <c r="I106">
        <f>COUNTIFS(Table2[Team ID],C106,Table2[Opponent ID],D106)</f>
        <v>0</v>
      </c>
    </row>
    <row r="107" spans="3:9" x14ac:dyDescent="0.3">
      <c r="C107" s="5">
        <v>14</v>
      </c>
      <c r="D107" s="6">
        <v>9</v>
      </c>
      <c r="E107" s="6" t="s">
        <v>129</v>
      </c>
      <c r="F107" s="6"/>
      <c r="G107" s="6"/>
      <c r="H107" s="16">
        <f>SUMIFS(Table2[Run Difference],Table2[Team ID],C107,Table2[Opponent ID],D107)/COUNTIFS(Table2[Team ID],C107,Table2[Opponent ID],D107)</f>
        <v>0.44444444444444442</v>
      </c>
      <c r="I107">
        <f>COUNTIFS(Table2[Team ID],C107,Table2[Opponent ID],D107)</f>
        <v>9</v>
      </c>
    </row>
    <row r="108" spans="3:9" x14ac:dyDescent="0.3">
      <c r="C108" s="3">
        <v>16</v>
      </c>
      <c r="D108" s="4">
        <v>9</v>
      </c>
      <c r="E108" s="4" t="s">
        <v>129</v>
      </c>
      <c r="F108" s="4"/>
      <c r="G108" s="4"/>
      <c r="H108" s="16">
        <f>SUMIFS(Table2[Run Difference],Table2[Team ID],C108,Table2[Opponent ID],D108)/COUNTIFS(Table2[Team ID],C108,Table2[Opponent ID],D108)</f>
        <v>0.25</v>
      </c>
      <c r="I108">
        <f>COUNTIFS(Table2[Team ID],C108,Table2[Opponent ID],D108)</f>
        <v>4</v>
      </c>
    </row>
    <row r="109" spans="3:9" x14ac:dyDescent="0.3">
      <c r="C109" s="5">
        <v>17</v>
      </c>
      <c r="D109" s="6">
        <v>9</v>
      </c>
      <c r="E109" s="6" t="s">
        <v>129</v>
      </c>
      <c r="F109" s="6"/>
      <c r="G109" s="6"/>
      <c r="H109" s="16">
        <f>SUMIFS(Table2[Run Difference],Table2[Team ID],C109,Table2[Opponent ID],D109)/COUNTIFS(Table2[Team ID],C109,Table2[Opponent ID],D109)</f>
        <v>-2</v>
      </c>
      <c r="I109">
        <f>COUNTIFS(Table2[Team ID],C109,Table2[Opponent ID],D109)</f>
        <v>3</v>
      </c>
    </row>
    <row r="110" spans="3:9" x14ac:dyDescent="0.3">
      <c r="C110" s="3">
        <v>21</v>
      </c>
      <c r="D110" s="4">
        <v>9</v>
      </c>
      <c r="E110" s="4" t="s">
        <v>129</v>
      </c>
      <c r="F110" s="4"/>
      <c r="G110" s="4"/>
      <c r="H110" s="16">
        <f>SUMIFS(Table2[Run Difference],Table2[Team ID],C110,Table2[Opponent ID],D110)/COUNTIFS(Table2[Team ID],C110,Table2[Opponent ID],D110)</f>
        <v>-4.25</v>
      </c>
      <c r="I110">
        <f>COUNTIFS(Table2[Team ID],C110,Table2[Opponent ID],D110)</f>
        <v>4</v>
      </c>
    </row>
    <row r="111" spans="3:9" x14ac:dyDescent="0.3">
      <c r="C111" s="5">
        <v>23</v>
      </c>
      <c r="D111" s="6">
        <v>9</v>
      </c>
      <c r="E111" s="6" t="s">
        <v>129</v>
      </c>
      <c r="F111" s="6"/>
      <c r="G111" s="6"/>
      <c r="H111" s="16">
        <f>SUMIFS(Table2[Run Difference],Table2[Team ID],C111,Table2[Opponent ID],D111)/COUNTIFS(Table2[Team ID],C111,Table2[Opponent ID],D111)</f>
        <v>0.33333333333333331</v>
      </c>
      <c r="I111">
        <f>COUNTIFS(Table2[Team ID],C111,Table2[Opponent ID],D111)</f>
        <v>6</v>
      </c>
    </row>
    <row r="112" spans="3:9" x14ac:dyDescent="0.3">
      <c r="C112" s="3">
        <v>24</v>
      </c>
      <c r="D112" s="4">
        <v>9</v>
      </c>
      <c r="E112" s="4" t="s">
        <v>129</v>
      </c>
      <c r="F112" s="4"/>
      <c r="G112" s="4"/>
      <c r="H112" s="16">
        <f>SUMIFS(Table2[Run Difference],Table2[Team ID],C112,Table2[Opponent ID],D112)/COUNTIFS(Table2[Team ID],C112,Table2[Opponent ID],D112)</f>
        <v>-2.8571428571428572</v>
      </c>
      <c r="I112">
        <f>COUNTIFS(Table2[Team ID],C112,Table2[Opponent ID],D112)</f>
        <v>7</v>
      </c>
    </row>
    <row r="113" spans="3:9" x14ac:dyDescent="0.3">
      <c r="C113" s="5">
        <v>25</v>
      </c>
      <c r="D113" s="6">
        <v>9</v>
      </c>
      <c r="E113" s="6" t="s">
        <v>129</v>
      </c>
      <c r="F113" s="6"/>
      <c r="G113" s="6"/>
      <c r="H113" s="16">
        <f>SUMIFS(Table2[Run Difference],Table2[Team ID],C113,Table2[Opponent ID],D113)/COUNTIFS(Table2[Team ID],C113,Table2[Opponent ID],D113)</f>
        <v>4</v>
      </c>
      <c r="I113">
        <f>COUNTIFS(Table2[Team ID],C113,Table2[Opponent ID],D113)</f>
        <v>3</v>
      </c>
    </row>
    <row r="114" spans="3:9" x14ac:dyDescent="0.3">
      <c r="C114" s="3">
        <v>26</v>
      </c>
      <c r="D114" s="4">
        <v>9</v>
      </c>
      <c r="E114" s="4" t="s">
        <v>129</v>
      </c>
      <c r="F114" s="4"/>
      <c r="G114" s="4"/>
      <c r="H114" s="16">
        <f>SUMIFS(Table2[Run Difference],Table2[Team ID],C114,Table2[Opponent ID],D114)/COUNTIFS(Table2[Team ID],C114,Table2[Opponent ID],D114)</f>
        <v>-3.6666666666666665</v>
      </c>
      <c r="I114">
        <f>COUNTIFS(Table2[Team ID],C114,Table2[Opponent ID],D114)</f>
        <v>3</v>
      </c>
    </row>
    <row r="115" spans="3:9" x14ac:dyDescent="0.3">
      <c r="C115" s="5">
        <v>30</v>
      </c>
      <c r="D115" s="6">
        <v>9</v>
      </c>
      <c r="E115" s="6" t="s">
        <v>129</v>
      </c>
      <c r="F115" s="6"/>
      <c r="G115" s="6"/>
      <c r="H115" s="16">
        <f>SUMIFS(Table2[Run Difference],Table2[Team ID],C115,Table2[Opponent ID],D115)/COUNTIFS(Table2[Team ID],C115,Table2[Opponent ID],D115)</f>
        <v>4.25</v>
      </c>
      <c r="I115">
        <f>COUNTIFS(Table2[Team ID],C115,Table2[Opponent ID],D115)</f>
        <v>4</v>
      </c>
    </row>
    <row r="116" spans="3:9" x14ac:dyDescent="0.3">
      <c r="C116" s="3">
        <v>1</v>
      </c>
      <c r="D116" s="4">
        <v>10</v>
      </c>
      <c r="E116" s="4" t="s">
        <v>129</v>
      </c>
      <c r="F116" s="4"/>
      <c r="G116" s="4"/>
      <c r="H116" s="16">
        <f>SUMIFS(Table2[Run Difference],Table2[Team ID],C116,Table2[Opponent ID],D116)/COUNTIFS(Table2[Team ID],C116,Table2[Opponent ID],D116)</f>
        <v>1</v>
      </c>
      <c r="I116">
        <f>COUNTIFS(Table2[Team ID],C116,Table2[Opponent ID],D116)</f>
        <v>2</v>
      </c>
    </row>
    <row r="117" spans="3:9" x14ac:dyDescent="0.3">
      <c r="C117" s="5">
        <v>3</v>
      </c>
      <c r="D117" s="6">
        <v>10</v>
      </c>
      <c r="E117" s="6" t="s">
        <v>129</v>
      </c>
      <c r="F117" s="6"/>
      <c r="G117" s="6"/>
      <c r="H117" s="16">
        <f>SUMIFS(Table2[Run Difference],Table2[Team ID],C117,Table2[Opponent ID],D117)/COUNTIFS(Table2[Team ID],C117,Table2[Opponent ID],D117)</f>
        <v>0</v>
      </c>
      <c r="I117">
        <f>COUNTIFS(Table2[Team ID],C117,Table2[Opponent ID],D117)</f>
        <v>3</v>
      </c>
    </row>
    <row r="118" spans="3:9" x14ac:dyDescent="0.3">
      <c r="C118" s="3">
        <v>4</v>
      </c>
      <c r="D118" s="4">
        <v>10</v>
      </c>
      <c r="E118" s="4" t="s">
        <v>129</v>
      </c>
      <c r="F118" s="4"/>
      <c r="G118" s="4"/>
      <c r="H118" s="16">
        <f>SUMIFS(Table2[Run Difference],Table2[Team ID],C118,Table2[Opponent ID],D118)/COUNTIFS(Table2[Team ID],C118,Table2[Opponent ID],D118)</f>
        <v>-0.75</v>
      </c>
      <c r="I118">
        <f>COUNTIFS(Table2[Team ID],C118,Table2[Opponent ID],D118)</f>
        <v>4</v>
      </c>
    </row>
    <row r="119" spans="3:9" x14ac:dyDescent="0.3">
      <c r="C119" s="5">
        <v>6</v>
      </c>
      <c r="D119" s="6">
        <v>10</v>
      </c>
      <c r="E119" s="6" t="s">
        <v>129</v>
      </c>
      <c r="F119" s="6"/>
      <c r="G119" s="6"/>
      <c r="H119" s="16">
        <f>SUMIFS(Table2[Run Difference],Table2[Team ID],C119,Table2[Opponent ID],D119)/COUNTIFS(Table2[Team ID],C119,Table2[Opponent ID],D119)</f>
        <v>2.2222222222222223</v>
      </c>
      <c r="I119">
        <f>COUNTIFS(Table2[Team ID],C119,Table2[Opponent ID],D119)</f>
        <v>9</v>
      </c>
    </row>
    <row r="120" spans="3:9" x14ac:dyDescent="0.3">
      <c r="C120" s="3">
        <v>8</v>
      </c>
      <c r="D120" s="4">
        <v>10</v>
      </c>
      <c r="E120" s="4" t="s">
        <v>129</v>
      </c>
      <c r="F120" s="4"/>
      <c r="G120" s="4"/>
      <c r="H120" s="16">
        <f>SUMIFS(Table2[Run Difference],Table2[Team ID],C120,Table2[Opponent ID],D120)/COUNTIFS(Table2[Team ID],C120,Table2[Opponent ID],D120)</f>
        <v>-0.83333333333333337</v>
      </c>
      <c r="I120">
        <f>COUNTIFS(Table2[Team ID],C120,Table2[Opponent ID],D120)</f>
        <v>6</v>
      </c>
    </row>
    <row r="121" spans="3:9" x14ac:dyDescent="0.3">
      <c r="C121" s="5">
        <v>11</v>
      </c>
      <c r="D121" s="6">
        <v>10</v>
      </c>
      <c r="E121" s="6" t="s">
        <v>129</v>
      </c>
      <c r="F121" s="6"/>
      <c r="G121" s="6"/>
      <c r="H121" s="16">
        <f>SUMIFS(Table2[Run Difference],Table2[Team ID],C121,Table2[Opponent ID],D121)/COUNTIFS(Table2[Team ID],C121,Table2[Opponent ID],D121)</f>
        <v>0.75</v>
      </c>
      <c r="I121">
        <f>COUNTIFS(Table2[Team ID],C121,Table2[Opponent ID],D121)</f>
        <v>4</v>
      </c>
    </row>
    <row r="122" spans="3:9" x14ac:dyDescent="0.3">
      <c r="C122" s="3">
        <v>12</v>
      </c>
      <c r="D122" s="4">
        <v>10</v>
      </c>
      <c r="E122" s="4" t="s">
        <v>129</v>
      </c>
      <c r="F122" s="4"/>
      <c r="G122" s="4"/>
      <c r="H122" s="16">
        <f>SUMIFS(Table2[Run Difference],Table2[Team ID],C122,Table2[Opponent ID],D122)/COUNTIFS(Table2[Team ID],C122,Table2[Opponent ID],D122)</f>
        <v>-1</v>
      </c>
      <c r="I122">
        <f>COUNTIFS(Table2[Team ID],C122,Table2[Opponent ID],D122)</f>
        <v>3</v>
      </c>
    </row>
    <row r="123" spans="3:9" x14ac:dyDescent="0.3">
      <c r="C123" s="5">
        <v>13</v>
      </c>
      <c r="D123" s="6">
        <v>10</v>
      </c>
      <c r="E123" s="6" t="s">
        <v>129</v>
      </c>
      <c r="F123" s="6"/>
      <c r="G123" s="6"/>
      <c r="H123" s="16">
        <f>SUMIFS(Table2[Run Difference],Table2[Team ID],C123,Table2[Opponent ID],D123)/COUNTIFS(Table2[Team ID],C123,Table2[Opponent ID],D123)</f>
        <v>0.75</v>
      </c>
      <c r="I123">
        <f>COUNTIFS(Table2[Team ID],C123,Table2[Opponent ID],D123)</f>
        <v>4</v>
      </c>
    </row>
    <row r="124" spans="3:9" x14ac:dyDescent="0.3">
      <c r="C124" s="3">
        <v>17</v>
      </c>
      <c r="D124" s="4">
        <v>10</v>
      </c>
      <c r="E124" s="4" t="s">
        <v>129</v>
      </c>
      <c r="F124" s="4"/>
      <c r="G124" s="4"/>
      <c r="H124" s="16">
        <f>SUMIFS(Table2[Run Difference],Table2[Team ID],C124,Table2[Opponent ID],D124)/COUNTIFS(Table2[Team ID],C124,Table2[Opponent ID],D124)</f>
        <v>-0.66666666666666663</v>
      </c>
      <c r="I124">
        <f>COUNTIFS(Table2[Team ID],C124,Table2[Opponent ID],D124)</f>
        <v>6</v>
      </c>
    </row>
    <row r="125" spans="3:9" x14ac:dyDescent="0.3">
      <c r="C125" s="5">
        <v>20</v>
      </c>
      <c r="D125" s="6">
        <v>10</v>
      </c>
      <c r="E125" s="6" t="s">
        <v>129</v>
      </c>
      <c r="F125" s="6"/>
      <c r="G125" s="6"/>
      <c r="H125" s="16">
        <f>SUMIFS(Table2[Run Difference],Table2[Team ID],C125,Table2[Opponent ID],D125)/COUNTIFS(Table2[Team ID],C125,Table2[Opponent ID],D125)</f>
        <v>-0.66666666666666663</v>
      </c>
      <c r="I125">
        <f>COUNTIFS(Table2[Team ID],C125,Table2[Opponent ID],D125)</f>
        <v>3</v>
      </c>
    </row>
    <row r="126" spans="3:9" x14ac:dyDescent="0.3">
      <c r="C126" s="3">
        <v>25</v>
      </c>
      <c r="D126" s="4">
        <v>10</v>
      </c>
      <c r="E126" s="4" t="s">
        <v>129</v>
      </c>
      <c r="F126" s="4"/>
      <c r="G126" s="4"/>
      <c r="H126" s="16">
        <f>SUMIFS(Table2[Run Difference],Table2[Team ID],C126,Table2[Opponent ID],D126)/COUNTIFS(Table2[Team ID],C126,Table2[Opponent ID],D126)</f>
        <v>-0.33333333333333331</v>
      </c>
      <c r="I126">
        <f>COUNTIFS(Table2[Team ID],C126,Table2[Opponent ID],D126)</f>
        <v>3</v>
      </c>
    </row>
    <row r="127" spans="3:9" x14ac:dyDescent="0.3">
      <c r="C127" s="5">
        <v>27</v>
      </c>
      <c r="D127" s="6">
        <v>10</v>
      </c>
      <c r="E127" s="6" t="s">
        <v>129</v>
      </c>
      <c r="F127" s="6"/>
      <c r="G127" s="6"/>
      <c r="H127" s="16">
        <f>SUMIFS(Table2[Run Difference],Table2[Team ID],C127,Table2[Opponent ID],D127)/COUNTIFS(Table2[Team ID],C127,Table2[Opponent ID],D127)</f>
        <v>4</v>
      </c>
      <c r="I127">
        <f>COUNTIFS(Table2[Team ID],C127,Table2[Opponent ID],D127)</f>
        <v>3</v>
      </c>
    </row>
    <row r="128" spans="3:9" x14ac:dyDescent="0.3">
      <c r="C128" s="3">
        <v>28</v>
      </c>
      <c r="D128" s="4">
        <v>10</v>
      </c>
      <c r="E128" s="4" t="s">
        <v>129</v>
      </c>
      <c r="F128" s="4"/>
      <c r="G128" s="4"/>
      <c r="H128" s="16">
        <f>SUMIFS(Table2[Run Difference],Table2[Team ID],C128,Table2[Opponent ID],D128)/COUNTIFS(Table2[Team ID],C128,Table2[Opponent ID],D128)</f>
        <v>-0.33333333333333331</v>
      </c>
      <c r="I128">
        <f>COUNTIFS(Table2[Team ID],C128,Table2[Opponent ID],D128)</f>
        <v>3</v>
      </c>
    </row>
    <row r="129" spans="3:9" x14ac:dyDescent="0.3">
      <c r="C129" s="5">
        <v>2</v>
      </c>
      <c r="D129" s="6">
        <v>11</v>
      </c>
      <c r="E129" s="6" t="s">
        <v>129</v>
      </c>
      <c r="F129" s="6"/>
      <c r="G129" s="6"/>
      <c r="H129" s="16">
        <f>SUMIFS(Table2[Run Difference],Table2[Team ID],C129,Table2[Opponent ID],D129)/COUNTIFS(Table2[Team ID],C129,Table2[Opponent ID],D129)</f>
        <v>-3.5</v>
      </c>
      <c r="I129">
        <f>COUNTIFS(Table2[Team ID],C129,Table2[Opponent ID],D129)</f>
        <v>2</v>
      </c>
    </row>
    <row r="130" spans="3:9" x14ac:dyDescent="0.3">
      <c r="C130" s="3">
        <v>3</v>
      </c>
      <c r="D130" s="4">
        <v>11</v>
      </c>
      <c r="E130" s="4" t="s">
        <v>129</v>
      </c>
      <c r="F130" s="4"/>
      <c r="G130" s="4"/>
      <c r="H130" s="16">
        <f>SUMIFS(Table2[Run Difference],Table2[Team ID],C130,Table2[Opponent ID],D130)/COUNTIFS(Table2[Team ID],C130,Table2[Opponent ID],D130)</f>
        <v>-3</v>
      </c>
      <c r="I130">
        <f>COUNTIFS(Table2[Team ID],C130,Table2[Opponent ID],D130)</f>
        <v>3</v>
      </c>
    </row>
    <row r="131" spans="3:9" x14ac:dyDescent="0.3">
      <c r="C131" s="5">
        <v>8</v>
      </c>
      <c r="D131" s="6">
        <v>11</v>
      </c>
      <c r="E131" s="6" t="s">
        <v>129</v>
      </c>
      <c r="F131" s="6"/>
      <c r="G131" s="6"/>
      <c r="H131" s="16">
        <f>SUMIFS(Table2[Run Difference],Table2[Team ID],C131,Table2[Opponent ID],D131)/COUNTIFS(Table2[Team ID],C131,Table2[Opponent ID],D131)</f>
        <v>1.1666666666666667</v>
      </c>
      <c r="I131">
        <f>COUNTIFS(Table2[Team ID],C131,Table2[Opponent ID],D131)</f>
        <v>6</v>
      </c>
    </row>
    <row r="132" spans="3:9" x14ac:dyDescent="0.3">
      <c r="C132" s="3">
        <v>10</v>
      </c>
      <c r="D132" s="4">
        <v>11</v>
      </c>
      <c r="E132" s="4" t="s">
        <v>129</v>
      </c>
      <c r="F132" s="4"/>
      <c r="G132" s="4"/>
      <c r="H132" s="16">
        <f>SUMIFS(Table2[Run Difference],Table2[Team ID],C132,Table2[Opponent ID],D132)/COUNTIFS(Table2[Team ID],C132,Table2[Opponent ID],D132)</f>
        <v>-0.75</v>
      </c>
      <c r="I132">
        <f>COUNTIFS(Table2[Team ID],C132,Table2[Opponent ID],D132)</f>
        <v>4</v>
      </c>
    </row>
    <row r="133" spans="3:9" x14ac:dyDescent="0.3">
      <c r="C133" s="5">
        <v>12</v>
      </c>
      <c r="D133" s="6">
        <v>11</v>
      </c>
      <c r="E133" s="6" t="s">
        <v>129</v>
      </c>
      <c r="F133" s="6"/>
      <c r="G133" s="6"/>
      <c r="H133" s="16">
        <f>SUMIFS(Table2[Run Difference],Table2[Team ID],C133,Table2[Opponent ID],D133)/COUNTIFS(Table2[Team ID],C133,Table2[Opponent ID],D133)</f>
        <v>2.3333333333333335</v>
      </c>
      <c r="I133">
        <f>COUNTIFS(Table2[Team ID],C133,Table2[Opponent ID],D133)</f>
        <v>3</v>
      </c>
    </row>
    <row r="134" spans="3:9" x14ac:dyDescent="0.3">
      <c r="C134" s="3">
        <v>13</v>
      </c>
      <c r="D134" s="4">
        <v>11</v>
      </c>
      <c r="E134" s="4" t="s">
        <v>129</v>
      </c>
      <c r="F134" s="4"/>
      <c r="G134" s="4"/>
      <c r="H134" s="16">
        <f>SUMIFS(Table2[Run Difference],Table2[Team ID],C134,Table2[Opponent ID],D134)/COUNTIFS(Table2[Team ID],C134,Table2[Opponent ID],D134)</f>
        <v>-1</v>
      </c>
      <c r="I134">
        <f>COUNTIFS(Table2[Team ID],C134,Table2[Opponent ID],D134)</f>
        <v>7</v>
      </c>
    </row>
    <row r="135" spans="3:9" x14ac:dyDescent="0.3">
      <c r="C135" s="5">
        <v>15</v>
      </c>
      <c r="D135" s="6">
        <v>11</v>
      </c>
      <c r="E135" s="6" t="s">
        <v>129</v>
      </c>
      <c r="F135" s="6"/>
      <c r="G135" s="6"/>
      <c r="H135" s="16">
        <f>SUMIFS(Table2[Run Difference],Table2[Team ID],C135,Table2[Opponent ID],D135)/COUNTIFS(Table2[Team ID],C135,Table2[Opponent ID],D135)</f>
        <v>-6</v>
      </c>
      <c r="I135">
        <f>COUNTIFS(Table2[Team ID],C135,Table2[Opponent ID],D135)</f>
        <v>3</v>
      </c>
    </row>
    <row r="136" spans="3:9" x14ac:dyDescent="0.3">
      <c r="C136" s="3">
        <v>17</v>
      </c>
      <c r="D136" s="4">
        <v>11</v>
      </c>
      <c r="E136" s="4" t="s">
        <v>129</v>
      </c>
      <c r="F136" s="4"/>
      <c r="G136" s="4"/>
      <c r="H136" s="16">
        <f>SUMIFS(Table2[Run Difference],Table2[Team ID],C136,Table2[Opponent ID],D136)/COUNTIFS(Table2[Team ID],C136,Table2[Opponent ID],D136)</f>
        <v>-8</v>
      </c>
      <c r="I136">
        <f>COUNTIFS(Table2[Team ID],C136,Table2[Opponent ID],D136)</f>
        <v>3</v>
      </c>
    </row>
    <row r="137" spans="3:9" x14ac:dyDescent="0.3">
      <c r="C137" s="5">
        <v>19</v>
      </c>
      <c r="D137" s="6">
        <v>11</v>
      </c>
      <c r="E137" s="6" t="s">
        <v>129</v>
      </c>
      <c r="F137" s="6"/>
      <c r="G137" s="6"/>
      <c r="H137" s="16">
        <f>SUMIFS(Table2[Run Difference],Table2[Team ID],C137,Table2[Opponent ID],D137)/COUNTIFS(Table2[Team ID],C137,Table2[Opponent ID],D137)</f>
        <v>-0.75</v>
      </c>
      <c r="I137">
        <f>COUNTIFS(Table2[Team ID],C137,Table2[Opponent ID],D137)</f>
        <v>4</v>
      </c>
    </row>
    <row r="138" spans="3:9" x14ac:dyDescent="0.3">
      <c r="C138" s="3">
        <v>20</v>
      </c>
      <c r="D138" s="4">
        <v>11</v>
      </c>
      <c r="E138" s="4" t="s">
        <v>129</v>
      </c>
      <c r="F138" s="4"/>
      <c r="G138" s="4"/>
      <c r="H138" s="16">
        <f>SUMIFS(Table2[Run Difference],Table2[Team ID],C138,Table2[Opponent ID],D138)/COUNTIFS(Table2[Team ID],C138,Table2[Opponent ID],D138)</f>
        <v>-3.6</v>
      </c>
      <c r="I138">
        <f>COUNTIFS(Table2[Team ID],C138,Table2[Opponent ID],D138)</f>
        <v>5</v>
      </c>
    </row>
    <row r="139" spans="3:9" x14ac:dyDescent="0.3">
      <c r="C139" s="5">
        <v>25</v>
      </c>
      <c r="D139" s="6">
        <v>11</v>
      </c>
      <c r="E139" s="6" t="s">
        <v>129</v>
      </c>
      <c r="F139" s="6"/>
      <c r="G139" s="6"/>
      <c r="H139" s="16">
        <f>SUMIFS(Table2[Run Difference],Table2[Team ID],C139,Table2[Opponent ID],D139)/COUNTIFS(Table2[Team ID],C139,Table2[Opponent ID],D139)</f>
        <v>-0.7142857142857143</v>
      </c>
      <c r="I139">
        <f>COUNTIFS(Table2[Team ID],C139,Table2[Opponent ID],D139)</f>
        <v>7</v>
      </c>
    </row>
    <row r="140" spans="3:9" x14ac:dyDescent="0.3">
      <c r="C140" s="3">
        <v>27</v>
      </c>
      <c r="D140" s="4">
        <v>11</v>
      </c>
      <c r="E140" s="4" t="s">
        <v>129</v>
      </c>
      <c r="F140" s="4"/>
      <c r="G140" s="4"/>
      <c r="H140" s="16">
        <f>SUMIFS(Table2[Run Difference],Table2[Team ID],C140,Table2[Opponent ID],D140)/COUNTIFS(Table2[Team ID],C140,Table2[Opponent ID],D140)</f>
        <v>-0.66666666666666663</v>
      </c>
      <c r="I140">
        <f>COUNTIFS(Table2[Team ID],C140,Table2[Opponent ID],D140)</f>
        <v>3</v>
      </c>
    </row>
    <row r="141" spans="3:9" x14ac:dyDescent="0.3">
      <c r="C141" s="5">
        <v>28</v>
      </c>
      <c r="D141" s="6">
        <v>11</v>
      </c>
      <c r="E141" s="6" t="s">
        <v>129</v>
      </c>
      <c r="F141" s="6"/>
      <c r="G141" s="6"/>
      <c r="H141" s="16">
        <f>SUMIFS(Table2[Run Difference],Table2[Team ID],C141,Table2[Opponent ID],D141)/COUNTIFS(Table2[Team ID],C141,Table2[Opponent ID],D141)</f>
        <v>-2</v>
      </c>
      <c r="I141">
        <f>COUNTIFS(Table2[Team ID],C141,Table2[Opponent ID],D141)</f>
        <v>4</v>
      </c>
    </row>
    <row r="142" spans="3:9" x14ac:dyDescent="0.3">
      <c r="C142" s="3">
        <v>3</v>
      </c>
      <c r="D142" s="4">
        <v>12</v>
      </c>
      <c r="E142" s="4" t="s">
        <v>129</v>
      </c>
      <c r="F142" s="4"/>
      <c r="G142" s="4"/>
      <c r="H142" s="16">
        <f>SUMIFS(Table2[Run Difference],Table2[Team ID],C142,Table2[Opponent ID],D142)/COUNTIFS(Table2[Team ID],C142,Table2[Opponent ID],D142)</f>
        <v>-1</v>
      </c>
      <c r="I142">
        <f>COUNTIFS(Table2[Team ID],C142,Table2[Opponent ID],D142)</f>
        <v>3</v>
      </c>
    </row>
    <row r="143" spans="3:9" x14ac:dyDescent="0.3">
      <c r="C143" s="5">
        <v>6</v>
      </c>
      <c r="D143" s="6">
        <v>12</v>
      </c>
      <c r="E143" s="6" t="s">
        <v>129</v>
      </c>
      <c r="F143" s="6"/>
      <c r="G143" s="6"/>
      <c r="H143" s="16">
        <f>SUMIFS(Table2[Run Difference],Table2[Team ID],C143,Table2[Opponent ID],D143)/COUNTIFS(Table2[Team ID],C143,Table2[Opponent ID],D143)</f>
        <v>2.8571428571428572</v>
      </c>
      <c r="I143">
        <f>COUNTIFS(Table2[Team ID],C143,Table2[Opponent ID],D143)</f>
        <v>7</v>
      </c>
    </row>
    <row r="144" spans="3:9" x14ac:dyDescent="0.3">
      <c r="C144" s="3">
        <v>8</v>
      </c>
      <c r="D144" s="4">
        <v>12</v>
      </c>
      <c r="E144" s="4" t="s">
        <v>129</v>
      </c>
      <c r="F144" s="4"/>
      <c r="G144" s="4"/>
      <c r="H144" s="16">
        <f>SUMIFS(Table2[Run Difference],Table2[Team ID],C144,Table2[Opponent ID],D144)/COUNTIFS(Table2[Team ID],C144,Table2[Opponent ID],D144)</f>
        <v>0.83333333333333337</v>
      </c>
      <c r="I144">
        <f>COUNTIFS(Table2[Team ID],C144,Table2[Opponent ID],D144)</f>
        <v>6</v>
      </c>
    </row>
    <row r="145" spans="3:9" x14ac:dyDescent="0.3">
      <c r="C145" s="5">
        <v>10</v>
      </c>
      <c r="D145" s="6">
        <v>12</v>
      </c>
      <c r="E145" s="6" t="s">
        <v>129</v>
      </c>
      <c r="F145" s="6"/>
      <c r="G145" s="6"/>
      <c r="H145" s="16">
        <f>SUMIFS(Table2[Run Difference],Table2[Team ID],C145,Table2[Opponent ID],D145)/COUNTIFS(Table2[Team ID],C145,Table2[Opponent ID],D145)</f>
        <v>1</v>
      </c>
      <c r="I145">
        <f>COUNTIFS(Table2[Team ID],C145,Table2[Opponent ID],D145)</f>
        <v>3</v>
      </c>
    </row>
    <row r="146" spans="3:9" x14ac:dyDescent="0.3">
      <c r="C146" s="3">
        <v>11</v>
      </c>
      <c r="D146" s="4">
        <v>12</v>
      </c>
      <c r="E146" s="4" t="s">
        <v>129</v>
      </c>
      <c r="F146" s="4"/>
      <c r="G146" s="4"/>
      <c r="H146" s="16">
        <f>SUMIFS(Table2[Run Difference],Table2[Team ID],C146,Table2[Opponent ID],D146)/COUNTIFS(Table2[Team ID],C146,Table2[Opponent ID],D146)</f>
        <v>-2.3333333333333335</v>
      </c>
      <c r="I146">
        <f>COUNTIFS(Table2[Team ID],C146,Table2[Opponent ID],D146)</f>
        <v>3</v>
      </c>
    </row>
    <row r="147" spans="3:9" x14ac:dyDescent="0.3">
      <c r="C147" s="5">
        <v>13</v>
      </c>
      <c r="D147" s="6">
        <v>12</v>
      </c>
      <c r="E147" s="6" t="s">
        <v>129</v>
      </c>
      <c r="F147" s="6"/>
      <c r="G147" s="6"/>
      <c r="H147" s="16">
        <f>SUMIFS(Table2[Run Difference],Table2[Team ID],C147,Table2[Opponent ID],D147)/COUNTIFS(Table2[Team ID],C147,Table2[Opponent ID],D147)</f>
        <v>-2.6666666666666665</v>
      </c>
      <c r="I147">
        <f>COUNTIFS(Table2[Team ID],C147,Table2[Opponent ID],D147)</f>
        <v>3</v>
      </c>
    </row>
    <row r="148" spans="3:9" x14ac:dyDescent="0.3">
      <c r="C148" s="3">
        <v>17</v>
      </c>
      <c r="D148" s="4">
        <v>12</v>
      </c>
      <c r="E148" s="4" t="s">
        <v>129</v>
      </c>
      <c r="F148" s="4"/>
      <c r="G148" s="4"/>
      <c r="H148" s="16">
        <f>SUMIFS(Table2[Run Difference],Table2[Team ID],C148,Table2[Opponent ID],D148)/COUNTIFS(Table2[Team ID],C148,Table2[Opponent ID],D148)</f>
        <v>2.875</v>
      </c>
      <c r="I148">
        <f>COUNTIFS(Table2[Team ID],C148,Table2[Opponent ID],D148)</f>
        <v>8</v>
      </c>
    </row>
    <row r="149" spans="3:9" x14ac:dyDescent="0.3">
      <c r="C149" s="5">
        <v>19</v>
      </c>
      <c r="D149" s="6">
        <v>12</v>
      </c>
      <c r="E149" s="6" t="s">
        <v>129</v>
      </c>
      <c r="F149" s="6"/>
      <c r="G149" s="6"/>
      <c r="H149" s="16">
        <f>SUMIFS(Table2[Run Difference],Table2[Team ID],C149,Table2[Opponent ID],D149)/COUNTIFS(Table2[Team ID],C149,Table2[Opponent ID],D149)</f>
        <v>1.1666666666666667</v>
      </c>
      <c r="I149">
        <f>COUNTIFS(Table2[Team ID],C149,Table2[Opponent ID],D149)</f>
        <v>6</v>
      </c>
    </row>
    <row r="150" spans="3:9" x14ac:dyDescent="0.3">
      <c r="C150" s="3">
        <v>20</v>
      </c>
      <c r="D150" s="4">
        <v>12</v>
      </c>
      <c r="E150" s="4" t="s">
        <v>129</v>
      </c>
      <c r="F150" s="4"/>
      <c r="G150" s="4"/>
      <c r="H150" s="16">
        <f>SUMIFS(Table2[Run Difference],Table2[Team ID],C150,Table2[Opponent ID],D150)/COUNTIFS(Table2[Team ID],C150,Table2[Opponent ID],D150)</f>
        <v>1.6666666666666667</v>
      </c>
      <c r="I150">
        <f>COUNTIFS(Table2[Team ID],C150,Table2[Opponent ID],D150)</f>
        <v>3</v>
      </c>
    </row>
    <row r="151" spans="3:9" x14ac:dyDescent="0.3">
      <c r="C151" s="5">
        <v>23</v>
      </c>
      <c r="D151" s="6">
        <v>12</v>
      </c>
      <c r="E151" s="6" t="s">
        <v>129</v>
      </c>
      <c r="F151" s="6"/>
      <c r="G151" s="6"/>
      <c r="H151" s="16" t="e">
        <f>SUMIFS(Table2[Run Difference],Table2[Team ID],C151,Table2[Opponent ID],D151)/COUNTIFS(Table2[Team ID],C151,Table2[Opponent ID],D151)</f>
        <v>#DIV/0!</v>
      </c>
      <c r="I151">
        <f>COUNTIFS(Table2[Team ID],C151,Table2[Opponent ID],D151)</f>
        <v>0</v>
      </c>
    </row>
    <row r="152" spans="3:9" x14ac:dyDescent="0.3">
      <c r="C152" s="3">
        <v>24</v>
      </c>
      <c r="D152" s="4">
        <v>12</v>
      </c>
      <c r="E152" s="4" t="s">
        <v>129</v>
      </c>
      <c r="F152" s="4"/>
      <c r="G152" s="4"/>
      <c r="H152" s="16">
        <f>SUMIFS(Table2[Run Difference],Table2[Team ID],C152,Table2[Opponent ID],D152)/COUNTIFS(Table2[Team ID],C152,Table2[Opponent ID],D152)</f>
        <v>-0.5</v>
      </c>
      <c r="I152">
        <f>COUNTIFS(Table2[Team ID],C152,Table2[Opponent ID],D152)</f>
        <v>2</v>
      </c>
    </row>
    <row r="153" spans="3:9" x14ac:dyDescent="0.3">
      <c r="C153" s="5">
        <v>27</v>
      </c>
      <c r="D153" s="6">
        <v>12</v>
      </c>
      <c r="E153" s="6" t="s">
        <v>129</v>
      </c>
      <c r="F153" s="6"/>
      <c r="G153" s="6"/>
      <c r="H153" s="16">
        <f>SUMIFS(Table2[Run Difference],Table2[Team ID],C153,Table2[Opponent ID],D153)/COUNTIFS(Table2[Team ID],C153,Table2[Opponent ID],D153)</f>
        <v>0</v>
      </c>
      <c r="I153">
        <f>COUNTIFS(Table2[Team ID],C153,Table2[Opponent ID],D153)</f>
        <v>4</v>
      </c>
    </row>
    <row r="154" spans="3:9" x14ac:dyDescent="0.3">
      <c r="C154" s="3">
        <v>28</v>
      </c>
      <c r="D154" s="4">
        <v>12</v>
      </c>
      <c r="E154" s="4" t="s">
        <v>129</v>
      </c>
      <c r="F154" s="4"/>
      <c r="G154" s="4"/>
      <c r="H154" s="16">
        <f>SUMIFS(Table2[Run Difference],Table2[Team ID],C154,Table2[Opponent ID],D154)/COUNTIFS(Table2[Team ID],C154,Table2[Opponent ID],D154)</f>
        <v>2.25</v>
      </c>
      <c r="I154">
        <f>COUNTIFS(Table2[Team ID],C154,Table2[Opponent ID],D154)</f>
        <v>4</v>
      </c>
    </row>
    <row r="155" spans="3:9" x14ac:dyDescent="0.3">
      <c r="C155" s="5">
        <v>2</v>
      </c>
      <c r="D155" s="6">
        <v>13</v>
      </c>
      <c r="E155" s="6" t="s">
        <v>129</v>
      </c>
      <c r="F155" s="6"/>
      <c r="G155" s="6"/>
      <c r="H155" s="16">
        <f>SUMIFS(Table2[Run Difference],Table2[Team ID],C155,Table2[Opponent ID],D155)/COUNTIFS(Table2[Team ID],C155,Table2[Opponent ID],D155)</f>
        <v>-1.3333333333333333</v>
      </c>
      <c r="I155">
        <f>COUNTIFS(Table2[Team ID],C155,Table2[Opponent ID],D155)</f>
        <v>3</v>
      </c>
    </row>
    <row r="156" spans="3:9" x14ac:dyDescent="0.3">
      <c r="C156" s="3">
        <v>6</v>
      </c>
      <c r="D156" s="4">
        <v>13</v>
      </c>
      <c r="E156" s="4" t="s">
        <v>129</v>
      </c>
      <c r="F156" s="4"/>
      <c r="G156" s="4"/>
      <c r="H156" s="16">
        <f>SUMIFS(Table2[Run Difference],Table2[Team ID],C156,Table2[Opponent ID],D156)/COUNTIFS(Table2[Team ID],C156,Table2[Opponent ID],D156)</f>
        <v>-2.3333333333333335</v>
      </c>
      <c r="I156">
        <f>COUNTIFS(Table2[Team ID],C156,Table2[Opponent ID],D156)</f>
        <v>3</v>
      </c>
    </row>
    <row r="157" spans="3:9" x14ac:dyDescent="0.3">
      <c r="C157" s="5">
        <v>10</v>
      </c>
      <c r="D157" s="6">
        <v>13</v>
      </c>
      <c r="E157" s="6" t="s">
        <v>129</v>
      </c>
      <c r="F157" s="6"/>
      <c r="G157" s="6"/>
      <c r="H157" s="16">
        <f>SUMIFS(Table2[Run Difference],Table2[Team ID],C157,Table2[Opponent ID],D157)/COUNTIFS(Table2[Team ID],C157,Table2[Opponent ID],D157)</f>
        <v>-0.75</v>
      </c>
      <c r="I157">
        <f>COUNTIFS(Table2[Team ID],C157,Table2[Opponent ID],D157)</f>
        <v>4</v>
      </c>
    </row>
    <row r="158" spans="3:9" x14ac:dyDescent="0.3">
      <c r="C158" s="3">
        <v>11</v>
      </c>
      <c r="D158" s="4">
        <v>13</v>
      </c>
      <c r="E158" s="4" t="s">
        <v>129</v>
      </c>
      <c r="F158" s="4"/>
      <c r="G158" s="4"/>
      <c r="H158" s="16">
        <f>SUMIFS(Table2[Run Difference],Table2[Team ID],C158,Table2[Opponent ID],D158)/COUNTIFS(Table2[Team ID],C158,Table2[Opponent ID],D158)</f>
        <v>1</v>
      </c>
      <c r="I158">
        <f>COUNTIFS(Table2[Team ID],C158,Table2[Opponent ID],D158)</f>
        <v>7</v>
      </c>
    </row>
    <row r="159" spans="3:9" x14ac:dyDescent="0.3">
      <c r="C159" s="5">
        <v>12</v>
      </c>
      <c r="D159" s="6">
        <v>13</v>
      </c>
      <c r="E159" s="6" t="s">
        <v>129</v>
      </c>
      <c r="F159" s="6"/>
      <c r="G159" s="6"/>
      <c r="H159" s="16">
        <f>SUMIFS(Table2[Run Difference],Table2[Team ID],C159,Table2[Opponent ID],D159)/COUNTIFS(Table2[Team ID],C159,Table2[Opponent ID],D159)</f>
        <v>2.6666666666666665</v>
      </c>
      <c r="I159">
        <f>COUNTIFS(Table2[Team ID],C159,Table2[Opponent ID],D159)</f>
        <v>3</v>
      </c>
    </row>
    <row r="160" spans="3:9" x14ac:dyDescent="0.3">
      <c r="C160" s="3">
        <v>15</v>
      </c>
      <c r="D160" s="4">
        <v>13</v>
      </c>
      <c r="E160" s="4" t="s">
        <v>129</v>
      </c>
      <c r="F160" s="4"/>
      <c r="G160" s="4"/>
      <c r="H160" s="16">
        <f>SUMIFS(Table2[Run Difference],Table2[Team ID],C160,Table2[Opponent ID],D160)/COUNTIFS(Table2[Team ID],C160,Table2[Opponent ID],D160)</f>
        <v>2.3333333333333335</v>
      </c>
      <c r="I160">
        <f>COUNTIFS(Table2[Team ID],C160,Table2[Opponent ID],D160)</f>
        <v>3</v>
      </c>
    </row>
    <row r="161" spans="3:9" x14ac:dyDescent="0.3">
      <c r="C161" s="5">
        <v>17</v>
      </c>
      <c r="D161" s="6">
        <v>13</v>
      </c>
      <c r="E161" s="6" t="s">
        <v>129</v>
      </c>
      <c r="F161" s="6"/>
      <c r="G161" s="6"/>
      <c r="H161" s="16" t="e">
        <f>SUMIFS(Table2[Run Difference],Table2[Team ID],C161,Table2[Opponent ID],D161)/COUNTIFS(Table2[Team ID],C161,Table2[Opponent ID],D161)</f>
        <v>#DIV/0!</v>
      </c>
      <c r="I161">
        <f>COUNTIFS(Table2[Team ID],C161,Table2[Opponent ID],D161)</f>
        <v>0</v>
      </c>
    </row>
    <row r="162" spans="3:9" x14ac:dyDescent="0.3">
      <c r="C162" s="3">
        <v>18</v>
      </c>
      <c r="D162" s="4">
        <v>13</v>
      </c>
      <c r="E162" s="4" t="s">
        <v>129</v>
      </c>
      <c r="F162" s="4"/>
      <c r="G162" s="4"/>
      <c r="H162" s="16">
        <f>SUMIFS(Table2[Run Difference],Table2[Team ID],C162,Table2[Opponent ID],D162)/COUNTIFS(Table2[Team ID],C162,Table2[Opponent ID],D162)</f>
        <v>-0.66666666666666663</v>
      </c>
      <c r="I162">
        <f>COUNTIFS(Table2[Team ID],C162,Table2[Opponent ID],D162)</f>
        <v>3</v>
      </c>
    </row>
    <row r="163" spans="3:9" x14ac:dyDescent="0.3">
      <c r="C163" s="5">
        <v>20</v>
      </c>
      <c r="D163" s="6">
        <v>13</v>
      </c>
      <c r="E163" s="6" t="s">
        <v>129</v>
      </c>
      <c r="F163" s="6"/>
      <c r="G163" s="6"/>
      <c r="H163" s="16">
        <f>SUMIFS(Table2[Run Difference],Table2[Team ID],C163,Table2[Opponent ID],D163)/COUNTIFS(Table2[Team ID],C163,Table2[Opponent ID],D163)</f>
        <v>-0.6</v>
      </c>
      <c r="I163">
        <f>COUNTIFS(Table2[Team ID],C163,Table2[Opponent ID],D163)</f>
        <v>10</v>
      </c>
    </row>
    <row r="164" spans="3:9" x14ac:dyDescent="0.3">
      <c r="C164" s="3">
        <v>25</v>
      </c>
      <c r="D164" s="4">
        <v>13</v>
      </c>
      <c r="E164" s="4" t="s">
        <v>129</v>
      </c>
      <c r="F164" s="4"/>
      <c r="G164" s="4"/>
      <c r="H164" s="16">
        <f>SUMIFS(Table2[Run Difference],Table2[Team ID],C164,Table2[Opponent ID],D164)/COUNTIFS(Table2[Team ID],C164,Table2[Opponent ID],D164)</f>
        <v>0.16666666666666666</v>
      </c>
      <c r="I164">
        <f>COUNTIFS(Table2[Team ID],C164,Table2[Opponent ID],D164)</f>
        <v>6</v>
      </c>
    </row>
    <row r="165" spans="3:9" x14ac:dyDescent="0.3">
      <c r="C165" s="5">
        <v>27</v>
      </c>
      <c r="D165" s="6">
        <v>13</v>
      </c>
      <c r="E165" s="6" t="s">
        <v>129</v>
      </c>
      <c r="F165" s="6"/>
      <c r="G165" s="6"/>
      <c r="H165" s="16">
        <f>SUMIFS(Table2[Run Difference],Table2[Team ID],C165,Table2[Opponent ID],D165)/COUNTIFS(Table2[Team ID],C165,Table2[Opponent ID],D165)</f>
        <v>0.5</v>
      </c>
      <c r="I165">
        <f>COUNTIFS(Table2[Team ID],C165,Table2[Opponent ID],D165)</f>
        <v>4</v>
      </c>
    </row>
    <row r="166" spans="3:9" x14ac:dyDescent="0.3">
      <c r="C166" s="3">
        <v>28</v>
      </c>
      <c r="D166" s="4">
        <v>13</v>
      </c>
      <c r="E166" s="4" t="s">
        <v>129</v>
      </c>
      <c r="F166" s="4"/>
      <c r="G166" s="4"/>
      <c r="H166" s="16">
        <f>SUMIFS(Table2[Run Difference],Table2[Team ID],C166,Table2[Opponent ID],D166)/COUNTIFS(Table2[Team ID],C166,Table2[Opponent ID],D166)</f>
        <v>1</v>
      </c>
      <c r="I166">
        <f>COUNTIFS(Table2[Team ID],C166,Table2[Opponent ID],D166)</f>
        <v>6</v>
      </c>
    </row>
    <row r="167" spans="3:9" x14ac:dyDescent="0.3">
      <c r="C167" s="5">
        <v>29</v>
      </c>
      <c r="D167" s="6">
        <v>13</v>
      </c>
      <c r="E167" s="6" t="s">
        <v>129</v>
      </c>
      <c r="F167" s="6"/>
      <c r="G167" s="6"/>
      <c r="H167" s="16">
        <f>SUMIFS(Table2[Run Difference],Table2[Team ID],C167,Table2[Opponent ID],D167)/COUNTIFS(Table2[Team ID],C167,Table2[Opponent ID],D167)</f>
        <v>0.75</v>
      </c>
      <c r="I167">
        <f>COUNTIFS(Table2[Team ID],C167,Table2[Opponent ID],D167)</f>
        <v>4</v>
      </c>
    </row>
    <row r="168" spans="3:9" x14ac:dyDescent="0.3">
      <c r="C168" s="3">
        <v>1</v>
      </c>
      <c r="D168" s="4">
        <v>14</v>
      </c>
      <c r="E168" s="4" t="s">
        <v>129</v>
      </c>
      <c r="F168" s="4"/>
      <c r="G168" s="4"/>
      <c r="H168" s="16">
        <f>SUMIFS(Table2[Run Difference],Table2[Team ID],C168,Table2[Opponent ID],D168)/COUNTIFS(Table2[Team ID],C168,Table2[Opponent ID],D168)</f>
        <v>0.5714285714285714</v>
      </c>
      <c r="I168">
        <f>COUNTIFS(Table2[Team ID],C168,Table2[Opponent ID],D168)</f>
        <v>7</v>
      </c>
    </row>
    <row r="169" spans="3:9" x14ac:dyDescent="0.3">
      <c r="C169" s="5">
        <v>5</v>
      </c>
      <c r="D169" s="6">
        <v>14</v>
      </c>
      <c r="E169" s="6" t="s">
        <v>129</v>
      </c>
      <c r="F169" s="6"/>
      <c r="G169" s="6"/>
      <c r="H169" s="16">
        <f>SUMIFS(Table2[Run Difference],Table2[Team ID],C169,Table2[Opponent ID],D169)/COUNTIFS(Table2[Team ID],C169,Table2[Opponent ID],D169)</f>
        <v>-1.8333333333333333</v>
      </c>
      <c r="I169">
        <f>COUNTIFS(Table2[Team ID],C169,Table2[Opponent ID],D169)</f>
        <v>6</v>
      </c>
    </row>
    <row r="170" spans="3:9" x14ac:dyDescent="0.3">
      <c r="C170" s="3">
        <v>7</v>
      </c>
      <c r="D170" s="4">
        <v>14</v>
      </c>
      <c r="E170" s="4" t="s">
        <v>129</v>
      </c>
      <c r="F170" s="4"/>
      <c r="G170" s="4"/>
      <c r="H170" s="16" t="e">
        <f>SUMIFS(Table2[Run Difference],Table2[Team ID],C170,Table2[Opponent ID],D170)/COUNTIFS(Table2[Team ID],C170,Table2[Opponent ID],D170)</f>
        <v>#DIV/0!</v>
      </c>
      <c r="I170">
        <f>COUNTIFS(Table2[Team ID],C170,Table2[Opponent ID],D170)</f>
        <v>0</v>
      </c>
    </row>
    <row r="171" spans="3:9" x14ac:dyDescent="0.3">
      <c r="C171" s="5">
        <v>9</v>
      </c>
      <c r="D171" s="6">
        <v>14</v>
      </c>
      <c r="E171" s="6" t="s">
        <v>129</v>
      </c>
      <c r="F171" s="6"/>
      <c r="G171" s="6"/>
      <c r="H171" s="16">
        <f>SUMIFS(Table2[Run Difference],Table2[Team ID],C171,Table2[Opponent ID],D171)/COUNTIFS(Table2[Team ID],C171,Table2[Opponent ID],D171)</f>
        <v>-0.44444444444444442</v>
      </c>
      <c r="I171">
        <f>COUNTIFS(Table2[Team ID],C171,Table2[Opponent ID],D171)</f>
        <v>9</v>
      </c>
    </row>
    <row r="172" spans="3:9" x14ac:dyDescent="0.3">
      <c r="C172" s="3">
        <v>15</v>
      </c>
      <c r="D172" s="4">
        <v>14</v>
      </c>
      <c r="E172" s="4" t="s">
        <v>129</v>
      </c>
      <c r="F172" s="4"/>
      <c r="G172" s="4"/>
      <c r="H172" s="16">
        <f>SUMIFS(Table2[Run Difference],Table2[Team ID],C172,Table2[Opponent ID],D172)/COUNTIFS(Table2[Team ID],C172,Table2[Opponent ID],D172)</f>
        <v>-2.25</v>
      </c>
      <c r="I172">
        <f>COUNTIFS(Table2[Team ID],C172,Table2[Opponent ID],D172)</f>
        <v>4</v>
      </c>
    </row>
    <row r="173" spans="3:9" x14ac:dyDescent="0.3">
      <c r="C173" s="5">
        <v>16</v>
      </c>
      <c r="D173" s="6">
        <v>14</v>
      </c>
      <c r="E173" s="6" t="s">
        <v>129</v>
      </c>
      <c r="F173" s="6"/>
      <c r="G173" s="6"/>
      <c r="H173" s="16" t="e">
        <f>SUMIFS(Table2[Run Difference],Table2[Team ID],C173,Table2[Opponent ID],D173)/COUNTIFS(Table2[Team ID],C173,Table2[Opponent ID],D173)</f>
        <v>#DIV/0!</v>
      </c>
      <c r="I173">
        <f>COUNTIFS(Table2[Team ID],C173,Table2[Opponent ID],D173)</f>
        <v>0</v>
      </c>
    </row>
    <row r="174" spans="3:9" x14ac:dyDescent="0.3">
      <c r="C174" s="3">
        <v>21</v>
      </c>
      <c r="D174" s="4">
        <v>14</v>
      </c>
      <c r="E174" s="4" t="s">
        <v>129</v>
      </c>
      <c r="F174" s="4"/>
      <c r="G174" s="4"/>
      <c r="H174" s="16">
        <f>SUMIFS(Table2[Run Difference],Table2[Team ID],C174,Table2[Opponent ID],D174)/COUNTIFS(Table2[Team ID],C174,Table2[Opponent ID],D174)</f>
        <v>-1.6666666666666667</v>
      </c>
      <c r="I174">
        <f>COUNTIFS(Table2[Team ID],C174,Table2[Opponent ID],D174)</f>
        <v>3</v>
      </c>
    </row>
    <row r="175" spans="3:9" x14ac:dyDescent="0.3">
      <c r="C175" s="5">
        <v>22</v>
      </c>
      <c r="D175" s="6">
        <v>14</v>
      </c>
      <c r="E175" s="6" t="s">
        <v>129</v>
      </c>
      <c r="F175" s="6"/>
      <c r="G175" s="6"/>
      <c r="H175" s="16">
        <f>SUMIFS(Table2[Run Difference],Table2[Team ID],C175,Table2[Opponent ID],D175)/COUNTIFS(Table2[Team ID],C175,Table2[Opponent ID],D175)</f>
        <v>-5</v>
      </c>
      <c r="I175">
        <f>COUNTIFS(Table2[Team ID],C175,Table2[Opponent ID],D175)</f>
        <v>3</v>
      </c>
    </row>
    <row r="176" spans="3:9" x14ac:dyDescent="0.3">
      <c r="C176" s="3">
        <v>23</v>
      </c>
      <c r="D176" s="4">
        <v>14</v>
      </c>
      <c r="E176" s="4" t="s">
        <v>129</v>
      </c>
      <c r="F176" s="4"/>
      <c r="G176" s="4"/>
      <c r="H176" s="16">
        <f>SUMIFS(Table2[Run Difference],Table2[Team ID],C176,Table2[Opponent ID],D176)/COUNTIFS(Table2[Team ID],C176,Table2[Opponent ID],D176)</f>
        <v>-5.166666666666667</v>
      </c>
      <c r="I176">
        <f>COUNTIFS(Table2[Team ID],C176,Table2[Opponent ID],D176)</f>
        <v>6</v>
      </c>
    </row>
    <row r="177" spans="3:9" x14ac:dyDescent="0.3">
      <c r="C177" s="5">
        <v>24</v>
      </c>
      <c r="D177" s="6">
        <v>14</v>
      </c>
      <c r="E177" s="6" t="s">
        <v>129</v>
      </c>
      <c r="F177" s="6"/>
      <c r="G177" s="6"/>
      <c r="H177" s="16">
        <f>SUMIFS(Table2[Run Difference],Table2[Team ID],C177,Table2[Opponent ID],D177)/COUNTIFS(Table2[Team ID],C177,Table2[Opponent ID],D177)</f>
        <v>-0.7</v>
      </c>
      <c r="I177">
        <f>COUNTIFS(Table2[Team ID],C177,Table2[Opponent ID],D177)</f>
        <v>10</v>
      </c>
    </row>
    <row r="178" spans="3:9" x14ac:dyDescent="0.3">
      <c r="C178" s="3">
        <v>26</v>
      </c>
      <c r="D178" s="4">
        <v>14</v>
      </c>
      <c r="E178" s="4" t="s">
        <v>129</v>
      </c>
      <c r="F178" s="4"/>
      <c r="G178" s="4"/>
      <c r="H178" s="16">
        <f>SUMIFS(Table2[Run Difference],Table2[Team ID],C178,Table2[Opponent ID],D178)/COUNTIFS(Table2[Team ID],C178,Table2[Opponent ID],D178)</f>
        <v>-1.3333333333333333</v>
      </c>
      <c r="I178">
        <f>COUNTIFS(Table2[Team ID],C178,Table2[Opponent ID],D178)</f>
        <v>6</v>
      </c>
    </row>
    <row r="179" spans="3:9" x14ac:dyDescent="0.3">
      <c r="C179" s="5">
        <v>30</v>
      </c>
      <c r="D179" s="6">
        <v>14</v>
      </c>
      <c r="E179" s="6" t="s">
        <v>129</v>
      </c>
      <c r="F179" s="6"/>
      <c r="G179" s="6"/>
      <c r="H179" s="16" t="e">
        <f>SUMIFS(Table2[Run Difference],Table2[Team ID],C179,Table2[Opponent ID],D179)/COUNTIFS(Table2[Team ID],C179,Table2[Opponent ID],D179)</f>
        <v>#DIV/0!</v>
      </c>
      <c r="I179">
        <f>COUNTIFS(Table2[Team ID],C179,Table2[Opponent ID],D179)</f>
        <v>0</v>
      </c>
    </row>
    <row r="180" spans="3:9" x14ac:dyDescent="0.3">
      <c r="C180" s="3">
        <v>1</v>
      </c>
      <c r="D180" s="4">
        <v>15</v>
      </c>
      <c r="E180" s="4" t="s">
        <v>129</v>
      </c>
      <c r="F180" s="4"/>
      <c r="G180" s="4"/>
      <c r="H180" s="16" t="e">
        <f>SUMIFS(Table2[Run Difference],Table2[Team ID],C180,Table2[Opponent ID],D180)/COUNTIFS(Table2[Team ID],C180,Table2[Opponent ID],D180)</f>
        <v>#DIV/0!</v>
      </c>
      <c r="I180">
        <f>COUNTIFS(Table2[Team ID],C180,Table2[Opponent ID],D180)</f>
        <v>0</v>
      </c>
    </row>
    <row r="181" spans="3:9" x14ac:dyDescent="0.3">
      <c r="C181" s="5">
        <v>2</v>
      </c>
      <c r="D181" s="6">
        <v>15</v>
      </c>
      <c r="E181" s="6" t="s">
        <v>129</v>
      </c>
      <c r="F181" s="6"/>
      <c r="G181" s="6"/>
      <c r="H181" s="16">
        <f>SUMIFS(Table2[Run Difference],Table2[Team ID],C181,Table2[Opponent ID],D181)/COUNTIFS(Table2[Team ID],C181,Table2[Opponent ID],D181)</f>
        <v>0.2</v>
      </c>
      <c r="I181">
        <f>COUNTIFS(Table2[Team ID],C181,Table2[Opponent ID],D181)</f>
        <v>5</v>
      </c>
    </row>
    <row r="182" spans="3:9" x14ac:dyDescent="0.3">
      <c r="C182" s="3">
        <v>5</v>
      </c>
      <c r="D182" s="4">
        <v>15</v>
      </c>
      <c r="E182" s="4" t="s">
        <v>129</v>
      </c>
      <c r="F182" s="4"/>
      <c r="G182" s="4"/>
      <c r="H182" s="16" t="e">
        <f>SUMIFS(Table2[Run Difference],Table2[Team ID],C182,Table2[Opponent ID],D182)/COUNTIFS(Table2[Team ID],C182,Table2[Opponent ID],D182)</f>
        <v>#DIV/0!</v>
      </c>
      <c r="I182">
        <f>COUNTIFS(Table2[Team ID],C182,Table2[Opponent ID],D182)</f>
        <v>0</v>
      </c>
    </row>
    <row r="183" spans="3:9" x14ac:dyDescent="0.3">
      <c r="C183" s="5">
        <v>11</v>
      </c>
      <c r="D183" s="6">
        <v>15</v>
      </c>
      <c r="E183" s="6" t="s">
        <v>129</v>
      </c>
      <c r="F183" s="6"/>
      <c r="G183" s="6"/>
      <c r="H183" s="16">
        <f>SUMIFS(Table2[Run Difference],Table2[Team ID],C183,Table2[Opponent ID],D183)/COUNTIFS(Table2[Team ID],C183,Table2[Opponent ID],D183)</f>
        <v>6</v>
      </c>
      <c r="I183">
        <f>COUNTIFS(Table2[Team ID],C183,Table2[Opponent ID],D183)</f>
        <v>3</v>
      </c>
    </row>
    <row r="184" spans="3:9" x14ac:dyDescent="0.3">
      <c r="C184" s="3">
        <v>13</v>
      </c>
      <c r="D184" s="4">
        <v>15</v>
      </c>
      <c r="E184" s="4" t="s">
        <v>129</v>
      </c>
      <c r="F184" s="4"/>
      <c r="G184" s="4"/>
      <c r="H184" s="16">
        <f>SUMIFS(Table2[Run Difference],Table2[Team ID],C184,Table2[Opponent ID],D184)/COUNTIFS(Table2[Team ID],C184,Table2[Opponent ID],D184)</f>
        <v>-2.3333333333333335</v>
      </c>
      <c r="I184">
        <f>COUNTIFS(Table2[Team ID],C184,Table2[Opponent ID],D184)</f>
        <v>3</v>
      </c>
    </row>
    <row r="185" spans="3:9" x14ac:dyDescent="0.3">
      <c r="C185" s="5">
        <v>14</v>
      </c>
      <c r="D185" s="6">
        <v>15</v>
      </c>
      <c r="E185" s="6" t="s">
        <v>129</v>
      </c>
      <c r="F185" s="6"/>
      <c r="G185" s="6"/>
      <c r="H185" s="16">
        <f>SUMIFS(Table2[Run Difference],Table2[Team ID],C185,Table2[Opponent ID],D185)/COUNTIFS(Table2[Team ID],C185,Table2[Opponent ID],D185)</f>
        <v>2.25</v>
      </c>
      <c r="I185">
        <f>COUNTIFS(Table2[Team ID],C185,Table2[Opponent ID],D185)</f>
        <v>4</v>
      </c>
    </row>
    <row r="186" spans="3:9" x14ac:dyDescent="0.3">
      <c r="C186" s="3">
        <v>18</v>
      </c>
      <c r="D186" s="4">
        <v>15</v>
      </c>
      <c r="E186" s="4" t="s">
        <v>129</v>
      </c>
      <c r="F186" s="4"/>
      <c r="G186" s="4"/>
      <c r="H186" s="16">
        <f>SUMIFS(Table2[Run Difference],Table2[Team ID],C186,Table2[Opponent ID],D186)/COUNTIFS(Table2[Team ID],C186,Table2[Opponent ID],D186)</f>
        <v>-1</v>
      </c>
      <c r="I186">
        <f>COUNTIFS(Table2[Team ID],C186,Table2[Opponent ID],D186)</f>
        <v>10</v>
      </c>
    </row>
    <row r="187" spans="3:9" x14ac:dyDescent="0.3">
      <c r="C187" s="5">
        <v>20</v>
      </c>
      <c r="D187" s="6">
        <v>15</v>
      </c>
      <c r="E187" s="6" t="s">
        <v>129</v>
      </c>
      <c r="F187" s="6"/>
      <c r="G187" s="6"/>
      <c r="H187" s="16">
        <f>SUMIFS(Table2[Run Difference],Table2[Team ID],C187,Table2[Opponent ID],D187)/COUNTIFS(Table2[Team ID],C187,Table2[Opponent ID],D187)</f>
        <v>0.5</v>
      </c>
      <c r="I187">
        <f>COUNTIFS(Table2[Team ID],C187,Table2[Opponent ID],D187)</f>
        <v>2</v>
      </c>
    </row>
    <row r="188" spans="3:9" x14ac:dyDescent="0.3">
      <c r="C188" s="3">
        <v>21</v>
      </c>
      <c r="D188" s="4">
        <v>15</v>
      </c>
      <c r="E188" s="4" t="s">
        <v>129</v>
      </c>
      <c r="F188" s="4"/>
      <c r="G188" s="4"/>
      <c r="H188" s="16">
        <f>SUMIFS(Table2[Run Difference],Table2[Team ID],C188,Table2[Opponent ID],D188)/COUNTIFS(Table2[Team ID],C188,Table2[Opponent ID],D188)</f>
        <v>-2.4</v>
      </c>
      <c r="I188">
        <f>COUNTIFS(Table2[Team ID],C188,Table2[Opponent ID],D188)</f>
        <v>5</v>
      </c>
    </row>
    <row r="189" spans="3:9" x14ac:dyDescent="0.3">
      <c r="C189" s="5">
        <v>22</v>
      </c>
      <c r="D189" s="6">
        <v>15</v>
      </c>
      <c r="E189" s="6" t="s">
        <v>129</v>
      </c>
      <c r="F189" s="6"/>
      <c r="G189" s="6"/>
      <c r="H189" s="16">
        <f>SUMIFS(Table2[Run Difference],Table2[Team ID],C189,Table2[Opponent ID],D189)/COUNTIFS(Table2[Team ID],C189,Table2[Opponent ID],D189)</f>
        <v>2.3333333333333335</v>
      </c>
      <c r="I189">
        <f>COUNTIFS(Table2[Team ID],C189,Table2[Opponent ID],D189)</f>
        <v>3</v>
      </c>
    </row>
    <row r="190" spans="3:9" x14ac:dyDescent="0.3">
      <c r="C190" s="3">
        <v>23</v>
      </c>
      <c r="D190" s="4">
        <v>15</v>
      </c>
      <c r="E190" s="4" t="s">
        <v>129</v>
      </c>
      <c r="F190" s="4"/>
      <c r="G190" s="4"/>
      <c r="H190" s="16">
        <f>SUMIFS(Table2[Run Difference],Table2[Team ID],C190,Table2[Opponent ID],D190)/COUNTIFS(Table2[Team ID],C190,Table2[Opponent ID],D190)</f>
        <v>-1.6666666666666667</v>
      </c>
      <c r="I190">
        <f>COUNTIFS(Table2[Team ID],C190,Table2[Opponent ID],D190)</f>
        <v>3</v>
      </c>
    </row>
    <row r="191" spans="3:9" x14ac:dyDescent="0.3">
      <c r="C191" s="5">
        <v>25</v>
      </c>
      <c r="D191" s="6">
        <v>15</v>
      </c>
      <c r="E191" s="6" t="s">
        <v>129</v>
      </c>
      <c r="F191" s="6"/>
      <c r="G191" s="6"/>
      <c r="H191" s="16">
        <f>SUMIFS(Table2[Run Difference],Table2[Team ID],C191,Table2[Opponent ID],D191)/COUNTIFS(Table2[Team ID],C191,Table2[Opponent ID],D191)</f>
        <v>1.6666666666666667</v>
      </c>
      <c r="I191">
        <f>COUNTIFS(Table2[Team ID],C191,Table2[Opponent ID],D191)</f>
        <v>3</v>
      </c>
    </row>
    <row r="192" spans="3:9" x14ac:dyDescent="0.3">
      <c r="C192" s="3">
        <v>26</v>
      </c>
      <c r="D192" s="4">
        <v>15</v>
      </c>
      <c r="E192" s="4" t="s">
        <v>129</v>
      </c>
      <c r="F192" s="4"/>
      <c r="G192" s="4"/>
      <c r="H192" s="16">
        <f>SUMIFS(Table2[Run Difference],Table2[Team ID],C192,Table2[Opponent ID],D192)/COUNTIFS(Table2[Team ID],C192,Table2[Opponent ID],D192)</f>
        <v>2.6666666666666665</v>
      </c>
      <c r="I192">
        <f>COUNTIFS(Table2[Team ID],C192,Table2[Opponent ID],D192)</f>
        <v>3</v>
      </c>
    </row>
    <row r="193" spans="3:9" x14ac:dyDescent="0.3">
      <c r="C193" s="5">
        <v>27</v>
      </c>
      <c r="D193" s="6">
        <v>15</v>
      </c>
      <c r="E193" s="6" t="s">
        <v>129</v>
      </c>
      <c r="F193" s="6"/>
      <c r="G193" s="6"/>
      <c r="H193" s="16">
        <f>SUMIFS(Table2[Run Difference],Table2[Team ID],C193,Table2[Opponent ID],D193)/COUNTIFS(Table2[Team ID],C193,Table2[Opponent ID],D193)</f>
        <v>1</v>
      </c>
      <c r="I193">
        <f>COUNTIFS(Table2[Team ID],C193,Table2[Opponent ID],D193)</f>
        <v>4</v>
      </c>
    </row>
    <row r="194" spans="3:9" x14ac:dyDescent="0.3">
      <c r="C194" s="3">
        <v>30</v>
      </c>
      <c r="D194" s="4">
        <v>15</v>
      </c>
      <c r="E194" s="4" t="s">
        <v>129</v>
      </c>
      <c r="F194" s="4"/>
      <c r="G194" s="4"/>
      <c r="H194" s="16">
        <f>SUMIFS(Table2[Run Difference],Table2[Team ID],C194,Table2[Opponent ID],D194)/COUNTIFS(Table2[Team ID],C194,Table2[Opponent ID],D194)</f>
        <v>1</v>
      </c>
      <c r="I194">
        <f>COUNTIFS(Table2[Team ID],C194,Table2[Opponent ID],D194)</f>
        <v>3</v>
      </c>
    </row>
    <row r="195" spans="3:9" x14ac:dyDescent="0.3">
      <c r="C195" s="5">
        <v>1</v>
      </c>
      <c r="D195" s="6">
        <v>16</v>
      </c>
      <c r="E195" s="6" t="s">
        <v>129</v>
      </c>
      <c r="F195" s="6"/>
      <c r="G195" s="6"/>
      <c r="H195" s="16">
        <f>SUMIFS(Table2[Run Difference],Table2[Team ID],C195,Table2[Opponent ID],D195)/COUNTIFS(Table2[Team ID],C195,Table2[Opponent ID],D195)</f>
        <v>-0.75</v>
      </c>
      <c r="I195">
        <f>COUNTIFS(Table2[Team ID],C195,Table2[Opponent ID],D195)</f>
        <v>4</v>
      </c>
    </row>
    <row r="196" spans="3:9" x14ac:dyDescent="0.3">
      <c r="C196" s="3">
        <v>2</v>
      </c>
      <c r="D196" s="4">
        <v>16</v>
      </c>
      <c r="E196" s="4" t="s">
        <v>129</v>
      </c>
      <c r="F196" s="4"/>
      <c r="G196" s="4"/>
      <c r="H196" s="16">
        <f>SUMIFS(Table2[Run Difference],Table2[Team ID],C196,Table2[Opponent ID],D196)/COUNTIFS(Table2[Team ID],C196,Table2[Opponent ID],D196)</f>
        <v>3</v>
      </c>
      <c r="I196">
        <f>COUNTIFS(Table2[Team ID],C196,Table2[Opponent ID],D196)</f>
        <v>3</v>
      </c>
    </row>
    <row r="197" spans="3:9" x14ac:dyDescent="0.3">
      <c r="C197" s="5">
        <v>4</v>
      </c>
      <c r="D197" s="6">
        <v>16</v>
      </c>
      <c r="E197" s="6" t="s">
        <v>129</v>
      </c>
      <c r="F197" s="6"/>
      <c r="G197" s="6"/>
      <c r="H197" s="16">
        <f>SUMIFS(Table2[Run Difference],Table2[Team ID],C197,Table2[Opponent ID],D197)/COUNTIFS(Table2[Team ID],C197,Table2[Opponent ID],D197)</f>
        <v>-1.3333333333333333</v>
      </c>
      <c r="I197">
        <f>COUNTIFS(Table2[Team ID],C197,Table2[Opponent ID],D197)</f>
        <v>3</v>
      </c>
    </row>
    <row r="198" spans="3:9" x14ac:dyDescent="0.3">
      <c r="C198" s="3">
        <v>5</v>
      </c>
      <c r="D198" s="4">
        <v>16</v>
      </c>
      <c r="E198" s="4" t="s">
        <v>129</v>
      </c>
      <c r="F198" s="4"/>
      <c r="G198" s="4"/>
      <c r="H198" s="16">
        <f>SUMIFS(Table2[Run Difference],Table2[Team ID],C198,Table2[Opponent ID],D198)/COUNTIFS(Table2[Team ID],C198,Table2[Opponent ID],D198)</f>
        <v>1.625</v>
      </c>
      <c r="I198">
        <f>COUNTIFS(Table2[Team ID],C198,Table2[Opponent ID],D198)</f>
        <v>8</v>
      </c>
    </row>
    <row r="199" spans="3:9" x14ac:dyDescent="0.3">
      <c r="C199" s="5">
        <v>7</v>
      </c>
      <c r="D199" s="6">
        <v>16</v>
      </c>
      <c r="E199" s="6" t="s">
        <v>129</v>
      </c>
      <c r="F199" s="6"/>
      <c r="G199" s="6"/>
      <c r="H199" s="16">
        <f>SUMIFS(Table2[Run Difference],Table2[Team ID],C199,Table2[Opponent ID],D199)/COUNTIFS(Table2[Team ID],C199,Table2[Opponent ID],D199)</f>
        <v>-3.8571428571428572</v>
      </c>
      <c r="I199">
        <f>COUNTIFS(Table2[Team ID],C199,Table2[Opponent ID],D199)</f>
        <v>7</v>
      </c>
    </row>
    <row r="200" spans="3:9" x14ac:dyDescent="0.3">
      <c r="C200" s="3">
        <v>9</v>
      </c>
      <c r="D200" s="4">
        <v>16</v>
      </c>
      <c r="E200" s="4" t="s">
        <v>129</v>
      </c>
      <c r="F200" s="4"/>
      <c r="G200" s="4"/>
      <c r="H200" s="16">
        <f>SUMIFS(Table2[Run Difference],Table2[Team ID],C200,Table2[Opponent ID],D200)/COUNTIFS(Table2[Team ID],C200,Table2[Opponent ID],D200)</f>
        <v>-0.25</v>
      </c>
      <c r="I200">
        <f>COUNTIFS(Table2[Team ID],C200,Table2[Opponent ID],D200)</f>
        <v>4</v>
      </c>
    </row>
    <row r="201" spans="3:9" x14ac:dyDescent="0.3">
      <c r="C201" s="5">
        <v>14</v>
      </c>
      <c r="D201" s="6">
        <v>16</v>
      </c>
      <c r="E201" s="6" t="s">
        <v>129</v>
      </c>
      <c r="F201" s="6"/>
      <c r="G201" s="6"/>
      <c r="H201" s="16" t="e">
        <f>SUMIFS(Table2[Run Difference],Table2[Team ID],C201,Table2[Opponent ID],D201)/COUNTIFS(Table2[Team ID],C201,Table2[Opponent ID],D201)</f>
        <v>#DIV/0!</v>
      </c>
      <c r="I201">
        <f>COUNTIFS(Table2[Team ID],C201,Table2[Opponent ID],D201)</f>
        <v>0</v>
      </c>
    </row>
    <row r="202" spans="3:9" x14ac:dyDescent="0.3">
      <c r="C202" s="3">
        <v>18</v>
      </c>
      <c r="D202" s="4">
        <v>16</v>
      </c>
      <c r="E202" s="4" t="s">
        <v>129</v>
      </c>
      <c r="F202" s="4"/>
      <c r="G202" s="4"/>
      <c r="H202" s="16">
        <f>SUMIFS(Table2[Run Difference],Table2[Team ID],C202,Table2[Opponent ID],D202)/COUNTIFS(Table2[Team ID],C202,Table2[Opponent ID],D202)</f>
        <v>-2.5</v>
      </c>
      <c r="I202">
        <f>COUNTIFS(Table2[Team ID],C202,Table2[Opponent ID],D202)</f>
        <v>6</v>
      </c>
    </row>
    <row r="203" spans="3:9" x14ac:dyDescent="0.3">
      <c r="C203" s="5">
        <v>22</v>
      </c>
      <c r="D203" s="6">
        <v>16</v>
      </c>
      <c r="E203" s="6" t="s">
        <v>129</v>
      </c>
      <c r="F203" s="6"/>
      <c r="G203" s="6"/>
      <c r="H203" s="16">
        <f>SUMIFS(Table2[Run Difference],Table2[Team ID],C203,Table2[Opponent ID],D203)/COUNTIFS(Table2[Team ID],C203,Table2[Opponent ID],D203)</f>
        <v>0.33333333333333331</v>
      </c>
      <c r="I203">
        <f>COUNTIFS(Table2[Team ID],C203,Table2[Opponent ID],D203)</f>
        <v>3</v>
      </c>
    </row>
    <row r="204" spans="3:9" x14ac:dyDescent="0.3">
      <c r="C204" s="3">
        <v>23</v>
      </c>
      <c r="D204" s="4">
        <v>16</v>
      </c>
      <c r="E204" s="4" t="s">
        <v>129</v>
      </c>
      <c r="F204" s="4"/>
      <c r="G204" s="4"/>
      <c r="H204" s="16">
        <f>SUMIFS(Table2[Run Difference],Table2[Team ID],C204,Table2[Opponent ID],D204)/COUNTIFS(Table2[Team ID],C204,Table2[Opponent ID],D204)</f>
        <v>-1.75</v>
      </c>
      <c r="I204">
        <f>COUNTIFS(Table2[Team ID],C204,Table2[Opponent ID],D204)</f>
        <v>4</v>
      </c>
    </row>
    <row r="205" spans="3:9" x14ac:dyDescent="0.3">
      <c r="C205" s="5">
        <v>24</v>
      </c>
      <c r="D205" s="6">
        <v>16</v>
      </c>
      <c r="E205" s="6" t="s">
        <v>129</v>
      </c>
      <c r="F205" s="6"/>
      <c r="G205" s="6"/>
      <c r="H205" s="16" t="e">
        <f>SUMIFS(Table2[Run Difference],Table2[Team ID],C205,Table2[Opponent ID],D205)/COUNTIFS(Table2[Team ID],C205,Table2[Opponent ID],D205)</f>
        <v>#DIV/0!</v>
      </c>
      <c r="I205">
        <f>COUNTIFS(Table2[Team ID],C205,Table2[Opponent ID],D205)</f>
        <v>0</v>
      </c>
    </row>
    <row r="206" spans="3:9" x14ac:dyDescent="0.3">
      <c r="C206" s="3">
        <v>26</v>
      </c>
      <c r="D206" s="4">
        <v>16</v>
      </c>
      <c r="E206" s="4" t="s">
        <v>129</v>
      </c>
      <c r="F206" s="4"/>
      <c r="G206" s="4"/>
      <c r="H206" s="16">
        <f>SUMIFS(Table2[Run Difference],Table2[Team ID],C206,Table2[Opponent ID],D206)/COUNTIFS(Table2[Team ID],C206,Table2[Opponent ID],D206)</f>
        <v>0.5714285714285714</v>
      </c>
      <c r="I206">
        <f>COUNTIFS(Table2[Team ID],C206,Table2[Opponent ID],D206)</f>
        <v>7</v>
      </c>
    </row>
    <row r="207" spans="3:9" x14ac:dyDescent="0.3">
      <c r="C207" s="5">
        <v>29</v>
      </c>
      <c r="D207" s="6">
        <v>16</v>
      </c>
      <c r="E207" s="6" t="s">
        <v>129</v>
      </c>
      <c r="F207" s="6"/>
      <c r="G207" s="6"/>
      <c r="H207" s="16">
        <f>SUMIFS(Table2[Run Difference],Table2[Team ID],C207,Table2[Opponent ID],D207)/COUNTIFS(Table2[Team ID],C207,Table2[Opponent ID],D207)</f>
        <v>0.5</v>
      </c>
      <c r="I207">
        <f>COUNTIFS(Table2[Team ID],C207,Table2[Opponent ID],D207)</f>
        <v>4</v>
      </c>
    </row>
    <row r="208" spans="3:9" x14ac:dyDescent="0.3">
      <c r="C208" s="3">
        <v>3</v>
      </c>
      <c r="D208" s="4">
        <v>17</v>
      </c>
      <c r="E208" s="4" t="s">
        <v>129</v>
      </c>
      <c r="F208" s="4"/>
      <c r="G208" s="4"/>
      <c r="H208" s="16">
        <f>SUMIFS(Table2[Run Difference],Table2[Team ID],C208,Table2[Opponent ID],D208)/COUNTIFS(Table2[Team ID],C208,Table2[Opponent ID],D208)</f>
        <v>-3.3333333333333335</v>
      </c>
      <c r="I208">
        <f>COUNTIFS(Table2[Team ID],C208,Table2[Opponent ID],D208)</f>
        <v>3</v>
      </c>
    </row>
    <row r="209" spans="3:9" x14ac:dyDescent="0.3">
      <c r="C209" s="5">
        <v>4</v>
      </c>
      <c r="D209" s="6">
        <v>17</v>
      </c>
      <c r="E209" s="6" t="s">
        <v>129</v>
      </c>
      <c r="F209" s="6"/>
      <c r="G209" s="6"/>
      <c r="H209" s="16">
        <f>SUMIFS(Table2[Run Difference],Table2[Team ID],C209,Table2[Opponent ID],D209)/COUNTIFS(Table2[Team ID],C209,Table2[Opponent ID],D209)</f>
        <v>6.666666666666667</v>
      </c>
      <c r="I209">
        <f>COUNTIFS(Table2[Team ID],C209,Table2[Opponent ID],D209)</f>
        <v>3</v>
      </c>
    </row>
    <row r="210" spans="3:9" x14ac:dyDescent="0.3">
      <c r="C210" s="3">
        <v>6</v>
      </c>
      <c r="D210" s="4">
        <v>17</v>
      </c>
      <c r="E210" s="4" t="s">
        <v>129</v>
      </c>
      <c r="F210" s="4"/>
      <c r="G210" s="4"/>
      <c r="H210" s="16">
        <f>SUMIFS(Table2[Run Difference],Table2[Team ID],C210,Table2[Opponent ID],D210)/COUNTIFS(Table2[Team ID],C210,Table2[Opponent ID],D210)</f>
        <v>-1.25</v>
      </c>
      <c r="I210">
        <f>COUNTIFS(Table2[Team ID],C210,Table2[Opponent ID],D210)</f>
        <v>8</v>
      </c>
    </row>
    <row r="211" spans="3:9" x14ac:dyDescent="0.3">
      <c r="C211" s="5">
        <v>8</v>
      </c>
      <c r="D211" s="6">
        <v>17</v>
      </c>
      <c r="E211" s="6" t="s">
        <v>129</v>
      </c>
      <c r="F211" s="6"/>
      <c r="G211" s="6"/>
      <c r="H211" s="16">
        <f>SUMIFS(Table2[Run Difference],Table2[Team ID],C211,Table2[Opponent ID],D211)/COUNTIFS(Table2[Team ID],C211,Table2[Opponent ID],D211)</f>
        <v>2.3333333333333335</v>
      </c>
      <c r="I211">
        <f>COUNTIFS(Table2[Team ID],C211,Table2[Opponent ID],D211)</f>
        <v>6</v>
      </c>
    </row>
    <row r="212" spans="3:9" x14ac:dyDescent="0.3">
      <c r="C212" s="3">
        <v>9</v>
      </c>
      <c r="D212" s="4">
        <v>17</v>
      </c>
      <c r="E212" s="4" t="s">
        <v>129</v>
      </c>
      <c r="F212" s="4"/>
      <c r="G212" s="4"/>
      <c r="H212" s="16">
        <f>SUMIFS(Table2[Run Difference],Table2[Team ID],C212,Table2[Opponent ID],D212)/COUNTIFS(Table2[Team ID],C212,Table2[Opponent ID],D212)</f>
        <v>2</v>
      </c>
      <c r="I212">
        <f>COUNTIFS(Table2[Team ID],C212,Table2[Opponent ID],D212)</f>
        <v>3</v>
      </c>
    </row>
    <row r="213" spans="3:9" x14ac:dyDescent="0.3">
      <c r="C213" s="5">
        <v>10</v>
      </c>
      <c r="D213" s="6">
        <v>17</v>
      </c>
      <c r="E213" s="6" t="s">
        <v>129</v>
      </c>
      <c r="F213" s="6"/>
      <c r="G213" s="6"/>
      <c r="H213" s="16">
        <f>SUMIFS(Table2[Run Difference],Table2[Team ID],C213,Table2[Opponent ID],D213)/COUNTIFS(Table2[Team ID],C213,Table2[Opponent ID],D213)</f>
        <v>0.66666666666666663</v>
      </c>
      <c r="I213">
        <f>COUNTIFS(Table2[Team ID],C213,Table2[Opponent ID],D213)</f>
        <v>6</v>
      </c>
    </row>
    <row r="214" spans="3:9" x14ac:dyDescent="0.3">
      <c r="C214" s="3">
        <v>11</v>
      </c>
      <c r="D214" s="4">
        <v>17</v>
      </c>
      <c r="E214" s="4" t="s">
        <v>129</v>
      </c>
      <c r="F214" s="4"/>
      <c r="G214" s="4"/>
      <c r="H214" s="16">
        <f>SUMIFS(Table2[Run Difference],Table2[Team ID],C214,Table2[Opponent ID],D214)/COUNTIFS(Table2[Team ID],C214,Table2[Opponent ID],D214)</f>
        <v>8</v>
      </c>
      <c r="I214">
        <f>COUNTIFS(Table2[Team ID],C214,Table2[Opponent ID],D214)</f>
        <v>3</v>
      </c>
    </row>
    <row r="215" spans="3:9" x14ac:dyDescent="0.3">
      <c r="C215" s="5">
        <v>12</v>
      </c>
      <c r="D215" s="6">
        <v>17</v>
      </c>
      <c r="E215" s="6" t="s">
        <v>129</v>
      </c>
      <c r="F215" s="6"/>
      <c r="G215" s="6"/>
      <c r="H215" s="16">
        <f>SUMIFS(Table2[Run Difference],Table2[Team ID],C215,Table2[Opponent ID],D215)/COUNTIFS(Table2[Team ID],C215,Table2[Opponent ID],D215)</f>
        <v>-2.875</v>
      </c>
      <c r="I215">
        <f>COUNTIFS(Table2[Team ID],C215,Table2[Opponent ID],D215)</f>
        <v>8</v>
      </c>
    </row>
    <row r="216" spans="3:9" x14ac:dyDescent="0.3">
      <c r="C216" s="3">
        <v>13</v>
      </c>
      <c r="D216" s="4">
        <v>17</v>
      </c>
      <c r="E216" s="4" t="s">
        <v>129</v>
      </c>
      <c r="F216" s="4"/>
      <c r="G216" s="4"/>
      <c r="H216" s="16" t="e">
        <f>SUMIFS(Table2[Run Difference],Table2[Team ID],C216,Table2[Opponent ID],D216)/COUNTIFS(Table2[Team ID],C216,Table2[Opponent ID],D216)</f>
        <v>#DIV/0!</v>
      </c>
      <c r="I216">
        <f>COUNTIFS(Table2[Team ID],C216,Table2[Opponent ID],D216)</f>
        <v>0</v>
      </c>
    </row>
    <row r="217" spans="3:9" x14ac:dyDescent="0.3">
      <c r="C217" s="5">
        <v>20</v>
      </c>
      <c r="D217" s="6">
        <v>17</v>
      </c>
      <c r="E217" s="6" t="s">
        <v>129</v>
      </c>
      <c r="F217" s="6"/>
      <c r="G217" s="6"/>
      <c r="H217" s="16">
        <f>SUMIFS(Table2[Run Difference],Table2[Team ID],C217,Table2[Opponent ID],D217)/COUNTIFS(Table2[Team ID],C217,Table2[Opponent ID],D217)</f>
        <v>-2.6666666666666665</v>
      </c>
      <c r="I217">
        <f>COUNTIFS(Table2[Team ID],C217,Table2[Opponent ID],D217)</f>
        <v>3</v>
      </c>
    </row>
    <row r="218" spans="3:9" x14ac:dyDescent="0.3">
      <c r="C218" s="3">
        <v>24</v>
      </c>
      <c r="D218" s="4">
        <v>17</v>
      </c>
      <c r="E218" s="4" t="s">
        <v>129</v>
      </c>
      <c r="F218" s="4"/>
      <c r="G218" s="4"/>
      <c r="H218" s="16" t="e">
        <f>SUMIFS(Table2[Run Difference],Table2[Team ID],C218,Table2[Opponent ID],D218)/COUNTIFS(Table2[Team ID],C218,Table2[Opponent ID],D218)</f>
        <v>#DIV/0!</v>
      </c>
      <c r="I218">
        <f>COUNTIFS(Table2[Team ID],C218,Table2[Opponent ID],D218)</f>
        <v>0</v>
      </c>
    </row>
    <row r="219" spans="3:9" x14ac:dyDescent="0.3">
      <c r="C219" s="5">
        <v>25</v>
      </c>
      <c r="D219" s="6">
        <v>17</v>
      </c>
      <c r="E219" s="6" t="s">
        <v>129</v>
      </c>
      <c r="F219" s="6"/>
      <c r="G219" s="6"/>
      <c r="H219" s="16" t="e">
        <f>SUMIFS(Table2[Run Difference],Table2[Team ID],C219,Table2[Opponent ID],D219)/COUNTIFS(Table2[Team ID],C219,Table2[Opponent ID],D219)</f>
        <v>#DIV/0!</v>
      </c>
      <c r="I219">
        <f>COUNTIFS(Table2[Team ID],C219,Table2[Opponent ID],D219)</f>
        <v>0</v>
      </c>
    </row>
    <row r="220" spans="3:9" x14ac:dyDescent="0.3">
      <c r="C220" s="3">
        <v>27</v>
      </c>
      <c r="D220" s="4">
        <v>17</v>
      </c>
      <c r="E220" s="4" t="s">
        <v>129</v>
      </c>
      <c r="F220" s="4"/>
      <c r="G220" s="4"/>
      <c r="H220" s="16">
        <f>SUMIFS(Table2[Run Difference],Table2[Team ID],C220,Table2[Opponent ID],D220)/COUNTIFS(Table2[Team ID],C220,Table2[Opponent ID],D220)</f>
        <v>1</v>
      </c>
      <c r="I220">
        <f>COUNTIFS(Table2[Team ID],C220,Table2[Opponent ID],D220)</f>
        <v>3</v>
      </c>
    </row>
    <row r="221" spans="3:9" x14ac:dyDescent="0.3">
      <c r="C221" s="5">
        <v>28</v>
      </c>
      <c r="D221" s="6">
        <v>17</v>
      </c>
      <c r="E221" s="6" t="s">
        <v>129</v>
      </c>
      <c r="F221" s="6"/>
      <c r="G221" s="6"/>
      <c r="H221" s="16">
        <f>SUMIFS(Table2[Run Difference],Table2[Team ID],C221,Table2[Opponent ID],D221)/COUNTIFS(Table2[Team ID],C221,Table2[Opponent ID],D221)</f>
        <v>1</v>
      </c>
      <c r="I221">
        <f>COUNTIFS(Table2[Team ID],C221,Table2[Opponent ID],D221)</f>
        <v>3</v>
      </c>
    </row>
    <row r="222" spans="3:9" x14ac:dyDescent="0.3">
      <c r="C222" s="3">
        <v>1</v>
      </c>
      <c r="D222" s="4">
        <v>18</v>
      </c>
      <c r="E222" s="4" t="s">
        <v>129</v>
      </c>
      <c r="F222" s="4"/>
      <c r="G222" s="4"/>
      <c r="H222" s="16">
        <f>SUMIFS(Table2[Run Difference],Table2[Team ID],C222,Table2[Opponent ID],D222)/COUNTIFS(Table2[Team ID],C222,Table2[Opponent ID],D222)</f>
        <v>2</v>
      </c>
      <c r="I222">
        <f>COUNTIFS(Table2[Team ID],C222,Table2[Opponent ID],D222)</f>
        <v>3</v>
      </c>
    </row>
    <row r="223" spans="3:9" x14ac:dyDescent="0.3">
      <c r="C223" s="5">
        <v>2</v>
      </c>
      <c r="D223" s="6">
        <v>18</v>
      </c>
      <c r="E223" s="6" t="s">
        <v>129</v>
      </c>
      <c r="F223" s="6"/>
      <c r="G223" s="6"/>
      <c r="H223" s="16">
        <f>SUMIFS(Table2[Run Difference],Table2[Team ID],C223,Table2[Opponent ID],D223)/COUNTIFS(Table2[Team ID],C223,Table2[Opponent ID],D223)</f>
        <v>-1.375</v>
      </c>
      <c r="I223">
        <f>COUNTIFS(Table2[Team ID],C223,Table2[Opponent ID],D223)</f>
        <v>8</v>
      </c>
    </row>
    <row r="224" spans="3:9" x14ac:dyDescent="0.3">
      <c r="C224" s="3">
        <v>13</v>
      </c>
      <c r="D224" s="4">
        <v>18</v>
      </c>
      <c r="E224" s="4" t="s">
        <v>129</v>
      </c>
      <c r="F224" s="4"/>
      <c r="G224" s="4"/>
      <c r="H224" s="16">
        <f>SUMIFS(Table2[Run Difference],Table2[Team ID],C224,Table2[Opponent ID],D224)/COUNTIFS(Table2[Team ID],C224,Table2[Opponent ID],D224)</f>
        <v>0.66666666666666663</v>
      </c>
      <c r="I224">
        <f>COUNTIFS(Table2[Team ID],C224,Table2[Opponent ID],D224)</f>
        <v>3</v>
      </c>
    </row>
    <row r="225" spans="3:9" x14ac:dyDescent="0.3">
      <c r="C225" s="5">
        <v>15</v>
      </c>
      <c r="D225" s="6">
        <v>18</v>
      </c>
      <c r="E225" s="6" t="s">
        <v>129</v>
      </c>
      <c r="F225" s="6"/>
      <c r="G225" s="6"/>
      <c r="H225" s="16">
        <f>SUMIFS(Table2[Run Difference],Table2[Team ID],C225,Table2[Opponent ID],D225)/COUNTIFS(Table2[Team ID],C225,Table2[Opponent ID],D225)</f>
        <v>1</v>
      </c>
      <c r="I225">
        <f>COUNTIFS(Table2[Team ID],C225,Table2[Opponent ID],D225)</f>
        <v>10</v>
      </c>
    </row>
    <row r="226" spans="3:9" x14ac:dyDescent="0.3">
      <c r="C226" s="3">
        <v>16</v>
      </c>
      <c r="D226" s="4">
        <v>18</v>
      </c>
      <c r="E226" s="4" t="s">
        <v>129</v>
      </c>
      <c r="F226" s="4"/>
      <c r="G226" s="4"/>
      <c r="H226" s="16">
        <f>SUMIFS(Table2[Run Difference],Table2[Team ID],C226,Table2[Opponent ID],D226)/COUNTIFS(Table2[Team ID],C226,Table2[Opponent ID],D226)</f>
        <v>2.5</v>
      </c>
      <c r="I226">
        <f>COUNTIFS(Table2[Team ID],C226,Table2[Opponent ID],D226)</f>
        <v>6</v>
      </c>
    </row>
    <row r="227" spans="3:9" x14ac:dyDescent="0.3">
      <c r="C227" s="5">
        <v>21</v>
      </c>
      <c r="D227" s="6">
        <v>18</v>
      </c>
      <c r="E227" s="6" t="s">
        <v>129</v>
      </c>
      <c r="F227" s="6"/>
      <c r="G227" s="6"/>
      <c r="H227" s="16">
        <f>SUMIFS(Table2[Run Difference],Table2[Team ID],C227,Table2[Opponent ID],D227)/COUNTIFS(Table2[Team ID],C227,Table2[Opponent ID],D227)</f>
        <v>-1.1666666666666667</v>
      </c>
      <c r="I227">
        <f>COUNTIFS(Table2[Team ID],C227,Table2[Opponent ID],D227)</f>
        <v>6</v>
      </c>
    </row>
    <row r="228" spans="3:9" x14ac:dyDescent="0.3">
      <c r="C228" s="3">
        <v>22</v>
      </c>
      <c r="D228" s="4">
        <v>18</v>
      </c>
      <c r="E228" s="4" t="s">
        <v>129</v>
      </c>
      <c r="F228" s="4"/>
      <c r="G228" s="4"/>
      <c r="H228" s="16">
        <f>SUMIFS(Table2[Run Difference],Table2[Team ID],C228,Table2[Opponent ID],D228)/COUNTIFS(Table2[Team ID],C228,Table2[Opponent ID],D228)</f>
        <v>-3.6666666666666665</v>
      </c>
      <c r="I228">
        <f>COUNTIFS(Table2[Team ID],C228,Table2[Opponent ID],D228)</f>
        <v>3</v>
      </c>
    </row>
    <row r="229" spans="3:9" x14ac:dyDescent="0.3">
      <c r="C229" s="5">
        <v>23</v>
      </c>
      <c r="D229" s="6">
        <v>18</v>
      </c>
      <c r="E229" s="6" t="s">
        <v>129</v>
      </c>
      <c r="F229" s="6"/>
      <c r="G229" s="6"/>
      <c r="H229" s="16">
        <f>SUMIFS(Table2[Run Difference],Table2[Team ID],C229,Table2[Opponent ID],D229)/COUNTIFS(Table2[Team ID],C229,Table2[Opponent ID],D229)</f>
        <v>-1.3333333333333333</v>
      </c>
      <c r="I229">
        <f>COUNTIFS(Table2[Team ID],C229,Table2[Opponent ID],D229)</f>
        <v>3</v>
      </c>
    </row>
    <row r="230" spans="3:9" x14ac:dyDescent="0.3">
      <c r="C230" s="3">
        <v>24</v>
      </c>
      <c r="D230" s="4">
        <v>18</v>
      </c>
      <c r="E230" s="4" t="s">
        <v>129</v>
      </c>
      <c r="F230" s="4"/>
      <c r="G230" s="4"/>
      <c r="H230" s="16">
        <f>SUMIFS(Table2[Run Difference],Table2[Team ID],C230,Table2[Opponent ID],D230)/COUNTIFS(Table2[Team ID],C230,Table2[Opponent ID],D230)</f>
        <v>-1.6666666666666667</v>
      </c>
      <c r="I230">
        <f>COUNTIFS(Table2[Team ID],C230,Table2[Opponent ID],D230)</f>
        <v>3</v>
      </c>
    </row>
    <row r="231" spans="3:9" x14ac:dyDescent="0.3">
      <c r="C231" s="5">
        <v>28</v>
      </c>
      <c r="D231" s="6">
        <v>18</v>
      </c>
      <c r="E231" s="6" t="s">
        <v>129</v>
      </c>
      <c r="F231" s="6"/>
      <c r="G231" s="6"/>
      <c r="H231" s="16" t="e">
        <f>SUMIFS(Table2[Run Difference],Table2[Team ID],C231,Table2[Opponent ID],D231)/COUNTIFS(Table2[Team ID],C231,Table2[Opponent ID],D231)</f>
        <v>#DIV/0!</v>
      </c>
      <c r="I231">
        <f>COUNTIFS(Table2[Team ID],C231,Table2[Opponent ID],D231)</f>
        <v>0</v>
      </c>
    </row>
    <row r="232" spans="3:9" x14ac:dyDescent="0.3">
      <c r="C232" s="3">
        <v>30</v>
      </c>
      <c r="D232" s="4">
        <v>18</v>
      </c>
      <c r="E232" s="4" t="s">
        <v>129</v>
      </c>
      <c r="F232" s="4"/>
      <c r="G232" s="4"/>
      <c r="H232" s="16">
        <f>SUMIFS(Table2[Run Difference],Table2[Team ID],C232,Table2[Opponent ID],D232)/COUNTIFS(Table2[Team ID],C232,Table2[Opponent ID],D232)</f>
        <v>3.3333333333333335</v>
      </c>
      <c r="I232">
        <f>COUNTIFS(Table2[Team ID],C232,Table2[Opponent ID],D232)</f>
        <v>6</v>
      </c>
    </row>
    <row r="233" spans="3:9" x14ac:dyDescent="0.3">
      <c r="C233" s="5">
        <v>3</v>
      </c>
      <c r="D233" s="6">
        <v>19</v>
      </c>
      <c r="E233" s="6" t="s">
        <v>129</v>
      </c>
      <c r="F233" s="6"/>
      <c r="G233" s="6"/>
      <c r="H233" s="16">
        <f>SUMIFS(Table2[Run Difference],Table2[Team ID],C233,Table2[Opponent ID],D233)/COUNTIFS(Table2[Team ID],C233,Table2[Opponent ID],D233)</f>
        <v>-0.88888888888888884</v>
      </c>
      <c r="I233">
        <f>COUNTIFS(Table2[Team ID],C233,Table2[Opponent ID],D233)</f>
        <v>9</v>
      </c>
    </row>
    <row r="234" spans="3:9" x14ac:dyDescent="0.3">
      <c r="C234" s="3">
        <v>4</v>
      </c>
      <c r="D234" s="4">
        <v>19</v>
      </c>
      <c r="E234" s="4" t="s">
        <v>129</v>
      </c>
      <c r="F234" s="4"/>
      <c r="G234" s="4"/>
      <c r="H234" s="16">
        <f>SUMIFS(Table2[Run Difference],Table2[Team ID],C234,Table2[Opponent ID],D234)/COUNTIFS(Table2[Team ID],C234,Table2[Opponent ID],D234)</f>
        <v>-2.5</v>
      </c>
      <c r="I234">
        <f>COUNTIFS(Table2[Team ID],C234,Table2[Opponent ID],D234)</f>
        <v>2</v>
      </c>
    </row>
    <row r="235" spans="3:9" x14ac:dyDescent="0.3">
      <c r="C235" s="5">
        <v>5</v>
      </c>
      <c r="D235" s="6">
        <v>19</v>
      </c>
      <c r="E235" s="6" t="s">
        <v>129</v>
      </c>
      <c r="F235" s="6"/>
      <c r="G235" s="6"/>
      <c r="H235" s="16">
        <f>SUMIFS(Table2[Run Difference],Table2[Team ID],C235,Table2[Opponent ID],D235)/COUNTIFS(Table2[Team ID],C235,Table2[Opponent ID],D235)</f>
        <v>-2.3333333333333335</v>
      </c>
      <c r="I235">
        <f>COUNTIFS(Table2[Team ID],C235,Table2[Opponent ID],D235)</f>
        <v>3</v>
      </c>
    </row>
    <row r="236" spans="3:9" x14ac:dyDescent="0.3">
      <c r="C236" s="3">
        <v>6</v>
      </c>
      <c r="D236" s="4">
        <v>19</v>
      </c>
      <c r="E236" s="4" t="s">
        <v>129</v>
      </c>
      <c r="F236" s="4"/>
      <c r="G236" s="4"/>
      <c r="H236" s="16">
        <f>SUMIFS(Table2[Run Difference],Table2[Team ID],C236,Table2[Opponent ID],D236)/COUNTIFS(Table2[Team ID],C236,Table2[Opponent ID],D236)</f>
        <v>-2.6666666666666665</v>
      </c>
      <c r="I236">
        <f>COUNTIFS(Table2[Team ID],C236,Table2[Opponent ID],D236)</f>
        <v>3</v>
      </c>
    </row>
    <row r="237" spans="3:9" x14ac:dyDescent="0.3">
      <c r="C237" s="5">
        <v>7</v>
      </c>
      <c r="D237" s="6">
        <v>19</v>
      </c>
      <c r="E237" s="6" t="s">
        <v>129</v>
      </c>
      <c r="F237" s="6"/>
      <c r="G237" s="6"/>
      <c r="H237" s="16">
        <f>SUMIFS(Table2[Run Difference],Table2[Team ID],C237,Table2[Opponent ID],D237)/COUNTIFS(Table2[Team ID],C237,Table2[Opponent ID],D237)</f>
        <v>-2</v>
      </c>
      <c r="I237">
        <f>COUNTIFS(Table2[Team ID],C237,Table2[Opponent ID],D237)</f>
        <v>2</v>
      </c>
    </row>
    <row r="238" spans="3:9" x14ac:dyDescent="0.3">
      <c r="C238" s="3">
        <v>11</v>
      </c>
      <c r="D238" s="4">
        <v>19</v>
      </c>
      <c r="E238" s="4" t="s">
        <v>129</v>
      </c>
      <c r="F238" s="4"/>
      <c r="G238" s="4"/>
      <c r="H238" s="16">
        <f>SUMIFS(Table2[Run Difference],Table2[Team ID],C238,Table2[Opponent ID],D238)/COUNTIFS(Table2[Team ID],C238,Table2[Opponent ID],D238)</f>
        <v>0.75</v>
      </c>
      <c r="I238">
        <f>COUNTIFS(Table2[Team ID],C238,Table2[Opponent ID],D238)</f>
        <v>4</v>
      </c>
    </row>
    <row r="239" spans="3:9" x14ac:dyDescent="0.3">
      <c r="C239" s="5">
        <v>12</v>
      </c>
      <c r="D239" s="6">
        <v>19</v>
      </c>
      <c r="E239" s="6" t="s">
        <v>129</v>
      </c>
      <c r="F239" s="6"/>
      <c r="G239" s="6"/>
      <c r="H239" s="16">
        <f>SUMIFS(Table2[Run Difference],Table2[Team ID],C239,Table2[Opponent ID],D239)/COUNTIFS(Table2[Team ID],C239,Table2[Opponent ID],D239)</f>
        <v>-1.1666666666666667</v>
      </c>
      <c r="I239">
        <f>COUNTIFS(Table2[Team ID],C239,Table2[Opponent ID],D239)</f>
        <v>6</v>
      </c>
    </row>
    <row r="240" spans="3:9" x14ac:dyDescent="0.3">
      <c r="C240" s="3">
        <v>20</v>
      </c>
      <c r="D240" s="4">
        <v>19</v>
      </c>
      <c r="E240" s="4" t="s">
        <v>129</v>
      </c>
      <c r="F240" s="4"/>
      <c r="G240" s="4"/>
      <c r="H240" s="16">
        <f>SUMIFS(Table2[Run Difference],Table2[Team ID],C240,Table2[Opponent ID],D240)/COUNTIFS(Table2[Team ID],C240,Table2[Opponent ID],D240)</f>
        <v>-0.66666666666666663</v>
      </c>
      <c r="I240">
        <f>COUNTIFS(Table2[Team ID],C240,Table2[Opponent ID],D240)</f>
        <v>3</v>
      </c>
    </row>
    <row r="241" spans="3:9" x14ac:dyDescent="0.3">
      <c r="C241" s="5">
        <v>22</v>
      </c>
      <c r="D241" s="6">
        <v>19</v>
      </c>
      <c r="E241" s="6" t="s">
        <v>129</v>
      </c>
      <c r="F241" s="6"/>
      <c r="G241" s="6"/>
      <c r="H241" s="16">
        <f>SUMIFS(Table2[Run Difference],Table2[Team ID],C241,Table2[Opponent ID],D241)/COUNTIFS(Table2[Team ID],C241,Table2[Opponent ID],D241)</f>
        <v>-0.66666666666666663</v>
      </c>
      <c r="I241">
        <f>COUNTIFS(Table2[Team ID],C241,Table2[Opponent ID],D241)</f>
        <v>3</v>
      </c>
    </row>
    <row r="242" spans="3:9" x14ac:dyDescent="0.3">
      <c r="C242" s="3">
        <v>26</v>
      </c>
      <c r="D242" s="4">
        <v>19</v>
      </c>
      <c r="E242" s="4" t="s">
        <v>129</v>
      </c>
      <c r="F242" s="4"/>
      <c r="G242" s="4"/>
      <c r="H242" s="16">
        <f>SUMIFS(Table2[Run Difference],Table2[Team ID],C242,Table2[Opponent ID],D242)/COUNTIFS(Table2[Team ID],C242,Table2[Opponent ID],D242)</f>
        <v>-2.6666666666666665</v>
      </c>
      <c r="I242">
        <f>COUNTIFS(Table2[Team ID],C242,Table2[Opponent ID],D242)</f>
        <v>3</v>
      </c>
    </row>
    <row r="243" spans="3:9" x14ac:dyDescent="0.3">
      <c r="C243" s="5">
        <v>27</v>
      </c>
      <c r="D243" s="6">
        <v>19</v>
      </c>
      <c r="E243" s="6" t="s">
        <v>129</v>
      </c>
      <c r="F243" s="6"/>
      <c r="G243" s="6"/>
      <c r="H243" s="16">
        <f>SUMIFS(Table2[Run Difference],Table2[Team ID],C243,Table2[Opponent ID],D243)/COUNTIFS(Table2[Team ID],C243,Table2[Opponent ID],D243)</f>
        <v>-0.66666666666666663</v>
      </c>
      <c r="I243">
        <f>COUNTIFS(Table2[Team ID],C243,Table2[Opponent ID],D243)</f>
        <v>9</v>
      </c>
    </row>
    <row r="244" spans="3:9" x14ac:dyDescent="0.3">
      <c r="C244" s="3">
        <v>29</v>
      </c>
      <c r="D244" s="4">
        <v>19</v>
      </c>
      <c r="E244" s="4" t="s">
        <v>129</v>
      </c>
      <c r="F244" s="4"/>
      <c r="G244" s="4"/>
      <c r="H244" s="16">
        <f>SUMIFS(Table2[Run Difference],Table2[Team ID],C244,Table2[Opponent ID],D244)/COUNTIFS(Table2[Team ID],C244,Table2[Opponent ID],D244)</f>
        <v>-0.66666666666666663</v>
      </c>
      <c r="I244">
        <f>COUNTIFS(Table2[Team ID],C244,Table2[Opponent ID],D244)</f>
        <v>3</v>
      </c>
    </row>
    <row r="245" spans="3:9" x14ac:dyDescent="0.3">
      <c r="C245" s="5">
        <v>4</v>
      </c>
      <c r="D245" s="6">
        <v>20</v>
      </c>
      <c r="E245" s="6" t="s">
        <v>129</v>
      </c>
      <c r="F245" s="6"/>
      <c r="G245" s="6"/>
      <c r="H245" s="16">
        <f>SUMIFS(Table2[Run Difference],Table2[Team ID],C245,Table2[Opponent ID],D245)/COUNTIFS(Table2[Team ID],C245,Table2[Opponent ID],D245)</f>
        <v>-0.5</v>
      </c>
      <c r="I245">
        <f>COUNTIFS(Table2[Team ID],C245,Table2[Opponent ID],D245)</f>
        <v>4</v>
      </c>
    </row>
    <row r="246" spans="3:9" x14ac:dyDescent="0.3">
      <c r="C246" s="3">
        <v>8</v>
      </c>
      <c r="D246" s="4">
        <v>20</v>
      </c>
      <c r="E246" s="4" t="s">
        <v>129</v>
      </c>
      <c r="F246" s="4"/>
      <c r="G246" s="4"/>
      <c r="H246" s="16">
        <f>SUMIFS(Table2[Run Difference],Table2[Team ID],C246,Table2[Opponent ID],D246)/COUNTIFS(Table2[Team ID],C246,Table2[Opponent ID],D246)</f>
        <v>1.6666666666666667</v>
      </c>
      <c r="I246">
        <f>COUNTIFS(Table2[Team ID],C246,Table2[Opponent ID],D246)</f>
        <v>3</v>
      </c>
    </row>
    <row r="247" spans="3:9" x14ac:dyDescent="0.3">
      <c r="C247" s="5">
        <v>10</v>
      </c>
      <c r="D247" s="6">
        <v>20</v>
      </c>
      <c r="E247" s="6" t="s">
        <v>129</v>
      </c>
      <c r="F247" s="6"/>
      <c r="G247" s="6"/>
      <c r="H247" s="16">
        <f>SUMIFS(Table2[Run Difference],Table2[Team ID],C247,Table2[Opponent ID],D247)/COUNTIFS(Table2[Team ID],C247,Table2[Opponent ID],D247)</f>
        <v>0.66666666666666663</v>
      </c>
      <c r="I247">
        <f>COUNTIFS(Table2[Team ID],C247,Table2[Opponent ID],D247)</f>
        <v>3</v>
      </c>
    </row>
    <row r="248" spans="3:9" x14ac:dyDescent="0.3">
      <c r="C248" s="3">
        <v>11</v>
      </c>
      <c r="D248" s="4">
        <v>20</v>
      </c>
      <c r="E248" s="4" t="s">
        <v>129</v>
      </c>
      <c r="F248" s="4"/>
      <c r="G248" s="4"/>
      <c r="H248" s="16">
        <f>SUMIFS(Table2[Run Difference],Table2[Team ID],C248,Table2[Opponent ID],D248)/COUNTIFS(Table2[Team ID],C248,Table2[Opponent ID],D248)</f>
        <v>3.6</v>
      </c>
      <c r="I248">
        <f>COUNTIFS(Table2[Team ID],C248,Table2[Opponent ID],D248)</f>
        <v>5</v>
      </c>
    </row>
    <row r="249" spans="3:9" x14ac:dyDescent="0.3">
      <c r="C249" s="5">
        <v>12</v>
      </c>
      <c r="D249" s="6">
        <v>20</v>
      </c>
      <c r="E249" s="6" t="s">
        <v>129</v>
      </c>
      <c r="F249" s="6"/>
      <c r="G249" s="6"/>
      <c r="H249" s="16">
        <f>SUMIFS(Table2[Run Difference],Table2[Team ID],C249,Table2[Opponent ID],D249)/COUNTIFS(Table2[Team ID],C249,Table2[Opponent ID],D249)</f>
        <v>-1.6666666666666667</v>
      </c>
      <c r="I249">
        <f>COUNTIFS(Table2[Team ID],C249,Table2[Opponent ID],D249)</f>
        <v>3</v>
      </c>
    </row>
    <row r="250" spans="3:9" x14ac:dyDescent="0.3">
      <c r="C250" s="3">
        <v>13</v>
      </c>
      <c r="D250" s="4">
        <v>20</v>
      </c>
      <c r="E250" s="4" t="s">
        <v>129</v>
      </c>
      <c r="F250" s="4"/>
      <c r="G250" s="4"/>
      <c r="H250" s="16">
        <f>SUMIFS(Table2[Run Difference],Table2[Team ID],C250,Table2[Opponent ID],D250)/COUNTIFS(Table2[Team ID],C250,Table2[Opponent ID],D250)</f>
        <v>0.6</v>
      </c>
      <c r="I250">
        <f>COUNTIFS(Table2[Team ID],C250,Table2[Opponent ID],D250)</f>
        <v>10</v>
      </c>
    </row>
    <row r="251" spans="3:9" x14ac:dyDescent="0.3">
      <c r="C251" s="5">
        <v>15</v>
      </c>
      <c r="D251" s="6">
        <v>20</v>
      </c>
      <c r="E251" s="6" t="s">
        <v>129</v>
      </c>
      <c r="F251" s="6"/>
      <c r="G251" s="6"/>
      <c r="H251" s="16">
        <f>SUMIFS(Table2[Run Difference],Table2[Team ID],C251,Table2[Opponent ID],D251)/COUNTIFS(Table2[Team ID],C251,Table2[Opponent ID],D251)</f>
        <v>-0.5</v>
      </c>
      <c r="I251">
        <f>COUNTIFS(Table2[Team ID],C251,Table2[Opponent ID],D251)</f>
        <v>2</v>
      </c>
    </row>
    <row r="252" spans="3:9" x14ac:dyDescent="0.3">
      <c r="C252" s="3">
        <v>17</v>
      </c>
      <c r="D252" s="4">
        <v>20</v>
      </c>
      <c r="E252" s="4" t="s">
        <v>129</v>
      </c>
      <c r="F252" s="4"/>
      <c r="G252" s="4"/>
      <c r="H252" s="16">
        <f>SUMIFS(Table2[Run Difference],Table2[Team ID],C252,Table2[Opponent ID],D252)/COUNTIFS(Table2[Team ID],C252,Table2[Opponent ID],D252)</f>
        <v>2.6666666666666665</v>
      </c>
      <c r="I252">
        <f>COUNTIFS(Table2[Team ID],C252,Table2[Opponent ID],D252)</f>
        <v>3</v>
      </c>
    </row>
    <row r="253" spans="3:9" x14ac:dyDescent="0.3">
      <c r="C253" s="5">
        <v>19</v>
      </c>
      <c r="D253" s="6">
        <v>20</v>
      </c>
      <c r="E253" s="6" t="s">
        <v>129</v>
      </c>
      <c r="F253" s="6"/>
      <c r="G253" s="6"/>
      <c r="H253" s="16">
        <f>SUMIFS(Table2[Run Difference],Table2[Team ID],C253,Table2[Opponent ID],D253)/COUNTIFS(Table2[Team ID],C253,Table2[Opponent ID],D253)</f>
        <v>0.66666666666666663</v>
      </c>
      <c r="I253">
        <f>COUNTIFS(Table2[Team ID],C253,Table2[Opponent ID],D253)</f>
        <v>3</v>
      </c>
    </row>
    <row r="254" spans="3:9" x14ac:dyDescent="0.3">
      <c r="C254" s="3">
        <v>25</v>
      </c>
      <c r="D254" s="4">
        <v>20</v>
      </c>
      <c r="E254" s="4" t="s">
        <v>129</v>
      </c>
      <c r="F254" s="4"/>
      <c r="G254" s="4"/>
      <c r="H254" s="16">
        <f>SUMIFS(Table2[Run Difference],Table2[Team ID],C254,Table2[Opponent ID],D254)/COUNTIFS(Table2[Team ID],C254,Table2[Opponent ID],D254)</f>
        <v>0.8571428571428571</v>
      </c>
      <c r="I254">
        <f>COUNTIFS(Table2[Team ID],C254,Table2[Opponent ID],D254)</f>
        <v>7</v>
      </c>
    </row>
    <row r="255" spans="3:9" x14ac:dyDescent="0.3">
      <c r="C255" s="5">
        <v>27</v>
      </c>
      <c r="D255" s="6">
        <v>20</v>
      </c>
      <c r="E255" s="6" t="s">
        <v>129</v>
      </c>
      <c r="F255" s="6"/>
      <c r="G255" s="6"/>
      <c r="H255" s="16" t="e">
        <f>SUMIFS(Table2[Run Difference],Table2[Team ID],C255,Table2[Opponent ID],D255)/COUNTIFS(Table2[Team ID],C255,Table2[Opponent ID],D255)</f>
        <v>#DIV/0!</v>
      </c>
      <c r="I255">
        <f>COUNTIFS(Table2[Team ID],C255,Table2[Opponent ID],D255)</f>
        <v>0</v>
      </c>
    </row>
    <row r="256" spans="3:9" x14ac:dyDescent="0.3">
      <c r="C256" s="3">
        <v>28</v>
      </c>
      <c r="D256" s="4">
        <v>20</v>
      </c>
      <c r="E256" s="4" t="s">
        <v>129</v>
      </c>
      <c r="F256" s="4"/>
      <c r="G256" s="4"/>
      <c r="H256" s="16">
        <f>SUMIFS(Table2[Run Difference],Table2[Team ID],C256,Table2[Opponent ID],D256)/COUNTIFS(Table2[Team ID],C256,Table2[Opponent ID],D256)</f>
        <v>1.1111111111111112</v>
      </c>
      <c r="I256">
        <f>COUNTIFS(Table2[Team ID],C256,Table2[Opponent ID],D256)</f>
        <v>9</v>
      </c>
    </row>
    <row r="257" spans="3:9" x14ac:dyDescent="0.3">
      <c r="C257" s="5">
        <v>29</v>
      </c>
      <c r="D257" s="6">
        <v>20</v>
      </c>
      <c r="E257" s="6" t="s">
        <v>129</v>
      </c>
      <c r="F257" s="6"/>
      <c r="G257" s="6"/>
      <c r="H257" s="16" t="e">
        <f>SUMIFS(Table2[Run Difference],Table2[Team ID],C257,Table2[Opponent ID],D257)/COUNTIFS(Table2[Team ID],C257,Table2[Opponent ID],D257)</f>
        <v>#DIV/0!</v>
      </c>
      <c r="I257">
        <f>COUNTIFS(Table2[Team ID],C257,Table2[Opponent ID],D257)</f>
        <v>0</v>
      </c>
    </row>
    <row r="258" spans="3:9" x14ac:dyDescent="0.3">
      <c r="C258" s="3">
        <v>30</v>
      </c>
      <c r="D258" s="4">
        <v>20</v>
      </c>
      <c r="E258" s="4" t="s">
        <v>129</v>
      </c>
      <c r="F258" s="4"/>
      <c r="G258" s="4"/>
      <c r="H258" s="16" t="e">
        <f>SUMIFS(Table2[Run Difference],Table2[Team ID],C258,Table2[Opponent ID],D258)/COUNTIFS(Table2[Team ID],C258,Table2[Opponent ID],D258)</f>
        <v>#DIV/0!</v>
      </c>
      <c r="I258">
        <f>COUNTIFS(Table2[Team ID],C258,Table2[Opponent ID],D258)</f>
        <v>0</v>
      </c>
    </row>
    <row r="259" spans="3:9" x14ac:dyDescent="0.3">
      <c r="C259" s="5">
        <v>2</v>
      </c>
      <c r="D259" s="6">
        <v>21</v>
      </c>
      <c r="E259" s="6" t="s">
        <v>129</v>
      </c>
      <c r="F259" s="6"/>
      <c r="G259" s="6"/>
      <c r="H259" s="16">
        <f>SUMIFS(Table2[Run Difference],Table2[Team ID],C259,Table2[Opponent ID],D259)/COUNTIFS(Table2[Team ID],C259,Table2[Opponent ID],D259)</f>
        <v>-1.6666666666666667</v>
      </c>
      <c r="I259">
        <f>COUNTIFS(Table2[Team ID],C259,Table2[Opponent ID],D259)</f>
        <v>3</v>
      </c>
    </row>
    <row r="260" spans="3:9" x14ac:dyDescent="0.3">
      <c r="C260" s="3">
        <v>5</v>
      </c>
      <c r="D260" s="4">
        <v>21</v>
      </c>
      <c r="E260" s="4" t="s">
        <v>129</v>
      </c>
      <c r="F260" s="4"/>
      <c r="G260" s="4"/>
      <c r="H260" s="16">
        <f>SUMIFS(Table2[Run Difference],Table2[Team ID],C260,Table2[Opponent ID],D260)/COUNTIFS(Table2[Team ID],C260,Table2[Opponent ID],D260)</f>
        <v>-0.25</v>
      </c>
      <c r="I260">
        <f>COUNTIFS(Table2[Team ID],C260,Table2[Opponent ID],D260)</f>
        <v>4</v>
      </c>
    </row>
    <row r="261" spans="3:9" x14ac:dyDescent="0.3">
      <c r="C261" s="5">
        <v>7</v>
      </c>
      <c r="D261" s="6">
        <v>21</v>
      </c>
      <c r="E261" s="6" t="s">
        <v>129</v>
      </c>
      <c r="F261" s="6"/>
      <c r="G261" s="6"/>
      <c r="H261" s="16">
        <f>SUMIFS(Table2[Run Difference],Table2[Team ID],C261,Table2[Opponent ID],D261)/COUNTIFS(Table2[Team ID],C261,Table2[Opponent ID],D261)</f>
        <v>1.6666666666666667</v>
      </c>
      <c r="I261">
        <f>COUNTIFS(Table2[Team ID],C261,Table2[Opponent ID],D261)</f>
        <v>6</v>
      </c>
    </row>
    <row r="262" spans="3:9" x14ac:dyDescent="0.3">
      <c r="C262" s="3">
        <v>9</v>
      </c>
      <c r="D262" s="4">
        <v>21</v>
      </c>
      <c r="E262" s="4" t="s">
        <v>129</v>
      </c>
      <c r="F262" s="4"/>
      <c r="G262" s="4"/>
      <c r="H262" s="16">
        <f>SUMIFS(Table2[Run Difference],Table2[Team ID],C262,Table2[Opponent ID],D262)/COUNTIFS(Table2[Team ID],C262,Table2[Opponent ID],D262)</f>
        <v>4.25</v>
      </c>
      <c r="I262">
        <f>COUNTIFS(Table2[Team ID],C262,Table2[Opponent ID],D262)</f>
        <v>4</v>
      </c>
    </row>
    <row r="263" spans="3:9" x14ac:dyDescent="0.3">
      <c r="C263" s="5">
        <v>14</v>
      </c>
      <c r="D263" s="6">
        <v>21</v>
      </c>
      <c r="E263" s="6" t="s">
        <v>129</v>
      </c>
      <c r="F263" s="6"/>
      <c r="G263" s="6"/>
      <c r="H263" s="16">
        <f>SUMIFS(Table2[Run Difference],Table2[Team ID],C263,Table2[Opponent ID],D263)/COUNTIFS(Table2[Team ID],C263,Table2[Opponent ID],D263)</f>
        <v>1.6666666666666667</v>
      </c>
      <c r="I263">
        <f>COUNTIFS(Table2[Team ID],C263,Table2[Opponent ID],D263)</f>
        <v>3</v>
      </c>
    </row>
    <row r="264" spans="3:9" x14ac:dyDescent="0.3">
      <c r="C264" s="3">
        <v>15</v>
      </c>
      <c r="D264" s="4">
        <v>21</v>
      </c>
      <c r="E264" s="4" t="s">
        <v>129</v>
      </c>
      <c r="F264" s="4"/>
      <c r="G264" s="4"/>
      <c r="H264" s="16">
        <f>SUMIFS(Table2[Run Difference],Table2[Team ID],C264,Table2[Opponent ID],D264)/COUNTIFS(Table2[Team ID],C264,Table2[Opponent ID],D264)</f>
        <v>2.4</v>
      </c>
      <c r="I264">
        <f>COUNTIFS(Table2[Team ID],C264,Table2[Opponent ID],D264)</f>
        <v>5</v>
      </c>
    </row>
    <row r="265" spans="3:9" x14ac:dyDescent="0.3">
      <c r="C265" s="5">
        <v>18</v>
      </c>
      <c r="D265" s="6">
        <v>21</v>
      </c>
      <c r="E265" s="6" t="s">
        <v>129</v>
      </c>
      <c r="F265" s="6"/>
      <c r="G265" s="6"/>
      <c r="H265" s="16">
        <f>SUMIFS(Table2[Run Difference],Table2[Team ID],C265,Table2[Opponent ID],D265)/COUNTIFS(Table2[Team ID],C265,Table2[Opponent ID],D265)</f>
        <v>1.1666666666666667</v>
      </c>
      <c r="I265">
        <f>COUNTIFS(Table2[Team ID],C265,Table2[Opponent ID],D265)</f>
        <v>6</v>
      </c>
    </row>
    <row r="266" spans="3:9" x14ac:dyDescent="0.3">
      <c r="C266" s="3">
        <v>22</v>
      </c>
      <c r="D266" s="4">
        <v>21</v>
      </c>
      <c r="E266" s="4" t="s">
        <v>129</v>
      </c>
      <c r="F266" s="4"/>
      <c r="G266" s="4"/>
      <c r="H266" s="16">
        <f>SUMIFS(Table2[Run Difference],Table2[Team ID],C266,Table2[Opponent ID],D266)/COUNTIFS(Table2[Team ID],C266,Table2[Opponent ID],D266)</f>
        <v>-0.33333333333333331</v>
      </c>
      <c r="I266">
        <f>COUNTIFS(Table2[Team ID],C266,Table2[Opponent ID],D266)</f>
        <v>3</v>
      </c>
    </row>
    <row r="267" spans="3:9" x14ac:dyDescent="0.3">
      <c r="C267" s="5">
        <v>24</v>
      </c>
      <c r="D267" s="6">
        <v>21</v>
      </c>
      <c r="E267" s="6" t="s">
        <v>129</v>
      </c>
      <c r="F267" s="6"/>
      <c r="G267" s="6"/>
      <c r="H267" s="16" t="e">
        <f>SUMIFS(Table2[Run Difference],Table2[Team ID],C267,Table2[Opponent ID],D267)/COUNTIFS(Table2[Team ID],C267,Table2[Opponent ID],D267)</f>
        <v>#DIV/0!</v>
      </c>
      <c r="I267">
        <f>COUNTIFS(Table2[Team ID],C267,Table2[Opponent ID],D267)</f>
        <v>0</v>
      </c>
    </row>
    <row r="268" spans="3:9" x14ac:dyDescent="0.3">
      <c r="C268" s="3">
        <v>25</v>
      </c>
      <c r="D268" s="4">
        <v>21</v>
      </c>
      <c r="E268" s="4" t="s">
        <v>129</v>
      </c>
      <c r="F268" s="4"/>
      <c r="G268" s="4"/>
      <c r="H268" s="16">
        <f>SUMIFS(Table2[Run Difference],Table2[Team ID],C268,Table2[Opponent ID],D268)/COUNTIFS(Table2[Team ID],C268,Table2[Opponent ID],D268)</f>
        <v>3</v>
      </c>
      <c r="I268">
        <f>COUNTIFS(Table2[Team ID],C268,Table2[Opponent ID],D268)</f>
        <v>2</v>
      </c>
    </row>
    <row r="269" spans="3:9" x14ac:dyDescent="0.3">
      <c r="C269" s="5">
        <v>26</v>
      </c>
      <c r="D269" s="6">
        <v>21</v>
      </c>
      <c r="E269" s="6" t="s">
        <v>129</v>
      </c>
      <c r="F269" s="6"/>
      <c r="G269" s="6"/>
      <c r="H269" s="16" t="e">
        <f>SUMIFS(Table2[Run Difference],Table2[Team ID],C269,Table2[Opponent ID],D269)/COUNTIFS(Table2[Team ID],C269,Table2[Opponent ID],D269)</f>
        <v>#DIV/0!</v>
      </c>
      <c r="I269">
        <f>COUNTIFS(Table2[Team ID],C269,Table2[Opponent ID],D269)</f>
        <v>0</v>
      </c>
    </row>
    <row r="270" spans="3:9" x14ac:dyDescent="0.3">
      <c r="C270" s="3">
        <v>28</v>
      </c>
      <c r="D270" s="4">
        <v>21</v>
      </c>
      <c r="E270" s="4" t="s">
        <v>129</v>
      </c>
      <c r="F270" s="4"/>
      <c r="G270" s="4"/>
      <c r="H270" s="16">
        <f>SUMIFS(Table2[Run Difference],Table2[Team ID],C270,Table2[Opponent ID],D270)/COUNTIFS(Table2[Team ID],C270,Table2[Opponent ID],D270)</f>
        <v>4.666666666666667</v>
      </c>
      <c r="I270">
        <f>COUNTIFS(Table2[Team ID],C270,Table2[Opponent ID],D270)</f>
        <v>3</v>
      </c>
    </row>
    <row r="271" spans="3:9" x14ac:dyDescent="0.3">
      <c r="C271" s="5">
        <v>30</v>
      </c>
      <c r="D271" s="6">
        <v>21</v>
      </c>
      <c r="E271" s="6" t="s">
        <v>129</v>
      </c>
      <c r="F271" s="6"/>
      <c r="G271" s="6"/>
      <c r="H271" s="16">
        <f>SUMIFS(Table2[Run Difference],Table2[Team ID],C271,Table2[Opponent ID],D271)/COUNTIFS(Table2[Team ID],C271,Table2[Opponent ID],D271)</f>
        <v>-0.5</v>
      </c>
      <c r="I271">
        <f>COUNTIFS(Table2[Team ID],C271,Table2[Opponent ID],D271)</f>
        <v>12</v>
      </c>
    </row>
    <row r="272" spans="3:9" x14ac:dyDescent="0.3">
      <c r="C272" s="3">
        <v>1</v>
      </c>
      <c r="D272" s="4">
        <v>22</v>
      </c>
      <c r="E272" s="4" t="s">
        <v>129</v>
      </c>
      <c r="F272" s="4"/>
      <c r="G272" s="4"/>
      <c r="H272" s="16">
        <f>SUMIFS(Table2[Run Difference],Table2[Team ID],C272,Table2[Opponent ID],D272)/COUNTIFS(Table2[Team ID],C272,Table2[Opponent ID],D272)</f>
        <v>1.1428571428571428</v>
      </c>
      <c r="I272">
        <f>COUNTIFS(Table2[Team ID],C272,Table2[Opponent ID],D272)</f>
        <v>7</v>
      </c>
    </row>
    <row r="273" spans="3:9" x14ac:dyDescent="0.3">
      <c r="C273" s="5">
        <v>2</v>
      </c>
      <c r="D273" s="6">
        <v>22</v>
      </c>
      <c r="E273" s="6" t="s">
        <v>129</v>
      </c>
      <c r="F273" s="6"/>
      <c r="G273" s="6"/>
      <c r="H273" s="16">
        <f>SUMIFS(Table2[Run Difference],Table2[Team ID],C273,Table2[Opponent ID],D273)/COUNTIFS(Table2[Team ID],C273,Table2[Opponent ID],D273)</f>
        <v>-1.7142857142857142</v>
      </c>
      <c r="I273">
        <f>COUNTIFS(Table2[Team ID],C273,Table2[Opponent ID],D273)</f>
        <v>7</v>
      </c>
    </row>
    <row r="274" spans="3:9" x14ac:dyDescent="0.3">
      <c r="C274" s="3">
        <v>3</v>
      </c>
      <c r="D274" s="4">
        <v>22</v>
      </c>
      <c r="E274" s="4" t="s">
        <v>129</v>
      </c>
      <c r="F274" s="4"/>
      <c r="G274" s="4"/>
      <c r="H274" s="16" t="e">
        <f>SUMIFS(Table2[Run Difference],Table2[Team ID],C274,Table2[Opponent ID],D274)/COUNTIFS(Table2[Team ID],C274,Table2[Opponent ID],D274)</f>
        <v>#DIV/0!</v>
      </c>
      <c r="I274">
        <f>COUNTIFS(Table2[Team ID],C274,Table2[Opponent ID],D274)</f>
        <v>0</v>
      </c>
    </row>
    <row r="275" spans="3:9" x14ac:dyDescent="0.3">
      <c r="C275" s="5">
        <v>4</v>
      </c>
      <c r="D275" s="6">
        <v>22</v>
      </c>
      <c r="E275" s="6" t="s">
        <v>129</v>
      </c>
      <c r="F275" s="6"/>
      <c r="G275" s="6"/>
      <c r="H275" s="16">
        <f>SUMIFS(Table2[Run Difference],Table2[Team ID],C275,Table2[Opponent ID],D275)/COUNTIFS(Table2[Team ID],C275,Table2[Opponent ID],D275)</f>
        <v>2</v>
      </c>
      <c r="I275">
        <f>COUNTIFS(Table2[Team ID],C275,Table2[Opponent ID],D275)</f>
        <v>3</v>
      </c>
    </row>
    <row r="276" spans="3:9" x14ac:dyDescent="0.3">
      <c r="C276" s="3">
        <v>5</v>
      </c>
      <c r="D276" s="4">
        <v>22</v>
      </c>
      <c r="E276" s="4" t="s">
        <v>129</v>
      </c>
      <c r="F276" s="4"/>
      <c r="G276" s="4"/>
      <c r="H276" s="16">
        <f>SUMIFS(Table2[Run Difference],Table2[Team ID],C276,Table2[Opponent ID],D276)/COUNTIFS(Table2[Team ID],C276,Table2[Opponent ID],D276)</f>
        <v>0.5</v>
      </c>
      <c r="I276">
        <f>COUNTIFS(Table2[Team ID],C276,Table2[Opponent ID],D276)</f>
        <v>6</v>
      </c>
    </row>
    <row r="277" spans="3:9" x14ac:dyDescent="0.3">
      <c r="C277" s="5">
        <v>7</v>
      </c>
      <c r="D277" s="6">
        <v>22</v>
      </c>
      <c r="E277" s="6" t="s">
        <v>129</v>
      </c>
      <c r="F277" s="6"/>
      <c r="G277" s="6"/>
      <c r="H277" s="16">
        <f>SUMIFS(Table2[Run Difference],Table2[Team ID],C277,Table2[Opponent ID],D277)/COUNTIFS(Table2[Team ID],C277,Table2[Opponent ID],D277)</f>
        <v>2.2857142857142856</v>
      </c>
      <c r="I277">
        <f>COUNTIFS(Table2[Team ID],C277,Table2[Opponent ID],D277)</f>
        <v>7</v>
      </c>
    </row>
    <row r="278" spans="3:9" x14ac:dyDescent="0.3">
      <c r="C278" s="3">
        <v>14</v>
      </c>
      <c r="D278" s="4">
        <v>22</v>
      </c>
      <c r="E278" s="4" t="s">
        <v>129</v>
      </c>
      <c r="F278" s="4"/>
      <c r="G278" s="4"/>
      <c r="H278" s="16">
        <f>SUMIFS(Table2[Run Difference],Table2[Team ID],C278,Table2[Opponent ID],D278)/COUNTIFS(Table2[Team ID],C278,Table2[Opponent ID],D278)</f>
        <v>5</v>
      </c>
      <c r="I278">
        <f>COUNTIFS(Table2[Team ID],C278,Table2[Opponent ID],D278)</f>
        <v>3</v>
      </c>
    </row>
    <row r="279" spans="3:9" x14ac:dyDescent="0.3">
      <c r="C279" s="5">
        <v>15</v>
      </c>
      <c r="D279" s="6">
        <v>22</v>
      </c>
      <c r="E279" s="6" t="s">
        <v>129</v>
      </c>
      <c r="F279" s="6"/>
      <c r="G279" s="6"/>
      <c r="H279" s="16">
        <f>SUMIFS(Table2[Run Difference],Table2[Team ID],C279,Table2[Opponent ID],D279)/COUNTIFS(Table2[Team ID],C279,Table2[Opponent ID],D279)</f>
        <v>-2.3333333333333335</v>
      </c>
      <c r="I279">
        <f>COUNTIFS(Table2[Team ID],C279,Table2[Opponent ID],D279)</f>
        <v>3</v>
      </c>
    </row>
    <row r="280" spans="3:9" x14ac:dyDescent="0.3">
      <c r="C280" s="3">
        <v>16</v>
      </c>
      <c r="D280" s="4">
        <v>22</v>
      </c>
      <c r="E280" s="4" t="s">
        <v>129</v>
      </c>
      <c r="F280" s="4"/>
      <c r="G280" s="4"/>
      <c r="H280" s="16">
        <f>SUMIFS(Table2[Run Difference],Table2[Team ID],C280,Table2[Opponent ID],D280)/COUNTIFS(Table2[Team ID],C280,Table2[Opponent ID],D280)</f>
        <v>-0.33333333333333331</v>
      </c>
      <c r="I280">
        <f>COUNTIFS(Table2[Team ID],C280,Table2[Opponent ID],D280)</f>
        <v>3</v>
      </c>
    </row>
    <row r="281" spans="3:9" x14ac:dyDescent="0.3">
      <c r="C281" s="5">
        <v>18</v>
      </c>
      <c r="D281" s="6">
        <v>22</v>
      </c>
      <c r="E281" s="6" t="s">
        <v>129</v>
      </c>
      <c r="F281" s="6"/>
      <c r="G281" s="6"/>
      <c r="H281" s="16">
        <f>SUMIFS(Table2[Run Difference],Table2[Team ID],C281,Table2[Opponent ID],D281)/COUNTIFS(Table2[Team ID],C281,Table2[Opponent ID],D281)</f>
        <v>3.6666666666666665</v>
      </c>
      <c r="I281">
        <f>COUNTIFS(Table2[Team ID],C281,Table2[Opponent ID],D281)</f>
        <v>3</v>
      </c>
    </row>
    <row r="282" spans="3:9" x14ac:dyDescent="0.3">
      <c r="C282" s="3">
        <v>19</v>
      </c>
      <c r="D282" s="4">
        <v>22</v>
      </c>
      <c r="E282" s="4" t="s">
        <v>129</v>
      </c>
      <c r="F282" s="4"/>
      <c r="G282" s="4"/>
      <c r="H282" s="16">
        <f>SUMIFS(Table2[Run Difference],Table2[Team ID],C282,Table2[Opponent ID],D282)/COUNTIFS(Table2[Team ID],C282,Table2[Opponent ID],D282)</f>
        <v>0.66666666666666663</v>
      </c>
      <c r="I282">
        <f>COUNTIFS(Table2[Team ID],C282,Table2[Opponent ID],D282)</f>
        <v>3</v>
      </c>
    </row>
    <row r="283" spans="3:9" x14ac:dyDescent="0.3">
      <c r="C283" s="5">
        <v>21</v>
      </c>
      <c r="D283" s="6">
        <v>22</v>
      </c>
      <c r="E283" s="6" t="s">
        <v>129</v>
      </c>
      <c r="F283" s="6"/>
      <c r="G283" s="6"/>
      <c r="H283" s="16">
        <f>SUMIFS(Table2[Run Difference],Table2[Team ID],C283,Table2[Opponent ID],D283)/COUNTIFS(Table2[Team ID],C283,Table2[Opponent ID],D283)</f>
        <v>0.33333333333333331</v>
      </c>
      <c r="I283">
        <f>COUNTIFS(Table2[Team ID],C283,Table2[Opponent ID],D283)</f>
        <v>3</v>
      </c>
    </row>
    <row r="284" spans="3:9" x14ac:dyDescent="0.3">
      <c r="C284" s="3">
        <v>26</v>
      </c>
      <c r="D284" s="4">
        <v>22</v>
      </c>
      <c r="E284" s="4" t="s">
        <v>129</v>
      </c>
      <c r="F284" s="4"/>
      <c r="G284" s="4"/>
      <c r="H284" s="16">
        <f>SUMIFS(Table2[Run Difference],Table2[Team ID],C284,Table2[Opponent ID],D284)/COUNTIFS(Table2[Team ID],C284,Table2[Opponent ID],D284)</f>
        <v>1</v>
      </c>
      <c r="I284">
        <f>COUNTIFS(Table2[Team ID],C284,Table2[Opponent ID],D284)</f>
        <v>3</v>
      </c>
    </row>
    <row r="285" spans="3:9" x14ac:dyDescent="0.3">
      <c r="C285" s="5">
        <v>30</v>
      </c>
      <c r="D285" s="6">
        <v>22</v>
      </c>
      <c r="E285" s="6" t="s">
        <v>129</v>
      </c>
      <c r="F285" s="6"/>
      <c r="G285" s="6"/>
      <c r="H285" s="16">
        <f>SUMIFS(Table2[Run Difference],Table2[Team ID],C285,Table2[Opponent ID],D285)/COUNTIFS(Table2[Team ID],C285,Table2[Opponent ID],D285)</f>
        <v>-2.3333333333333335</v>
      </c>
      <c r="I285">
        <f>COUNTIFS(Table2[Team ID],C285,Table2[Opponent ID],D285)</f>
        <v>3</v>
      </c>
    </row>
    <row r="286" spans="3:9" x14ac:dyDescent="0.3">
      <c r="C286" s="3">
        <v>1</v>
      </c>
      <c r="D286" s="4">
        <v>23</v>
      </c>
      <c r="E286" s="4" t="s">
        <v>129</v>
      </c>
      <c r="F286" s="4"/>
      <c r="G286" s="4"/>
      <c r="H286" s="16">
        <f>SUMIFS(Table2[Run Difference],Table2[Team ID],C286,Table2[Opponent ID],D286)/COUNTIFS(Table2[Team ID],C286,Table2[Opponent ID],D286)</f>
        <v>2.6</v>
      </c>
      <c r="I286">
        <f>COUNTIFS(Table2[Team ID],C286,Table2[Opponent ID],D286)</f>
        <v>10</v>
      </c>
    </row>
    <row r="287" spans="3:9" x14ac:dyDescent="0.3">
      <c r="C287" s="5">
        <v>2</v>
      </c>
      <c r="D287" s="6">
        <v>23</v>
      </c>
      <c r="E287" s="6" t="s">
        <v>129</v>
      </c>
      <c r="F287" s="6"/>
      <c r="G287" s="6"/>
      <c r="H287" s="16">
        <f>SUMIFS(Table2[Run Difference],Table2[Team ID],C287,Table2[Opponent ID],D287)/COUNTIFS(Table2[Team ID],C287,Table2[Opponent ID],D287)</f>
        <v>3.25</v>
      </c>
      <c r="I287">
        <f>COUNTIFS(Table2[Team ID],C287,Table2[Opponent ID],D287)</f>
        <v>4</v>
      </c>
    </row>
    <row r="288" spans="3:9" x14ac:dyDescent="0.3">
      <c r="C288" s="3">
        <v>5</v>
      </c>
      <c r="D288" s="4">
        <v>23</v>
      </c>
      <c r="E288" s="4" t="s">
        <v>129</v>
      </c>
      <c r="F288" s="4"/>
      <c r="G288" s="4"/>
      <c r="H288" s="16">
        <f>SUMIFS(Table2[Run Difference],Table2[Team ID],C288,Table2[Opponent ID],D288)/COUNTIFS(Table2[Team ID],C288,Table2[Opponent ID],D288)</f>
        <v>-2.6666666666666665</v>
      </c>
      <c r="I288">
        <f>COUNTIFS(Table2[Team ID],C288,Table2[Opponent ID],D288)</f>
        <v>3</v>
      </c>
    </row>
    <row r="289" spans="3:9" x14ac:dyDescent="0.3">
      <c r="C289" s="5">
        <v>6</v>
      </c>
      <c r="D289" s="6">
        <v>23</v>
      </c>
      <c r="E289" s="6" t="s">
        <v>129</v>
      </c>
      <c r="F289" s="6"/>
      <c r="G289" s="6"/>
      <c r="H289" s="16">
        <f>SUMIFS(Table2[Run Difference],Table2[Team ID],C289,Table2[Opponent ID],D289)/COUNTIFS(Table2[Team ID],C289,Table2[Opponent ID],D289)</f>
        <v>1.3333333333333333</v>
      </c>
      <c r="I289">
        <f>COUNTIFS(Table2[Team ID],C289,Table2[Opponent ID],D289)</f>
        <v>3</v>
      </c>
    </row>
    <row r="290" spans="3:9" x14ac:dyDescent="0.3">
      <c r="C290" s="3">
        <v>9</v>
      </c>
      <c r="D290" s="4">
        <v>23</v>
      </c>
      <c r="E290" s="4" t="s">
        <v>129</v>
      </c>
      <c r="F290" s="4"/>
      <c r="G290" s="4"/>
      <c r="H290" s="16">
        <f>SUMIFS(Table2[Run Difference],Table2[Team ID],C290,Table2[Opponent ID],D290)/COUNTIFS(Table2[Team ID],C290,Table2[Opponent ID],D290)</f>
        <v>-0.33333333333333331</v>
      </c>
      <c r="I290">
        <f>COUNTIFS(Table2[Team ID],C290,Table2[Opponent ID],D290)</f>
        <v>6</v>
      </c>
    </row>
    <row r="291" spans="3:9" x14ac:dyDescent="0.3">
      <c r="C291" s="5">
        <v>12</v>
      </c>
      <c r="D291" s="6">
        <v>23</v>
      </c>
      <c r="E291" s="6" t="s">
        <v>129</v>
      </c>
      <c r="F291" s="6"/>
      <c r="G291" s="6"/>
      <c r="H291" s="16" t="e">
        <f>SUMIFS(Table2[Run Difference],Table2[Team ID],C291,Table2[Opponent ID],D291)/COUNTIFS(Table2[Team ID],C291,Table2[Opponent ID],D291)</f>
        <v>#DIV/0!</v>
      </c>
      <c r="I291">
        <f>COUNTIFS(Table2[Team ID],C291,Table2[Opponent ID],D291)</f>
        <v>0</v>
      </c>
    </row>
    <row r="292" spans="3:9" x14ac:dyDescent="0.3">
      <c r="C292" s="3">
        <v>14</v>
      </c>
      <c r="D292" s="4">
        <v>23</v>
      </c>
      <c r="E292" s="4" t="s">
        <v>129</v>
      </c>
      <c r="F292" s="4"/>
      <c r="G292" s="4"/>
      <c r="H292" s="16">
        <f>SUMIFS(Table2[Run Difference],Table2[Team ID],C292,Table2[Opponent ID],D292)/COUNTIFS(Table2[Team ID],C292,Table2[Opponent ID],D292)</f>
        <v>5.166666666666667</v>
      </c>
      <c r="I292">
        <f>COUNTIFS(Table2[Team ID],C292,Table2[Opponent ID],D292)</f>
        <v>6</v>
      </c>
    </row>
    <row r="293" spans="3:9" x14ac:dyDescent="0.3">
      <c r="C293" s="5">
        <v>15</v>
      </c>
      <c r="D293" s="6">
        <v>23</v>
      </c>
      <c r="E293" s="6" t="s">
        <v>129</v>
      </c>
      <c r="F293" s="6"/>
      <c r="G293" s="6"/>
      <c r="H293" s="16">
        <f>SUMIFS(Table2[Run Difference],Table2[Team ID],C293,Table2[Opponent ID],D293)/COUNTIFS(Table2[Team ID],C293,Table2[Opponent ID],D293)</f>
        <v>1.6666666666666667</v>
      </c>
      <c r="I293">
        <f>COUNTIFS(Table2[Team ID],C293,Table2[Opponent ID],D293)</f>
        <v>3</v>
      </c>
    </row>
    <row r="294" spans="3:9" x14ac:dyDescent="0.3">
      <c r="C294" s="3">
        <v>16</v>
      </c>
      <c r="D294" s="4">
        <v>23</v>
      </c>
      <c r="E294" s="4" t="s">
        <v>129</v>
      </c>
      <c r="F294" s="4"/>
      <c r="G294" s="4"/>
      <c r="H294" s="16">
        <f>SUMIFS(Table2[Run Difference],Table2[Team ID],C294,Table2[Opponent ID],D294)/COUNTIFS(Table2[Team ID],C294,Table2[Opponent ID],D294)</f>
        <v>1.75</v>
      </c>
      <c r="I294">
        <f>COUNTIFS(Table2[Team ID],C294,Table2[Opponent ID],D294)</f>
        <v>4</v>
      </c>
    </row>
    <row r="295" spans="3:9" x14ac:dyDescent="0.3">
      <c r="C295" s="5">
        <v>18</v>
      </c>
      <c r="D295" s="6">
        <v>23</v>
      </c>
      <c r="E295" s="6" t="s">
        <v>129</v>
      </c>
      <c r="F295" s="6"/>
      <c r="G295" s="6"/>
      <c r="H295" s="16">
        <f>SUMIFS(Table2[Run Difference],Table2[Team ID],C295,Table2[Opponent ID],D295)/COUNTIFS(Table2[Team ID],C295,Table2[Opponent ID],D295)</f>
        <v>1.3333333333333333</v>
      </c>
      <c r="I295">
        <f>COUNTIFS(Table2[Team ID],C295,Table2[Opponent ID],D295)</f>
        <v>3</v>
      </c>
    </row>
    <row r="296" spans="3:9" x14ac:dyDescent="0.3">
      <c r="C296" s="3">
        <v>24</v>
      </c>
      <c r="D296" s="4">
        <v>23</v>
      </c>
      <c r="E296" s="4" t="s">
        <v>129</v>
      </c>
      <c r="F296" s="4"/>
      <c r="G296" s="4"/>
      <c r="H296" s="16">
        <f>SUMIFS(Table2[Run Difference],Table2[Team ID],C296,Table2[Opponent ID],D296)/COUNTIFS(Table2[Team ID],C296,Table2[Opponent ID],D296)</f>
        <v>-1.6666666666666667</v>
      </c>
      <c r="I296">
        <f>COUNTIFS(Table2[Team ID],C296,Table2[Opponent ID],D296)</f>
        <v>6</v>
      </c>
    </row>
    <row r="297" spans="3:9" x14ac:dyDescent="0.3">
      <c r="C297" s="5">
        <v>28</v>
      </c>
      <c r="D297" s="6">
        <v>23</v>
      </c>
      <c r="E297" s="6" t="s">
        <v>129</v>
      </c>
      <c r="F297" s="6"/>
      <c r="G297" s="6"/>
      <c r="H297" s="16">
        <f>SUMIFS(Table2[Run Difference],Table2[Team ID],C297,Table2[Opponent ID],D297)/COUNTIFS(Table2[Team ID],C297,Table2[Opponent ID],D297)</f>
        <v>2.75</v>
      </c>
      <c r="I297">
        <f>COUNTIFS(Table2[Team ID],C297,Table2[Opponent ID],D297)</f>
        <v>4</v>
      </c>
    </row>
    <row r="298" spans="3:9" x14ac:dyDescent="0.3">
      <c r="C298" s="3">
        <v>30</v>
      </c>
      <c r="D298" s="4">
        <v>23</v>
      </c>
      <c r="E298" s="4" t="s">
        <v>129</v>
      </c>
      <c r="F298" s="4"/>
      <c r="G298" s="4"/>
      <c r="H298" s="16">
        <f>SUMIFS(Table2[Run Difference],Table2[Team ID],C298,Table2[Opponent ID],D298)/COUNTIFS(Table2[Team ID],C298,Table2[Opponent ID],D298)</f>
        <v>1.6666666666666667</v>
      </c>
      <c r="I298">
        <f>COUNTIFS(Table2[Team ID],C298,Table2[Opponent ID],D298)</f>
        <v>3</v>
      </c>
    </row>
    <row r="299" spans="3:9" x14ac:dyDescent="0.3">
      <c r="C299" s="5">
        <v>1</v>
      </c>
      <c r="D299" s="6">
        <v>24</v>
      </c>
      <c r="E299" s="6" t="s">
        <v>129</v>
      </c>
      <c r="F299" s="6"/>
      <c r="G299" s="6"/>
      <c r="H299" s="16">
        <f>SUMIFS(Table2[Run Difference],Table2[Team ID],C299,Table2[Opponent ID],D299)/COUNTIFS(Table2[Team ID],C299,Table2[Opponent ID],D299)</f>
        <v>-0.14285714285714285</v>
      </c>
      <c r="I299">
        <f>COUNTIFS(Table2[Team ID],C299,Table2[Opponent ID],D299)</f>
        <v>7</v>
      </c>
    </row>
    <row r="300" spans="3:9" x14ac:dyDescent="0.3">
      <c r="C300" s="3">
        <v>2</v>
      </c>
      <c r="D300" s="4">
        <v>24</v>
      </c>
      <c r="E300" s="4" t="s">
        <v>129</v>
      </c>
      <c r="F300" s="4"/>
      <c r="G300" s="4"/>
      <c r="H300" s="16">
        <f>SUMIFS(Table2[Run Difference],Table2[Team ID],C300,Table2[Opponent ID],D300)/COUNTIFS(Table2[Team ID],C300,Table2[Opponent ID],D300)</f>
        <v>-2.3333333333333335</v>
      </c>
      <c r="I300">
        <f>COUNTIFS(Table2[Team ID],C300,Table2[Opponent ID],D300)</f>
        <v>3</v>
      </c>
    </row>
    <row r="301" spans="3:9" x14ac:dyDescent="0.3">
      <c r="C301" s="5">
        <v>5</v>
      </c>
      <c r="D301" s="6">
        <v>24</v>
      </c>
      <c r="E301" s="6" t="s">
        <v>129</v>
      </c>
      <c r="F301" s="6"/>
      <c r="G301" s="6"/>
      <c r="H301" s="16">
        <f>SUMIFS(Table2[Run Difference],Table2[Team ID],C301,Table2[Opponent ID],D301)/COUNTIFS(Table2[Team ID],C301,Table2[Opponent ID],D301)</f>
        <v>1.5</v>
      </c>
      <c r="I301">
        <f>COUNTIFS(Table2[Team ID],C301,Table2[Opponent ID],D301)</f>
        <v>4</v>
      </c>
    </row>
    <row r="302" spans="3:9" x14ac:dyDescent="0.3">
      <c r="C302" s="3">
        <v>7</v>
      </c>
      <c r="D302" s="4">
        <v>24</v>
      </c>
      <c r="E302" s="4" t="s">
        <v>129</v>
      </c>
      <c r="F302" s="4"/>
      <c r="G302" s="4"/>
      <c r="H302" s="16">
        <f>SUMIFS(Table2[Run Difference],Table2[Team ID],C302,Table2[Opponent ID],D302)/COUNTIFS(Table2[Team ID],C302,Table2[Opponent ID],D302)</f>
        <v>2.7142857142857144</v>
      </c>
      <c r="I302">
        <f>COUNTIFS(Table2[Team ID],C302,Table2[Opponent ID],D302)</f>
        <v>7</v>
      </c>
    </row>
    <row r="303" spans="3:9" x14ac:dyDescent="0.3">
      <c r="C303" s="5">
        <v>9</v>
      </c>
      <c r="D303" s="6">
        <v>24</v>
      </c>
      <c r="E303" s="6" t="s">
        <v>129</v>
      </c>
      <c r="F303" s="6"/>
      <c r="G303" s="6"/>
      <c r="H303" s="16">
        <f>SUMIFS(Table2[Run Difference],Table2[Team ID],C303,Table2[Opponent ID],D303)/COUNTIFS(Table2[Team ID],C303,Table2[Opponent ID],D303)</f>
        <v>2.8571428571428572</v>
      </c>
      <c r="I303">
        <f>COUNTIFS(Table2[Team ID],C303,Table2[Opponent ID],D303)</f>
        <v>7</v>
      </c>
    </row>
    <row r="304" spans="3:9" x14ac:dyDescent="0.3">
      <c r="C304" s="3">
        <v>12</v>
      </c>
      <c r="D304" s="4">
        <v>24</v>
      </c>
      <c r="E304" s="4" t="s">
        <v>129</v>
      </c>
      <c r="F304" s="4"/>
      <c r="G304" s="4"/>
      <c r="H304" s="16">
        <f>SUMIFS(Table2[Run Difference],Table2[Team ID],C304,Table2[Opponent ID],D304)/COUNTIFS(Table2[Team ID],C304,Table2[Opponent ID],D304)</f>
        <v>0.5</v>
      </c>
      <c r="I304">
        <f>COUNTIFS(Table2[Team ID],C304,Table2[Opponent ID],D304)</f>
        <v>2</v>
      </c>
    </row>
    <row r="305" spans="3:9" x14ac:dyDescent="0.3">
      <c r="C305" s="5">
        <v>14</v>
      </c>
      <c r="D305" s="6">
        <v>24</v>
      </c>
      <c r="E305" s="6" t="s">
        <v>129</v>
      </c>
      <c r="F305" s="6"/>
      <c r="G305" s="6"/>
      <c r="H305" s="16">
        <f>SUMIFS(Table2[Run Difference],Table2[Team ID],C305,Table2[Opponent ID],D305)/COUNTIFS(Table2[Team ID],C305,Table2[Opponent ID],D305)</f>
        <v>0.7</v>
      </c>
      <c r="I305">
        <f>COUNTIFS(Table2[Team ID],C305,Table2[Opponent ID],D305)</f>
        <v>10</v>
      </c>
    </row>
    <row r="306" spans="3:9" x14ac:dyDescent="0.3">
      <c r="C306" s="3">
        <v>16</v>
      </c>
      <c r="D306" s="4">
        <v>24</v>
      </c>
      <c r="E306" s="4" t="s">
        <v>129</v>
      </c>
      <c r="F306" s="4"/>
      <c r="G306" s="4"/>
      <c r="H306" s="16" t="e">
        <f>SUMIFS(Table2[Run Difference],Table2[Team ID],C306,Table2[Opponent ID],D306)/COUNTIFS(Table2[Team ID],C306,Table2[Opponent ID],D306)</f>
        <v>#DIV/0!</v>
      </c>
      <c r="I306">
        <f>COUNTIFS(Table2[Team ID],C306,Table2[Opponent ID],D306)</f>
        <v>0</v>
      </c>
    </row>
    <row r="307" spans="3:9" x14ac:dyDescent="0.3">
      <c r="C307" s="5">
        <v>17</v>
      </c>
      <c r="D307" s="6">
        <v>24</v>
      </c>
      <c r="E307" s="6" t="s">
        <v>129</v>
      </c>
      <c r="F307" s="6"/>
      <c r="G307" s="6"/>
      <c r="H307" s="16" t="e">
        <f>SUMIFS(Table2[Run Difference],Table2[Team ID],C307,Table2[Opponent ID],D307)/COUNTIFS(Table2[Team ID],C307,Table2[Opponent ID],D307)</f>
        <v>#DIV/0!</v>
      </c>
      <c r="I307">
        <f>COUNTIFS(Table2[Team ID],C307,Table2[Opponent ID],D307)</f>
        <v>0</v>
      </c>
    </row>
    <row r="308" spans="3:9" x14ac:dyDescent="0.3">
      <c r="C308" s="3">
        <v>18</v>
      </c>
      <c r="D308" s="4">
        <v>24</v>
      </c>
      <c r="E308" s="4" t="s">
        <v>129</v>
      </c>
      <c r="F308" s="4"/>
      <c r="G308" s="4"/>
      <c r="H308" s="16">
        <f>SUMIFS(Table2[Run Difference],Table2[Team ID],C308,Table2[Opponent ID],D308)/COUNTIFS(Table2[Team ID],C308,Table2[Opponent ID],D308)</f>
        <v>1.6666666666666667</v>
      </c>
      <c r="I308">
        <f>COUNTIFS(Table2[Team ID],C308,Table2[Opponent ID],D308)</f>
        <v>3</v>
      </c>
    </row>
    <row r="309" spans="3:9" x14ac:dyDescent="0.3">
      <c r="C309" s="5">
        <v>21</v>
      </c>
      <c r="D309" s="6">
        <v>24</v>
      </c>
      <c r="E309" s="6" t="s">
        <v>129</v>
      </c>
      <c r="F309" s="6"/>
      <c r="G309" s="6"/>
      <c r="H309" s="16" t="e">
        <f>SUMIFS(Table2[Run Difference],Table2[Team ID],C309,Table2[Opponent ID],D309)/COUNTIFS(Table2[Team ID],C309,Table2[Opponent ID],D309)</f>
        <v>#DIV/0!</v>
      </c>
      <c r="I309">
        <f>COUNTIFS(Table2[Team ID],C309,Table2[Opponent ID],D309)</f>
        <v>0</v>
      </c>
    </row>
    <row r="310" spans="3:9" x14ac:dyDescent="0.3">
      <c r="C310" s="3">
        <v>23</v>
      </c>
      <c r="D310" s="4">
        <v>24</v>
      </c>
      <c r="E310" s="4" t="s">
        <v>129</v>
      </c>
      <c r="F310" s="4"/>
      <c r="G310" s="4"/>
      <c r="H310" s="16">
        <f>SUMIFS(Table2[Run Difference],Table2[Team ID],C310,Table2[Opponent ID],D310)/COUNTIFS(Table2[Team ID],C310,Table2[Opponent ID],D310)</f>
        <v>1.6666666666666667</v>
      </c>
      <c r="I310">
        <f>COUNTIFS(Table2[Team ID],C310,Table2[Opponent ID],D310)</f>
        <v>6</v>
      </c>
    </row>
    <row r="311" spans="3:9" x14ac:dyDescent="0.3">
      <c r="C311" s="5">
        <v>26</v>
      </c>
      <c r="D311" s="6">
        <v>24</v>
      </c>
      <c r="E311" s="6" t="s">
        <v>129</v>
      </c>
      <c r="F311" s="6"/>
      <c r="G311" s="6"/>
      <c r="H311" s="16">
        <f>SUMIFS(Table2[Run Difference],Table2[Team ID],C311,Table2[Opponent ID],D311)/COUNTIFS(Table2[Team ID],C311,Table2[Opponent ID],D311)</f>
        <v>0.66666666666666663</v>
      </c>
      <c r="I311">
        <f>COUNTIFS(Table2[Team ID],C311,Table2[Opponent ID],D311)</f>
        <v>3</v>
      </c>
    </row>
    <row r="312" spans="3:9" x14ac:dyDescent="0.3">
      <c r="C312" s="3">
        <v>30</v>
      </c>
      <c r="D312" s="4">
        <v>24</v>
      </c>
      <c r="E312" s="4" t="s">
        <v>129</v>
      </c>
      <c r="F312" s="4"/>
      <c r="G312" s="4"/>
      <c r="H312" s="16">
        <f>SUMIFS(Table2[Run Difference],Table2[Team ID],C312,Table2[Opponent ID],D312)/COUNTIFS(Table2[Team ID],C312,Table2[Opponent ID],D312)</f>
        <v>2.6666666666666665</v>
      </c>
      <c r="I312">
        <f>COUNTIFS(Table2[Team ID],C312,Table2[Opponent ID],D312)</f>
        <v>3</v>
      </c>
    </row>
    <row r="313" spans="3:9" x14ac:dyDescent="0.3">
      <c r="C313" s="5">
        <v>4</v>
      </c>
      <c r="D313" s="6">
        <v>25</v>
      </c>
      <c r="E313" s="6" t="s">
        <v>129</v>
      </c>
      <c r="F313" s="6"/>
      <c r="G313" s="6"/>
      <c r="H313" s="16">
        <f>SUMIFS(Table2[Run Difference],Table2[Team ID],C313,Table2[Opponent ID],D313)/COUNTIFS(Table2[Team ID],C313,Table2[Opponent ID],D313)</f>
        <v>1.3333333333333333</v>
      </c>
      <c r="I313">
        <f>COUNTIFS(Table2[Team ID],C313,Table2[Opponent ID],D313)</f>
        <v>3</v>
      </c>
    </row>
    <row r="314" spans="3:9" x14ac:dyDescent="0.3">
      <c r="C314" s="3">
        <v>6</v>
      </c>
      <c r="D314" s="4">
        <v>25</v>
      </c>
      <c r="E314" s="4" t="s">
        <v>129</v>
      </c>
      <c r="F314" s="4"/>
      <c r="G314" s="4"/>
      <c r="H314" s="16">
        <f>SUMIFS(Table2[Run Difference],Table2[Team ID],C314,Table2[Opponent ID],D314)/COUNTIFS(Table2[Team ID],C314,Table2[Opponent ID],D314)</f>
        <v>5.5</v>
      </c>
      <c r="I314">
        <f>COUNTIFS(Table2[Team ID],C314,Table2[Opponent ID],D314)</f>
        <v>4</v>
      </c>
    </row>
    <row r="315" spans="3:9" x14ac:dyDescent="0.3">
      <c r="C315" s="5">
        <v>8</v>
      </c>
      <c r="D315" s="6">
        <v>25</v>
      </c>
      <c r="E315" s="6" t="s">
        <v>129</v>
      </c>
      <c r="F315" s="6"/>
      <c r="G315" s="6"/>
      <c r="H315" s="16">
        <f>SUMIFS(Table2[Run Difference],Table2[Team ID],C315,Table2[Opponent ID],D315)/COUNTIFS(Table2[Team ID],C315,Table2[Opponent ID],D315)</f>
        <v>2.3333333333333335</v>
      </c>
      <c r="I315">
        <f>COUNTIFS(Table2[Team ID],C315,Table2[Opponent ID],D315)</f>
        <v>3</v>
      </c>
    </row>
    <row r="316" spans="3:9" x14ac:dyDescent="0.3">
      <c r="C316" s="3">
        <v>9</v>
      </c>
      <c r="D316" s="4">
        <v>25</v>
      </c>
      <c r="E316" s="4" t="s">
        <v>129</v>
      </c>
      <c r="F316" s="4"/>
      <c r="G316" s="4"/>
      <c r="H316" s="16">
        <f>SUMIFS(Table2[Run Difference],Table2[Team ID],C316,Table2[Opponent ID],D316)/COUNTIFS(Table2[Team ID],C316,Table2[Opponent ID],D316)</f>
        <v>-4</v>
      </c>
      <c r="I316">
        <f>COUNTIFS(Table2[Team ID],C316,Table2[Opponent ID],D316)</f>
        <v>3</v>
      </c>
    </row>
    <row r="317" spans="3:9" x14ac:dyDescent="0.3">
      <c r="C317" s="5">
        <v>10</v>
      </c>
      <c r="D317" s="6">
        <v>25</v>
      </c>
      <c r="E317" s="6" t="s">
        <v>129</v>
      </c>
      <c r="F317" s="6"/>
      <c r="G317" s="6"/>
      <c r="H317" s="16">
        <f>SUMIFS(Table2[Run Difference],Table2[Team ID],C317,Table2[Opponent ID],D317)/COUNTIFS(Table2[Team ID],C317,Table2[Opponent ID],D317)</f>
        <v>0.33333333333333331</v>
      </c>
      <c r="I317">
        <f>COUNTIFS(Table2[Team ID],C317,Table2[Opponent ID],D317)</f>
        <v>3</v>
      </c>
    </row>
    <row r="318" spans="3:9" x14ac:dyDescent="0.3">
      <c r="C318" s="3">
        <v>11</v>
      </c>
      <c r="D318" s="4">
        <v>25</v>
      </c>
      <c r="E318" s="4" t="s">
        <v>129</v>
      </c>
      <c r="F318" s="4"/>
      <c r="G318" s="4"/>
      <c r="H318" s="16">
        <f>SUMIFS(Table2[Run Difference],Table2[Team ID],C318,Table2[Opponent ID],D318)/COUNTIFS(Table2[Team ID],C318,Table2[Opponent ID],D318)</f>
        <v>0.7142857142857143</v>
      </c>
      <c r="I318">
        <f>COUNTIFS(Table2[Team ID],C318,Table2[Opponent ID],D318)</f>
        <v>7</v>
      </c>
    </row>
    <row r="319" spans="3:9" x14ac:dyDescent="0.3">
      <c r="C319" s="5">
        <v>13</v>
      </c>
      <c r="D319" s="6">
        <v>25</v>
      </c>
      <c r="E319" s="6" t="s">
        <v>129</v>
      </c>
      <c r="F319" s="6"/>
      <c r="G319" s="6"/>
      <c r="H319" s="16">
        <f>SUMIFS(Table2[Run Difference],Table2[Team ID],C319,Table2[Opponent ID],D319)/COUNTIFS(Table2[Team ID],C319,Table2[Opponent ID],D319)</f>
        <v>-0.16666666666666666</v>
      </c>
      <c r="I319">
        <f>COUNTIFS(Table2[Team ID],C319,Table2[Opponent ID],D319)</f>
        <v>6</v>
      </c>
    </row>
    <row r="320" spans="3:9" x14ac:dyDescent="0.3">
      <c r="C320" s="3">
        <v>15</v>
      </c>
      <c r="D320" s="4">
        <v>25</v>
      </c>
      <c r="E320" s="4" t="s">
        <v>129</v>
      </c>
      <c r="F320" s="4"/>
      <c r="G320" s="4"/>
      <c r="H320" s="16">
        <f>SUMIFS(Table2[Run Difference],Table2[Team ID],C320,Table2[Opponent ID],D320)/COUNTIFS(Table2[Team ID],C320,Table2[Opponent ID],D320)</f>
        <v>-1.6666666666666667</v>
      </c>
      <c r="I320">
        <f>COUNTIFS(Table2[Team ID],C320,Table2[Opponent ID],D320)</f>
        <v>3</v>
      </c>
    </row>
    <row r="321" spans="3:9" x14ac:dyDescent="0.3">
      <c r="C321" s="5">
        <v>17</v>
      </c>
      <c r="D321" s="6">
        <v>25</v>
      </c>
      <c r="E321" s="6" t="s">
        <v>129</v>
      </c>
      <c r="F321" s="6"/>
      <c r="G321" s="6"/>
      <c r="H321" s="16" t="e">
        <f>SUMIFS(Table2[Run Difference],Table2[Team ID],C321,Table2[Opponent ID],D321)/COUNTIFS(Table2[Team ID],C321,Table2[Opponent ID],D321)</f>
        <v>#DIV/0!</v>
      </c>
      <c r="I321">
        <f>COUNTIFS(Table2[Team ID],C321,Table2[Opponent ID],D321)</f>
        <v>0</v>
      </c>
    </row>
    <row r="322" spans="3:9" x14ac:dyDescent="0.3">
      <c r="C322" s="3">
        <v>20</v>
      </c>
      <c r="D322" s="4">
        <v>25</v>
      </c>
      <c r="E322" s="4" t="s">
        <v>129</v>
      </c>
      <c r="F322" s="4"/>
      <c r="G322" s="4"/>
      <c r="H322" s="16">
        <f>SUMIFS(Table2[Run Difference],Table2[Team ID],C322,Table2[Opponent ID],D322)/COUNTIFS(Table2[Team ID],C322,Table2[Opponent ID],D322)</f>
        <v>-0.8571428571428571</v>
      </c>
      <c r="I322">
        <f>COUNTIFS(Table2[Team ID],C322,Table2[Opponent ID],D322)</f>
        <v>7</v>
      </c>
    </row>
    <row r="323" spans="3:9" x14ac:dyDescent="0.3">
      <c r="C323" s="5">
        <v>21</v>
      </c>
      <c r="D323" s="6">
        <v>25</v>
      </c>
      <c r="E323" s="6" t="s">
        <v>129</v>
      </c>
      <c r="F323" s="6"/>
      <c r="G323" s="6"/>
      <c r="H323" s="16">
        <f>SUMIFS(Table2[Run Difference],Table2[Team ID],C323,Table2[Opponent ID],D323)/COUNTIFS(Table2[Team ID],C323,Table2[Opponent ID],D323)</f>
        <v>-3</v>
      </c>
      <c r="I323">
        <f>COUNTIFS(Table2[Team ID],C323,Table2[Opponent ID],D323)</f>
        <v>2</v>
      </c>
    </row>
    <row r="324" spans="3:9" x14ac:dyDescent="0.3">
      <c r="C324" s="3">
        <v>27</v>
      </c>
      <c r="D324" s="4">
        <v>25</v>
      </c>
      <c r="E324" s="4" t="s">
        <v>129</v>
      </c>
      <c r="F324" s="4"/>
      <c r="G324" s="4"/>
      <c r="H324" s="16" t="e">
        <f>SUMIFS(Table2[Run Difference],Table2[Team ID],C324,Table2[Opponent ID],D324)/COUNTIFS(Table2[Team ID],C324,Table2[Opponent ID],D324)</f>
        <v>#DIV/0!</v>
      </c>
      <c r="I324">
        <f>COUNTIFS(Table2[Team ID],C324,Table2[Opponent ID],D324)</f>
        <v>0</v>
      </c>
    </row>
    <row r="325" spans="3:9" x14ac:dyDescent="0.3">
      <c r="C325" s="5">
        <v>28</v>
      </c>
      <c r="D325" s="6">
        <v>25</v>
      </c>
      <c r="E325" s="6" t="s">
        <v>129</v>
      </c>
      <c r="F325" s="6"/>
      <c r="G325" s="6"/>
      <c r="H325" s="16">
        <f>SUMIFS(Table2[Run Difference],Table2[Team ID],C325,Table2[Opponent ID],D325)/COUNTIFS(Table2[Team ID],C325,Table2[Opponent ID],D325)</f>
        <v>-2</v>
      </c>
      <c r="I325">
        <f>COUNTIFS(Table2[Team ID],C325,Table2[Opponent ID],D325)</f>
        <v>6</v>
      </c>
    </row>
    <row r="326" spans="3:9" x14ac:dyDescent="0.3">
      <c r="C326" s="3">
        <v>29</v>
      </c>
      <c r="D326" s="4">
        <v>25</v>
      </c>
      <c r="E326" s="4" t="s">
        <v>129</v>
      </c>
      <c r="F326" s="4"/>
      <c r="G326" s="4"/>
      <c r="H326" s="16">
        <f>SUMIFS(Table2[Run Difference],Table2[Team ID],C326,Table2[Opponent ID],D326)/COUNTIFS(Table2[Team ID],C326,Table2[Opponent ID],D326)</f>
        <v>3.75</v>
      </c>
      <c r="I326">
        <f>COUNTIFS(Table2[Team ID],C326,Table2[Opponent ID],D326)</f>
        <v>4</v>
      </c>
    </row>
    <row r="327" spans="3:9" x14ac:dyDescent="0.3">
      <c r="C327" s="5">
        <v>30</v>
      </c>
      <c r="D327" s="6">
        <v>25</v>
      </c>
      <c r="E327" s="6" t="s">
        <v>129</v>
      </c>
      <c r="F327" s="6"/>
      <c r="G327" s="6"/>
      <c r="H327" s="16">
        <f>SUMIFS(Table2[Run Difference],Table2[Team ID],C327,Table2[Opponent ID],D327)/COUNTIFS(Table2[Team ID],C327,Table2[Opponent ID],D327)</f>
        <v>3.6666666666666665</v>
      </c>
      <c r="I327">
        <f>COUNTIFS(Table2[Team ID],C327,Table2[Opponent ID],D327)</f>
        <v>3</v>
      </c>
    </row>
    <row r="328" spans="3:9" x14ac:dyDescent="0.3">
      <c r="C328" s="3">
        <v>2</v>
      </c>
      <c r="D328" s="4">
        <v>26</v>
      </c>
      <c r="E328" s="4" t="s">
        <v>129</v>
      </c>
      <c r="F328" s="4"/>
      <c r="G328" s="4"/>
      <c r="H328" s="16">
        <f>SUMIFS(Table2[Run Difference],Table2[Team ID],C328,Table2[Opponent ID],D328)/COUNTIFS(Table2[Team ID],C328,Table2[Opponent ID],D328)</f>
        <v>-4.666666666666667</v>
      </c>
      <c r="I328">
        <f>COUNTIFS(Table2[Team ID],C328,Table2[Opponent ID],D328)</f>
        <v>3</v>
      </c>
    </row>
    <row r="329" spans="3:9" x14ac:dyDescent="0.3">
      <c r="C329" s="5">
        <v>4</v>
      </c>
      <c r="D329" s="6">
        <v>26</v>
      </c>
      <c r="E329" s="6" t="s">
        <v>129</v>
      </c>
      <c r="F329" s="6"/>
      <c r="G329" s="6"/>
      <c r="H329" s="16">
        <f>SUMIFS(Table2[Run Difference],Table2[Team ID],C329,Table2[Opponent ID],D329)/COUNTIFS(Table2[Team ID],C329,Table2[Opponent ID],D329)</f>
        <v>2</v>
      </c>
      <c r="I329">
        <f>COUNTIFS(Table2[Team ID],C329,Table2[Opponent ID],D329)</f>
        <v>2</v>
      </c>
    </row>
    <row r="330" spans="3:9" x14ac:dyDescent="0.3">
      <c r="C330" s="3">
        <v>5</v>
      </c>
      <c r="D330" s="4">
        <v>26</v>
      </c>
      <c r="E330" s="4" t="s">
        <v>129</v>
      </c>
      <c r="F330" s="4"/>
      <c r="G330" s="4"/>
      <c r="H330" s="16">
        <f>SUMIFS(Table2[Run Difference],Table2[Team ID],C330,Table2[Opponent ID],D330)/COUNTIFS(Table2[Team ID],C330,Table2[Opponent ID],D330)</f>
        <v>-0.66666666666666663</v>
      </c>
      <c r="I330">
        <f>COUNTIFS(Table2[Team ID],C330,Table2[Opponent ID],D330)</f>
        <v>6</v>
      </c>
    </row>
    <row r="331" spans="3:9" x14ac:dyDescent="0.3">
      <c r="C331" s="5">
        <v>7</v>
      </c>
      <c r="D331" s="6">
        <v>26</v>
      </c>
      <c r="E331" s="6" t="s">
        <v>129</v>
      </c>
      <c r="F331" s="6"/>
      <c r="G331" s="6"/>
      <c r="H331" s="16">
        <f>SUMIFS(Table2[Run Difference],Table2[Team ID],C331,Table2[Opponent ID],D331)/COUNTIFS(Table2[Team ID],C331,Table2[Opponent ID],D331)</f>
        <v>0.6</v>
      </c>
      <c r="I331">
        <f>COUNTIFS(Table2[Team ID],C331,Table2[Opponent ID],D331)</f>
        <v>5</v>
      </c>
    </row>
    <row r="332" spans="3:9" x14ac:dyDescent="0.3">
      <c r="C332" s="3">
        <v>9</v>
      </c>
      <c r="D332" s="4">
        <v>26</v>
      </c>
      <c r="E332" s="4" t="s">
        <v>129</v>
      </c>
      <c r="F332" s="4"/>
      <c r="G332" s="4"/>
      <c r="H332" s="16">
        <f>SUMIFS(Table2[Run Difference],Table2[Team ID],C332,Table2[Opponent ID],D332)/COUNTIFS(Table2[Team ID],C332,Table2[Opponent ID],D332)</f>
        <v>3.6666666666666665</v>
      </c>
      <c r="I332">
        <f>COUNTIFS(Table2[Team ID],C332,Table2[Opponent ID],D332)</f>
        <v>3</v>
      </c>
    </row>
    <row r="333" spans="3:9" x14ac:dyDescent="0.3">
      <c r="C333" s="5">
        <v>14</v>
      </c>
      <c r="D333" s="6">
        <v>26</v>
      </c>
      <c r="E333" s="6" t="s">
        <v>129</v>
      </c>
      <c r="F333" s="6"/>
      <c r="G333" s="6"/>
      <c r="H333" s="16">
        <f>SUMIFS(Table2[Run Difference],Table2[Team ID],C333,Table2[Opponent ID],D333)/COUNTIFS(Table2[Team ID],C333,Table2[Opponent ID],D333)</f>
        <v>1.3333333333333333</v>
      </c>
      <c r="I333">
        <f>COUNTIFS(Table2[Team ID],C333,Table2[Opponent ID],D333)</f>
        <v>6</v>
      </c>
    </row>
    <row r="334" spans="3:9" x14ac:dyDescent="0.3">
      <c r="C334" s="3">
        <v>15</v>
      </c>
      <c r="D334" s="4">
        <v>26</v>
      </c>
      <c r="E334" s="4" t="s">
        <v>129</v>
      </c>
      <c r="F334" s="4"/>
      <c r="G334" s="4"/>
      <c r="H334" s="16">
        <f>SUMIFS(Table2[Run Difference],Table2[Team ID],C334,Table2[Opponent ID],D334)/COUNTIFS(Table2[Team ID],C334,Table2[Opponent ID],D334)</f>
        <v>-2.6666666666666665</v>
      </c>
      <c r="I334">
        <f>COUNTIFS(Table2[Team ID],C334,Table2[Opponent ID],D334)</f>
        <v>3</v>
      </c>
    </row>
    <row r="335" spans="3:9" x14ac:dyDescent="0.3">
      <c r="C335" s="5">
        <v>16</v>
      </c>
      <c r="D335" s="6">
        <v>26</v>
      </c>
      <c r="E335" s="6" t="s">
        <v>129</v>
      </c>
      <c r="F335" s="6"/>
      <c r="G335" s="6"/>
      <c r="H335" s="16">
        <f>SUMIFS(Table2[Run Difference],Table2[Team ID],C335,Table2[Opponent ID],D335)/COUNTIFS(Table2[Team ID],C335,Table2[Opponent ID],D335)</f>
        <v>-0.5714285714285714</v>
      </c>
      <c r="I335">
        <f>COUNTIFS(Table2[Team ID],C335,Table2[Opponent ID],D335)</f>
        <v>7</v>
      </c>
    </row>
    <row r="336" spans="3:9" x14ac:dyDescent="0.3">
      <c r="C336" s="3">
        <v>19</v>
      </c>
      <c r="D336" s="4">
        <v>26</v>
      </c>
      <c r="E336" s="4" t="s">
        <v>129</v>
      </c>
      <c r="F336" s="4"/>
      <c r="G336" s="4"/>
      <c r="H336" s="16">
        <f>SUMIFS(Table2[Run Difference],Table2[Team ID],C336,Table2[Opponent ID],D336)/COUNTIFS(Table2[Team ID],C336,Table2[Opponent ID],D336)</f>
        <v>2.6666666666666665</v>
      </c>
      <c r="I336">
        <f>COUNTIFS(Table2[Team ID],C336,Table2[Opponent ID],D336)</f>
        <v>3</v>
      </c>
    </row>
    <row r="337" spans="3:9" x14ac:dyDescent="0.3">
      <c r="C337" s="5">
        <v>21</v>
      </c>
      <c r="D337" s="6">
        <v>26</v>
      </c>
      <c r="E337" s="6" t="s">
        <v>129</v>
      </c>
      <c r="F337" s="6"/>
      <c r="G337" s="6"/>
      <c r="H337" s="16" t="e">
        <f>SUMIFS(Table2[Run Difference],Table2[Team ID],C337,Table2[Opponent ID],D337)/COUNTIFS(Table2[Team ID],C337,Table2[Opponent ID],D337)</f>
        <v>#DIV/0!</v>
      </c>
      <c r="I337">
        <f>COUNTIFS(Table2[Team ID],C337,Table2[Opponent ID],D337)</f>
        <v>0</v>
      </c>
    </row>
    <row r="338" spans="3:9" x14ac:dyDescent="0.3">
      <c r="C338" s="3">
        <v>22</v>
      </c>
      <c r="D338" s="4">
        <v>26</v>
      </c>
      <c r="E338" s="4" t="s">
        <v>129</v>
      </c>
      <c r="F338" s="4"/>
      <c r="G338" s="4"/>
      <c r="H338" s="16">
        <f>SUMIFS(Table2[Run Difference],Table2[Team ID],C338,Table2[Opponent ID],D338)/COUNTIFS(Table2[Team ID],C338,Table2[Opponent ID],D338)</f>
        <v>-1</v>
      </c>
      <c r="I338">
        <f>COUNTIFS(Table2[Team ID],C338,Table2[Opponent ID],D338)</f>
        <v>3</v>
      </c>
    </row>
    <row r="339" spans="3:9" x14ac:dyDescent="0.3">
      <c r="C339" s="5">
        <v>24</v>
      </c>
      <c r="D339" s="6">
        <v>26</v>
      </c>
      <c r="E339" s="6" t="s">
        <v>129</v>
      </c>
      <c r="F339" s="6"/>
      <c r="G339" s="6"/>
      <c r="H339" s="16">
        <f>SUMIFS(Table2[Run Difference],Table2[Team ID],C339,Table2[Opponent ID],D339)/COUNTIFS(Table2[Team ID],C339,Table2[Opponent ID],D339)</f>
        <v>-0.66666666666666663</v>
      </c>
      <c r="I339">
        <f>COUNTIFS(Table2[Team ID],C339,Table2[Opponent ID],D339)</f>
        <v>3</v>
      </c>
    </row>
    <row r="340" spans="3:9" x14ac:dyDescent="0.3">
      <c r="C340" s="3">
        <v>29</v>
      </c>
      <c r="D340" s="4">
        <v>26</v>
      </c>
      <c r="E340" s="4" t="s">
        <v>129</v>
      </c>
      <c r="F340" s="4"/>
      <c r="G340" s="4"/>
      <c r="H340" s="16">
        <f>SUMIFS(Table2[Run Difference],Table2[Team ID],C340,Table2[Opponent ID],D340)/COUNTIFS(Table2[Team ID],C340,Table2[Opponent ID],D340)</f>
        <v>-1.6666666666666667</v>
      </c>
      <c r="I340">
        <f>COUNTIFS(Table2[Team ID],C340,Table2[Opponent ID],D340)</f>
        <v>3</v>
      </c>
    </row>
    <row r="341" spans="3:9" x14ac:dyDescent="0.3">
      <c r="C341" s="5">
        <v>30</v>
      </c>
      <c r="D341" s="6">
        <v>26</v>
      </c>
      <c r="E341" s="6" t="s">
        <v>129</v>
      </c>
      <c r="F341" s="6"/>
      <c r="G341" s="6"/>
      <c r="H341" s="16">
        <f>SUMIFS(Table2[Run Difference],Table2[Team ID],C341,Table2[Opponent ID],D341)/COUNTIFS(Table2[Team ID],C341,Table2[Opponent ID],D341)</f>
        <v>2.6666666666666665</v>
      </c>
      <c r="I341">
        <f>COUNTIFS(Table2[Team ID],C341,Table2[Opponent ID],D341)</f>
        <v>3</v>
      </c>
    </row>
    <row r="342" spans="3:9" x14ac:dyDescent="0.3">
      <c r="C342" s="3">
        <v>3</v>
      </c>
      <c r="D342" s="4">
        <v>27</v>
      </c>
      <c r="E342" s="4" t="s">
        <v>129</v>
      </c>
      <c r="F342" s="4"/>
      <c r="G342" s="4"/>
      <c r="H342" s="16">
        <f>SUMIFS(Table2[Run Difference],Table2[Team ID],C342,Table2[Opponent ID],D342)/COUNTIFS(Table2[Team ID],C342,Table2[Opponent ID],D342)</f>
        <v>0.66666666666666663</v>
      </c>
      <c r="I342">
        <f>COUNTIFS(Table2[Team ID],C342,Table2[Opponent ID],D342)</f>
        <v>3</v>
      </c>
    </row>
    <row r="343" spans="3:9" x14ac:dyDescent="0.3">
      <c r="C343" s="5">
        <v>4</v>
      </c>
      <c r="D343" s="6">
        <v>27</v>
      </c>
      <c r="E343" s="6" t="s">
        <v>129</v>
      </c>
      <c r="F343" s="6"/>
      <c r="G343" s="6"/>
      <c r="H343" s="16">
        <f>SUMIFS(Table2[Run Difference],Table2[Team ID],C343,Table2[Opponent ID],D343)/COUNTIFS(Table2[Team ID],C343,Table2[Opponent ID],D343)</f>
        <v>-1.1428571428571428</v>
      </c>
      <c r="I343">
        <f>COUNTIFS(Table2[Team ID],C343,Table2[Opponent ID],D343)</f>
        <v>7</v>
      </c>
    </row>
    <row r="344" spans="3:9" x14ac:dyDescent="0.3">
      <c r="C344" s="3">
        <v>6</v>
      </c>
      <c r="D344" s="4">
        <v>27</v>
      </c>
      <c r="E344" s="4" t="s">
        <v>129</v>
      </c>
      <c r="F344" s="4"/>
      <c r="G344" s="4"/>
      <c r="H344" s="16" t="e">
        <f>SUMIFS(Table2[Run Difference],Table2[Team ID],C344,Table2[Opponent ID],D344)/COUNTIFS(Table2[Team ID],C344,Table2[Opponent ID],D344)</f>
        <v>#DIV/0!</v>
      </c>
      <c r="I344">
        <f>COUNTIFS(Table2[Team ID],C344,Table2[Opponent ID],D344)</f>
        <v>0</v>
      </c>
    </row>
    <row r="345" spans="3:9" x14ac:dyDescent="0.3">
      <c r="C345" s="5">
        <v>8</v>
      </c>
      <c r="D345" s="6">
        <v>27</v>
      </c>
      <c r="E345" s="6" t="s">
        <v>129</v>
      </c>
      <c r="F345" s="6"/>
      <c r="G345" s="6"/>
      <c r="H345" s="16">
        <f>SUMIFS(Table2[Run Difference],Table2[Team ID],C345,Table2[Opponent ID],D345)/COUNTIFS(Table2[Team ID],C345,Table2[Opponent ID],D345)</f>
        <v>-1.3333333333333333</v>
      </c>
      <c r="I345">
        <f>COUNTIFS(Table2[Team ID],C345,Table2[Opponent ID],D345)</f>
        <v>3</v>
      </c>
    </row>
    <row r="346" spans="3:9" x14ac:dyDescent="0.3">
      <c r="C346" s="3">
        <v>10</v>
      </c>
      <c r="D346" s="4">
        <v>27</v>
      </c>
      <c r="E346" s="4" t="s">
        <v>129</v>
      </c>
      <c r="F346" s="4"/>
      <c r="G346" s="4"/>
      <c r="H346" s="16">
        <f>SUMIFS(Table2[Run Difference],Table2[Team ID],C346,Table2[Opponent ID],D346)/COUNTIFS(Table2[Team ID],C346,Table2[Opponent ID],D346)</f>
        <v>-4</v>
      </c>
      <c r="I346">
        <f>COUNTIFS(Table2[Team ID],C346,Table2[Opponent ID],D346)</f>
        <v>3</v>
      </c>
    </row>
    <row r="347" spans="3:9" x14ac:dyDescent="0.3">
      <c r="C347" s="5">
        <v>11</v>
      </c>
      <c r="D347" s="6">
        <v>27</v>
      </c>
      <c r="E347" s="6" t="s">
        <v>129</v>
      </c>
      <c r="F347" s="6"/>
      <c r="G347" s="6"/>
      <c r="H347" s="16">
        <f>SUMIFS(Table2[Run Difference],Table2[Team ID],C347,Table2[Opponent ID],D347)/COUNTIFS(Table2[Team ID],C347,Table2[Opponent ID],D347)</f>
        <v>0.66666666666666663</v>
      </c>
      <c r="I347">
        <f>COUNTIFS(Table2[Team ID],C347,Table2[Opponent ID],D347)</f>
        <v>3</v>
      </c>
    </row>
    <row r="348" spans="3:9" x14ac:dyDescent="0.3">
      <c r="C348" s="3">
        <v>12</v>
      </c>
      <c r="D348" s="4">
        <v>27</v>
      </c>
      <c r="E348" s="4" t="s">
        <v>129</v>
      </c>
      <c r="F348" s="4"/>
      <c r="G348" s="4"/>
      <c r="H348" s="16">
        <f>SUMIFS(Table2[Run Difference],Table2[Team ID],C348,Table2[Opponent ID],D348)/COUNTIFS(Table2[Team ID],C348,Table2[Opponent ID],D348)</f>
        <v>0</v>
      </c>
      <c r="I348">
        <f>COUNTIFS(Table2[Team ID],C348,Table2[Opponent ID],D348)</f>
        <v>4</v>
      </c>
    </row>
    <row r="349" spans="3:9" x14ac:dyDescent="0.3">
      <c r="C349" s="5">
        <v>13</v>
      </c>
      <c r="D349" s="6">
        <v>27</v>
      </c>
      <c r="E349" s="6" t="s">
        <v>129</v>
      </c>
      <c r="F349" s="6"/>
      <c r="G349" s="6"/>
      <c r="H349" s="16">
        <f>SUMIFS(Table2[Run Difference],Table2[Team ID],C349,Table2[Opponent ID],D349)/COUNTIFS(Table2[Team ID],C349,Table2[Opponent ID],D349)</f>
        <v>-0.5</v>
      </c>
      <c r="I349">
        <f>COUNTIFS(Table2[Team ID],C349,Table2[Opponent ID],D349)</f>
        <v>4</v>
      </c>
    </row>
    <row r="350" spans="3:9" x14ac:dyDescent="0.3">
      <c r="C350" s="3">
        <v>15</v>
      </c>
      <c r="D350" s="4">
        <v>27</v>
      </c>
      <c r="E350" s="4" t="s">
        <v>129</v>
      </c>
      <c r="F350" s="4"/>
      <c r="G350" s="4"/>
      <c r="H350" s="16">
        <f>SUMIFS(Table2[Run Difference],Table2[Team ID],C350,Table2[Opponent ID],D350)/COUNTIFS(Table2[Team ID],C350,Table2[Opponent ID],D350)</f>
        <v>-1</v>
      </c>
      <c r="I350">
        <f>COUNTIFS(Table2[Team ID],C350,Table2[Opponent ID],D350)</f>
        <v>4</v>
      </c>
    </row>
    <row r="351" spans="3:9" x14ac:dyDescent="0.3">
      <c r="C351" s="5">
        <v>17</v>
      </c>
      <c r="D351" s="6">
        <v>27</v>
      </c>
      <c r="E351" s="6" t="s">
        <v>129</v>
      </c>
      <c r="F351" s="6"/>
      <c r="G351" s="6"/>
      <c r="H351" s="16">
        <f>SUMIFS(Table2[Run Difference],Table2[Team ID],C351,Table2[Opponent ID],D351)/COUNTIFS(Table2[Team ID],C351,Table2[Opponent ID],D351)</f>
        <v>-1</v>
      </c>
      <c r="I351">
        <f>COUNTIFS(Table2[Team ID],C351,Table2[Opponent ID],D351)</f>
        <v>3</v>
      </c>
    </row>
    <row r="352" spans="3:9" x14ac:dyDescent="0.3">
      <c r="C352" s="3">
        <v>19</v>
      </c>
      <c r="D352" s="4">
        <v>27</v>
      </c>
      <c r="E352" s="4" t="s">
        <v>129</v>
      </c>
      <c r="F352" s="4"/>
      <c r="G352" s="4"/>
      <c r="H352" s="16">
        <f>SUMIFS(Table2[Run Difference],Table2[Team ID],C352,Table2[Opponent ID],D352)/COUNTIFS(Table2[Team ID],C352,Table2[Opponent ID],D352)</f>
        <v>0.66666666666666663</v>
      </c>
      <c r="I352">
        <f>COUNTIFS(Table2[Team ID],C352,Table2[Opponent ID],D352)</f>
        <v>9</v>
      </c>
    </row>
    <row r="353" spans="3:9" x14ac:dyDescent="0.3">
      <c r="C353" s="5">
        <v>20</v>
      </c>
      <c r="D353" s="6">
        <v>27</v>
      </c>
      <c r="E353" s="6" t="s">
        <v>129</v>
      </c>
      <c r="F353" s="6"/>
      <c r="G353" s="6"/>
      <c r="H353" s="16" t="e">
        <f>SUMIFS(Table2[Run Difference],Table2[Team ID],C353,Table2[Opponent ID],D353)/COUNTIFS(Table2[Team ID],C353,Table2[Opponent ID],D353)</f>
        <v>#DIV/0!</v>
      </c>
      <c r="I353">
        <f>COUNTIFS(Table2[Team ID],C353,Table2[Opponent ID],D353)</f>
        <v>0</v>
      </c>
    </row>
    <row r="354" spans="3:9" x14ac:dyDescent="0.3">
      <c r="C354" s="3">
        <v>25</v>
      </c>
      <c r="D354" s="4">
        <v>27</v>
      </c>
      <c r="E354" s="4" t="s">
        <v>129</v>
      </c>
      <c r="F354" s="4"/>
      <c r="G354" s="4"/>
      <c r="H354" s="16" t="e">
        <f>SUMIFS(Table2[Run Difference],Table2[Team ID],C354,Table2[Opponent ID],D354)/COUNTIFS(Table2[Team ID],C354,Table2[Opponent ID],D354)</f>
        <v>#DIV/0!</v>
      </c>
      <c r="I354">
        <f>COUNTIFS(Table2[Team ID],C354,Table2[Opponent ID],D354)</f>
        <v>0</v>
      </c>
    </row>
    <row r="355" spans="3:9" x14ac:dyDescent="0.3">
      <c r="C355" s="5">
        <v>28</v>
      </c>
      <c r="D355" s="6">
        <v>27</v>
      </c>
      <c r="E355" s="6" t="s">
        <v>129</v>
      </c>
      <c r="F355" s="6"/>
      <c r="G355" s="6"/>
      <c r="H355" s="16">
        <f>SUMIFS(Table2[Run Difference],Table2[Team ID],C355,Table2[Opponent ID],D355)/COUNTIFS(Table2[Team ID],C355,Table2[Opponent ID],D355)</f>
        <v>0</v>
      </c>
      <c r="I355">
        <f>COUNTIFS(Table2[Team ID],C355,Table2[Opponent ID],D355)</f>
        <v>3</v>
      </c>
    </row>
    <row r="356" spans="3:9" x14ac:dyDescent="0.3">
      <c r="C356" s="3">
        <v>29</v>
      </c>
      <c r="D356" s="4">
        <v>27</v>
      </c>
      <c r="E356" s="4" t="s">
        <v>129</v>
      </c>
      <c r="F356" s="4"/>
      <c r="G356" s="4"/>
      <c r="H356" s="16">
        <f>SUMIFS(Table2[Run Difference],Table2[Team ID],C356,Table2[Opponent ID],D356)/COUNTIFS(Table2[Team ID],C356,Table2[Opponent ID],D356)</f>
        <v>-0.3</v>
      </c>
      <c r="I356">
        <f>COUNTIFS(Table2[Team ID],C356,Table2[Opponent ID],D356)</f>
        <v>10</v>
      </c>
    </row>
    <row r="357" spans="3:9" x14ac:dyDescent="0.3">
      <c r="C357" s="5">
        <v>4</v>
      </c>
      <c r="D357" s="6">
        <v>28</v>
      </c>
      <c r="E357" s="6" t="s">
        <v>129</v>
      </c>
      <c r="F357" s="6"/>
      <c r="G357" s="6"/>
      <c r="H357" s="16">
        <f>SUMIFS(Table2[Run Difference],Table2[Team ID],C357,Table2[Opponent ID],D357)/COUNTIFS(Table2[Team ID],C357,Table2[Opponent ID],D357)</f>
        <v>4.666666666666667</v>
      </c>
      <c r="I357">
        <f>COUNTIFS(Table2[Team ID],C357,Table2[Opponent ID],D357)</f>
        <v>3</v>
      </c>
    </row>
    <row r="358" spans="3:9" x14ac:dyDescent="0.3">
      <c r="C358" s="3">
        <v>8</v>
      </c>
      <c r="D358" s="4">
        <v>28</v>
      </c>
      <c r="E358" s="4" t="s">
        <v>129</v>
      </c>
      <c r="F358" s="4"/>
      <c r="G358" s="4"/>
      <c r="H358" s="16">
        <f>SUMIFS(Table2[Run Difference],Table2[Team ID],C358,Table2[Opponent ID],D358)/COUNTIFS(Table2[Team ID],C358,Table2[Opponent ID],D358)</f>
        <v>2.3333333333333335</v>
      </c>
      <c r="I358">
        <f>COUNTIFS(Table2[Team ID],C358,Table2[Opponent ID],D358)</f>
        <v>3</v>
      </c>
    </row>
    <row r="359" spans="3:9" x14ac:dyDescent="0.3">
      <c r="C359" s="5">
        <v>10</v>
      </c>
      <c r="D359" s="6">
        <v>28</v>
      </c>
      <c r="E359" s="6" t="s">
        <v>129</v>
      </c>
      <c r="F359" s="6"/>
      <c r="G359" s="6"/>
      <c r="H359" s="16">
        <f>SUMIFS(Table2[Run Difference],Table2[Team ID],C359,Table2[Opponent ID],D359)/COUNTIFS(Table2[Team ID],C359,Table2[Opponent ID],D359)</f>
        <v>0.33333333333333331</v>
      </c>
      <c r="I359">
        <f>COUNTIFS(Table2[Team ID],C359,Table2[Opponent ID],D359)</f>
        <v>3</v>
      </c>
    </row>
    <row r="360" spans="3:9" x14ac:dyDescent="0.3">
      <c r="C360" s="3">
        <v>11</v>
      </c>
      <c r="D360" s="4">
        <v>28</v>
      </c>
      <c r="E360" s="4" t="s">
        <v>129</v>
      </c>
      <c r="F360" s="4"/>
      <c r="G360" s="4"/>
      <c r="H360" s="16">
        <f>SUMIFS(Table2[Run Difference],Table2[Team ID],C360,Table2[Opponent ID],D360)/COUNTIFS(Table2[Team ID],C360,Table2[Opponent ID],D360)</f>
        <v>2</v>
      </c>
      <c r="I360">
        <f>COUNTIFS(Table2[Team ID],C360,Table2[Opponent ID],D360)</f>
        <v>4</v>
      </c>
    </row>
    <row r="361" spans="3:9" x14ac:dyDescent="0.3">
      <c r="C361" s="5">
        <v>12</v>
      </c>
      <c r="D361" s="6">
        <v>28</v>
      </c>
      <c r="E361" s="6" t="s">
        <v>129</v>
      </c>
      <c r="F361" s="6"/>
      <c r="G361" s="6"/>
      <c r="H361" s="16">
        <f>SUMIFS(Table2[Run Difference],Table2[Team ID],C361,Table2[Opponent ID],D361)/COUNTIFS(Table2[Team ID],C361,Table2[Opponent ID],D361)</f>
        <v>-2.25</v>
      </c>
      <c r="I361">
        <f>COUNTIFS(Table2[Team ID],C361,Table2[Opponent ID],D361)</f>
        <v>4</v>
      </c>
    </row>
    <row r="362" spans="3:9" x14ac:dyDescent="0.3">
      <c r="C362" s="3">
        <v>13</v>
      </c>
      <c r="D362" s="4">
        <v>28</v>
      </c>
      <c r="E362" s="4" t="s">
        <v>129</v>
      </c>
      <c r="F362" s="4"/>
      <c r="G362" s="4"/>
      <c r="H362" s="16">
        <f>SUMIFS(Table2[Run Difference],Table2[Team ID],C362,Table2[Opponent ID],D362)/COUNTIFS(Table2[Team ID],C362,Table2[Opponent ID],D362)</f>
        <v>-1</v>
      </c>
      <c r="I362">
        <f>COUNTIFS(Table2[Team ID],C362,Table2[Opponent ID],D362)</f>
        <v>6</v>
      </c>
    </row>
    <row r="363" spans="3:9" x14ac:dyDescent="0.3">
      <c r="C363" s="5">
        <v>17</v>
      </c>
      <c r="D363" s="6">
        <v>28</v>
      </c>
      <c r="E363" s="6" t="s">
        <v>129</v>
      </c>
      <c r="F363" s="6"/>
      <c r="G363" s="6"/>
      <c r="H363" s="16">
        <f>SUMIFS(Table2[Run Difference],Table2[Team ID],C363,Table2[Opponent ID],D363)/COUNTIFS(Table2[Team ID],C363,Table2[Opponent ID],D363)</f>
        <v>-1</v>
      </c>
      <c r="I363">
        <f>COUNTIFS(Table2[Team ID],C363,Table2[Opponent ID],D363)</f>
        <v>3</v>
      </c>
    </row>
    <row r="364" spans="3:9" x14ac:dyDescent="0.3">
      <c r="C364" s="3">
        <v>18</v>
      </c>
      <c r="D364" s="4">
        <v>28</v>
      </c>
      <c r="E364" s="4" t="s">
        <v>129</v>
      </c>
      <c r="F364" s="4"/>
      <c r="G364" s="4"/>
      <c r="H364" s="16" t="e">
        <f>SUMIFS(Table2[Run Difference],Table2[Team ID],C364,Table2[Opponent ID],D364)/COUNTIFS(Table2[Team ID],C364,Table2[Opponent ID],D364)</f>
        <v>#DIV/0!</v>
      </c>
      <c r="I364">
        <f>COUNTIFS(Table2[Team ID],C364,Table2[Opponent ID],D364)</f>
        <v>0</v>
      </c>
    </row>
    <row r="365" spans="3:9" x14ac:dyDescent="0.3">
      <c r="C365" s="5">
        <v>20</v>
      </c>
      <c r="D365" s="6">
        <v>28</v>
      </c>
      <c r="E365" s="6" t="s">
        <v>129</v>
      </c>
      <c r="F365" s="6"/>
      <c r="G365" s="6"/>
      <c r="H365" s="16">
        <f>SUMIFS(Table2[Run Difference],Table2[Team ID],C365,Table2[Opponent ID],D365)/COUNTIFS(Table2[Team ID],C365,Table2[Opponent ID],D365)</f>
        <v>-1.1111111111111112</v>
      </c>
      <c r="I365">
        <f>COUNTIFS(Table2[Team ID],C365,Table2[Opponent ID],D365)</f>
        <v>9</v>
      </c>
    </row>
    <row r="366" spans="3:9" x14ac:dyDescent="0.3">
      <c r="C366" s="3">
        <v>21</v>
      </c>
      <c r="D366" s="4">
        <v>28</v>
      </c>
      <c r="E366" s="4" t="s">
        <v>129</v>
      </c>
      <c r="F366" s="4"/>
      <c r="G366" s="4"/>
      <c r="H366" s="16">
        <f>SUMIFS(Table2[Run Difference],Table2[Team ID],C366,Table2[Opponent ID],D366)/COUNTIFS(Table2[Team ID],C366,Table2[Opponent ID],D366)</f>
        <v>-4.666666666666667</v>
      </c>
      <c r="I366">
        <f>COUNTIFS(Table2[Team ID],C366,Table2[Opponent ID],D366)</f>
        <v>3</v>
      </c>
    </row>
    <row r="367" spans="3:9" x14ac:dyDescent="0.3">
      <c r="C367" s="5">
        <v>23</v>
      </c>
      <c r="D367" s="6">
        <v>28</v>
      </c>
      <c r="E367" s="6" t="s">
        <v>129</v>
      </c>
      <c r="F367" s="6"/>
      <c r="G367" s="6"/>
      <c r="H367" s="16">
        <f>SUMIFS(Table2[Run Difference],Table2[Team ID],C367,Table2[Opponent ID],D367)/COUNTIFS(Table2[Team ID],C367,Table2[Opponent ID],D367)</f>
        <v>-2.75</v>
      </c>
      <c r="I367">
        <f>COUNTIFS(Table2[Team ID],C367,Table2[Opponent ID],D367)</f>
        <v>4</v>
      </c>
    </row>
    <row r="368" spans="3:9" x14ac:dyDescent="0.3">
      <c r="C368" s="3">
        <v>25</v>
      </c>
      <c r="D368" s="4">
        <v>28</v>
      </c>
      <c r="E368" s="4" t="s">
        <v>129</v>
      </c>
      <c r="F368" s="4"/>
      <c r="G368" s="4"/>
      <c r="H368" s="16">
        <f>SUMIFS(Table2[Run Difference],Table2[Team ID],C368,Table2[Opponent ID],D368)/COUNTIFS(Table2[Team ID],C368,Table2[Opponent ID],D368)</f>
        <v>2</v>
      </c>
      <c r="I368">
        <f>COUNTIFS(Table2[Team ID],C368,Table2[Opponent ID],D368)</f>
        <v>6</v>
      </c>
    </row>
    <row r="369" spans="3:9" x14ac:dyDescent="0.3">
      <c r="C369" s="5">
        <v>27</v>
      </c>
      <c r="D369" s="6">
        <v>28</v>
      </c>
      <c r="E369" s="6" t="s">
        <v>129</v>
      </c>
      <c r="F369" s="6"/>
      <c r="G369" s="6"/>
      <c r="H369" s="16">
        <f>SUMIFS(Table2[Run Difference],Table2[Team ID],C369,Table2[Opponent ID],D369)/COUNTIFS(Table2[Team ID],C369,Table2[Opponent ID],D369)</f>
        <v>0</v>
      </c>
      <c r="I369">
        <f>COUNTIFS(Table2[Team ID],C369,Table2[Opponent ID],D369)</f>
        <v>3</v>
      </c>
    </row>
    <row r="370" spans="3:9" x14ac:dyDescent="0.3">
      <c r="C370" s="3">
        <v>29</v>
      </c>
      <c r="D370" s="4">
        <v>28</v>
      </c>
      <c r="E370" s="4" t="s">
        <v>129</v>
      </c>
      <c r="F370" s="4"/>
      <c r="G370" s="4"/>
      <c r="H370" s="16">
        <f>SUMIFS(Table2[Run Difference],Table2[Team ID],C370,Table2[Opponent ID],D370)/COUNTIFS(Table2[Team ID],C370,Table2[Opponent ID],D370)</f>
        <v>0.33333333333333331</v>
      </c>
      <c r="I370">
        <f>COUNTIFS(Table2[Team ID],C370,Table2[Opponent ID],D370)</f>
        <v>3</v>
      </c>
    </row>
    <row r="371" spans="3:9" x14ac:dyDescent="0.3">
      <c r="C371" s="5">
        <v>30</v>
      </c>
      <c r="D371" s="6">
        <v>28</v>
      </c>
      <c r="E371" s="6" t="s">
        <v>129</v>
      </c>
      <c r="F371" s="6"/>
      <c r="G371" s="6"/>
      <c r="H371" s="16" t="e">
        <f>SUMIFS(Table2[Run Difference],Table2[Team ID],C371,Table2[Opponent ID],D371)/COUNTIFS(Table2[Team ID],C371,Table2[Opponent ID],D371)</f>
        <v>#DIV/0!</v>
      </c>
      <c r="I371">
        <f>COUNTIFS(Table2[Team ID],C371,Table2[Opponent ID],D371)</f>
        <v>0</v>
      </c>
    </row>
    <row r="372" spans="3:9" x14ac:dyDescent="0.3">
      <c r="C372" s="3">
        <v>2</v>
      </c>
      <c r="D372" s="4">
        <v>29</v>
      </c>
      <c r="E372" s="4" t="s">
        <v>129</v>
      </c>
      <c r="F372" s="4"/>
      <c r="G372" s="4"/>
      <c r="H372" s="16">
        <f>SUMIFS(Table2[Run Difference],Table2[Team ID],C372,Table2[Opponent ID],D372)/COUNTIFS(Table2[Team ID],C372,Table2[Opponent ID],D372)</f>
        <v>0.75</v>
      </c>
      <c r="I372">
        <f>COUNTIFS(Table2[Team ID],C372,Table2[Opponent ID],D372)</f>
        <v>4</v>
      </c>
    </row>
    <row r="373" spans="3:9" x14ac:dyDescent="0.3">
      <c r="C373" s="5">
        <v>3</v>
      </c>
      <c r="D373" s="6">
        <v>29</v>
      </c>
      <c r="E373" s="6" t="s">
        <v>129</v>
      </c>
      <c r="F373" s="6"/>
      <c r="G373" s="6"/>
      <c r="H373" s="16">
        <f>SUMIFS(Table2[Run Difference],Table2[Team ID],C373,Table2[Opponent ID],D373)/COUNTIFS(Table2[Team ID],C373,Table2[Opponent ID],D373)</f>
        <v>1.5555555555555556</v>
      </c>
      <c r="I373">
        <f>COUNTIFS(Table2[Team ID],C373,Table2[Opponent ID],D373)</f>
        <v>9</v>
      </c>
    </row>
    <row r="374" spans="3:9" x14ac:dyDescent="0.3">
      <c r="C374" s="3">
        <v>4</v>
      </c>
      <c r="D374" s="4">
        <v>29</v>
      </c>
      <c r="E374" s="4" t="s">
        <v>129</v>
      </c>
      <c r="F374" s="4"/>
      <c r="G374" s="4"/>
      <c r="H374" s="16">
        <f>SUMIFS(Table2[Run Difference],Table2[Team ID],C374,Table2[Opponent ID],D374)/COUNTIFS(Table2[Team ID],C374,Table2[Opponent ID],D374)</f>
        <v>0.33333333333333331</v>
      </c>
      <c r="I374">
        <f>COUNTIFS(Table2[Team ID],C374,Table2[Opponent ID],D374)</f>
        <v>3</v>
      </c>
    </row>
    <row r="375" spans="3:9" x14ac:dyDescent="0.3">
      <c r="C375" s="5">
        <v>7</v>
      </c>
      <c r="D375" s="6">
        <v>29</v>
      </c>
      <c r="E375" s="6" t="s">
        <v>129</v>
      </c>
      <c r="F375" s="6"/>
      <c r="G375" s="6"/>
      <c r="H375" s="16">
        <f>SUMIFS(Table2[Run Difference],Table2[Team ID],C375,Table2[Opponent ID],D375)/COUNTIFS(Table2[Team ID],C375,Table2[Opponent ID],D375)</f>
        <v>-6</v>
      </c>
      <c r="I375">
        <f>COUNTIFS(Table2[Team ID],C375,Table2[Opponent ID],D375)</f>
        <v>3</v>
      </c>
    </row>
    <row r="376" spans="3:9" x14ac:dyDescent="0.3">
      <c r="C376" s="3">
        <v>8</v>
      </c>
      <c r="D376" s="4">
        <v>29</v>
      </c>
      <c r="E376" s="4" t="s">
        <v>129</v>
      </c>
      <c r="F376" s="4"/>
      <c r="G376" s="4"/>
      <c r="H376" s="16">
        <f>SUMIFS(Table2[Run Difference],Table2[Team ID],C376,Table2[Opponent ID],D376)/COUNTIFS(Table2[Team ID],C376,Table2[Opponent ID],D376)</f>
        <v>1</v>
      </c>
      <c r="I376">
        <f>COUNTIFS(Table2[Team ID],C376,Table2[Opponent ID],D376)</f>
        <v>3</v>
      </c>
    </row>
    <row r="377" spans="3:9" x14ac:dyDescent="0.3">
      <c r="C377" s="5">
        <v>13</v>
      </c>
      <c r="D377" s="6">
        <v>29</v>
      </c>
      <c r="E377" s="6" t="s">
        <v>129</v>
      </c>
      <c r="F377" s="6"/>
      <c r="G377" s="6"/>
      <c r="H377" s="16">
        <f>SUMIFS(Table2[Run Difference],Table2[Team ID],C377,Table2[Opponent ID],D377)/COUNTIFS(Table2[Team ID],C377,Table2[Opponent ID],D377)</f>
        <v>-0.75</v>
      </c>
      <c r="I377">
        <f>COUNTIFS(Table2[Team ID],C377,Table2[Opponent ID],D377)</f>
        <v>4</v>
      </c>
    </row>
    <row r="378" spans="3:9" x14ac:dyDescent="0.3">
      <c r="C378" s="3">
        <v>16</v>
      </c>
      <c r="D378" s="4">
        <v>29</v>
      </c>
      <c r="E378" s="4" t="s">
        <v>129</v>
      </c>
      <c r="F378" s="4"/>
      <c r="G378" s="4"/>
      <c r="H378" s="16">
        <f>SUMIFS(Table2[Run Difference],Table2[Team ID],C378,Table2[Opponent ID],D378)/COUNTIFS(Table2[Team ID],C378,Table2[Opponent ID],D378)</f>
        <v>-0.5</v>
      </c>
      <c r="I378">
        <f>COUNTIFS(Table2[Team ID],C378,Table2[Opponent ID],D378)</f>
        <v>4</v>
      </c>
    </row>
    <row r="379" spans="3:9" x14ac:dyDescent="0.3">
      <c r="C379" s="5">
        <v>19</v>
      </c>
      <c r="D379" s="6">
        <v>29</v>
      </c>
      <c r="E379" s="6" t="s">
        <v>129</v>
      </c>
      <c r="F379" s="6"/>
      <c r="G379" s="6"/>
      <c r="H379" s="16">
        <f>SUMIFS(Table2[Run Difference],Table2[Team ID],C379,Table2[Opponent ID],D379)/COUNTIFS(Table2[Team ID],C379,Table2[Opponent ID],D379)</f>
        <v>0.66666666666666663</v>
      </c>
      <c r="I379">
        <f>COUNTIFS(Table2[Team ID],C379,Table2[Opponent ID],D379)</f>
        <v>3</v>
      </c>
    </row>
    <row r="380" spans="3:9" x14ac:dyDescent="0.3">
      <c r="C380" s="3">
        <v>20</v>
      </c>
      <c r="D380" s="4">
        <v>29</v>
      </c>
      <c r="E380" s="4" t="s">
        <v>129</v>
      </c>
      <c r="F380" s="4"/>
      <c r="G380" s="4"/>
      <c r="H380" s="16" t="e">
        <f>SUMIFS(Table2[Run Difference],Table2[Team ID],C380,Table2[Opponent ID],D380)/COUNTIFS(Table2[Team ID],C380,Table2[Opponent ID],D380)</f>
        <v>#DIV/0!</v>
      </c>
      <c r="I380">
        <f>COUNTIFS(Table2[Team ID],C380,Table2[Opponent ID],D380)</f>
        <v>0</v>
      </c>
    </row>
    <row r="381" spans="3:9" x14ac:dyDescent="0.3">
      <c r="C381" s="5">
        <v>25</v>
      </c>
      <c r="D381" s="6">
        <v>29</v>
      </c>
      <c r="E381" s="6" t="s">
        <v>129</v>
      </c>
      <c r="F381" s="6"/>
      <c r="G381" s="6"/>
      <c r="H381" s="16">
        <f>SUMIFS(Table2[Run Difference],Table2[Team ID],C381,Table2[Opponent ID],D381)/COUNTIFS(Table2[Team ID],C381,Table2[Opponent ID],D381)</f>
        <v>-3.75</v>
      </c>
      <c r="I381">
        <f>COUNTIFS(Table2[Team ID],C381,Table2[Opponent ID],D381)</f>
        <v>4</v>
      </c>
    </row>
    <row r="382" spans="3:9" x14ac:dyDescent="0.3">
      <c r="C382" s="3">
        <v>26</v>
      </c>
      <c r="D382" s="4">
        <v>29</v>
      </c>
      <c r="E382" s="4" t="s">
        <v>129</v>
      </c>
      <c r="F382" s="4"/>
      <c r="G382" s="4"/>
      <c r="H382" s="16">
        <f>SUMIFS(Table2[Run Difference],Table2[Team ID],C382,Table2[Opponent ID],D382)/COUNTIFS(Table2[Team ID],C382,Table2[Opponent ID],D382)</f>
        <v>1.6666666666666667</v>
      </c>
      <c r="I382">
        <f>COUNTIFS(Table2[Team ID],C382,Table2[Opponent ID],D382)</f>
        <v>3</v>
      </c>
    </row>
    <row r="383" spans="3:9" x14ac:dyDescent="0.3">
      <c r="C383" s="5">
        <v>27</v>
      </c>
      <c r="D383" s="6">
        <v>29</v>
      </c>
      <c r="E383" s="6" t="s">
        <v>129</v>
      </c>
      <c r="F383" s="6"/>
      <c r="G383" s="6"/>
      <c r="H383" s="16">
        <f>SUMIFS(Table2[Run Difference],Table2[Team ID],C383,Table2[Opponent ID],D383)/COUNTIFS(Table2[Team ID],C383,Table2[Opponent ID],D383)</f>
        <v>0.3</v>
      </c>
      <c r="I383">
        <f>COUNTIFS(Table2[Team ID],C383,Table2[Opponent ID],D383)</f>
        <v>10</v>
      </c>
    </row>
    <row r="384" spans="3:9" x14ac:dyDescent="0.3">
      <c r="C384" s="3">
        <v>28</v>
      </c>
      <c r="D384" s="4">
        <v>29</v>
      </c>
      <c r="E384" s="4" t="s">
        <v>129</v>
      </c>
      <c r="F384" s="4"/>
      <c r="G384" s="4"/>
      <c r="H384" s="16">
        <f>SUMIFS(Table2[Run Difference],Table2[Team ID],C384,Table2[Opponent ID],D384)/COUNTIFS(Table2[Team ID],C384,Table2[Opponent ID],D384)</f>
        <v>-0.33333333333333331</v>
      </c>
      <c r="I384">
        <f>COUNTIFS(Table2[Team ID],C384,Table2[Opponent ID],D384)</f>
        <v>3</v>
      </c>
    </row>
    <row r="385" spans="3:9" x14ac:dyDescent="0.3">
      <c r="C385" s="5">
        <v>1</v>
      </c>
      <c r="D385" s="6">
        <v>30</v>
      </c>
      <c r="E385" s="6" t="s">
        <v>129</v>
      </c>
      <c r="F385" s="6"/>
      <c r="G385" s="6"/>
      <c r="H385" s="16">
        <f>SUMIFS(Table2[Run Difference],Table2[Team ID],C385,Table2[Opponent ID],D385)/COUNTIFS(Table2[Team ID],C385,Table2[Opponent ID],D385)</f>
        <v>0</v>
      </c>
      <c r="I385">
        <f>COUNTIFS(Table2[Team ID],C385,Table2[Opponent ID],D385)</f>
        <v>3</v>
      </c>
    </row>
    <row r="386" spans="3:9" x14ac:dyDescent="0.3">
      <c r="C386" s="3">
        <v>2</v>
      </c>
      <c r="D386" s="4">
        <v>30</v>
      </c>
      <c r="E386" s="4" t="s">
        <v>129</v>
      </c>
      <c r="F386" s="4"/>
      <c r="G386" s="4"/>
      <c r="H386" s="16">
        <f>SUMIFS(Table2[Run Difference],Table2[Team ID],C386,Table2[Opponent ID],D386)/COUNTIFS(Table2[Team ID],C386,Table2[Opponent ID],D386)</f>
        <v>-1.3333333333333333</v>
      </c>
      <c r="I386">
        <f>COUNTIFS(Table2[Team ID],C386,Table2[Opponent ID],D386)</f>
        <v>6</v>
      </c>
    </row>
    <row r="387" spans="3:9" x14ac:dyDescent="0.3">
      <c r="C387" s="5">
        <v>3</v>
      </c>
      <c r="D387" s="6">
        <v>30</v>
      </c>
      <c r="E387" s="6" t="s">
        <v>129</v>
      </c>
      <c r="F387" s="6"/>
      <c r="G387" s="6"/>
      <c r="H387" s="16">
        <f>SUMIFS(Table2[Run Difference],Table2[Team ID],C387,Table2[Opponent ID],D387)/COUNTIFS(Table2[Team ID],C387,Table2[Opponent ID],D387)</f>
        <v>0.66666666666666663</v>
      </c>
      <c r="I387">
        <f>COUNTIFS(Table2[Team ID],C387,Table2[Opponent ID],D387)</f>
        <v>3</v>
      </c>
    </row>
    <row r="388" spans="3:9" x14ac:dyDescent="0.3">
      <c r="C388" s="3">
        <v>9</v>
      </c>
      <c r="D388" s="4">
        <v>30</v>
      </c>
      <c r="E388" s="4" t="s">
        <v>129</v>
      </c>
      <c r="F388" s="4"/>
      <c r="G388" s="4"/>
      <c r="H388" s="16">
        <f>SUMIFS(Table2[Run Difference],Table2[Team ID],C388,Table2[Opponent ID],D388)/COUNTIFS(Table2[Team ID],C388,Table2[Opponent ID],D388)</f>
        <v>-4.25</v>
      </c>
      <c r="I388">
        <f>COUNTIFS(Table2[Team ID],C388,Table2[Opponent ID],D388)</f>
        <v>4</v>
      </c>
    </row>
    <row r="389" spans="3:9" x14ac:dyDescent="0.3">
      <c r="C389" s="5">
        <v>14</v>
      </c>
      <c r="D389" s="6">
        <v>30</v>
      </c>
      <c r="E389" s="6" t="s">
        <v>129</v>
      </c>
      <c r="F389" s="6"/>
      <c r="G389" s="6"/>
      <c r="H389" s="16" t="e">
        <f>SUMIFS(Table2[Run Difference],Table2[Team ID],C389,Table2[Opponent ID],D389)/COUNTIFS(Table2[Team ID],C389,Table2[Opponent ID],D389)</f>
        <v>#DIV/0!</v>
      </c>
      <c r="I389">
        <f>COUNTIFS(Table2[Team ID],C389,Table2[Opponent ID],D389)</f>
        <v>0</v>
      </c>
    </row>
    <row r="390" spans="3:9" x14ac:dyDescent="0.3">
      <c r="C390" s="3">
        <v>15</v>
      </c>
      <c r="D390" s="4">
        <v>30</v>
      </c>
      <c r="E390" s="4" t="s">
        <v>129</v>
      </c>
      <c r="F390" s="4"/>
      <c r="G390" s="4"/>
      <c r="H390" s="16">
        <f>SUMIFS(Table2[Run Difference],Table2[Team ID],C390,Table2[Opponent ID],D390)/COUNTIFS(Table2[Team ID],C390,Table2[Opponent ID],D390)</f>
        <v>-1</v>
      </c>
      <c r="I390">
        <f>COUNTIFS(Table2[Team ID],C390,Table2[Opponent ID],D390)</f>
        <v>3</v>
      </c>
    </row>
    <row r="391" spans="3:9" x14ac:dyDescent="0.3">
      <c r="C391" s="5">
        <v>18</v>
      </c>
      <c r="D391" s="6">
        <v>30</v>
      </c>
      <c r="E391" s="6" t="s">
        <v>129</v>
      </c>
      <c r="F391" s="6"/>
      <c r="G391" s="6"/>
      <c r="H391" s="16">
        <f>SUMIFS(Table2[Run Difference],Table2[Team ID],C391,Table2[Opponent ID],D391)/COUNTIFS(Table2[Team ID],C391,Table2[Opponent ID],D391)</f>
        <v>-3.3333333333333335</v>
      </c>
      <c r="I391">
        <f>COUNTIFS(Table2[Team ID],C391,Table2[Opponent ID],D391)</f>
        <v>6</v>
      </c>
    </row>
    <row r="392" spans="3:9" x14ac:dyDescent="0.3">
      <c r="C392" s="3">
        <v>20</v>
      </c>
      <c r="D392" s="4">
        <v>30</v>
      </c>
      <c r="E392" s="4" t="s">
        <v>129</v>
      </c>
      <c r="F392" s="4"/>
      <c r="G392" s="4"/>
      <c r="H392" s="16" t="e">
        <f>SUMIFS(Table2[Run Difference],Table2[Team ID],C392,Table2[Opponent ID],D392)/COUNTIFS(Table2[Team ID],C392,Table2[Opponent ID],D392)</f>
        <v>#DIV/0!</v>
      </c>
      <c r="I392">
        <f>COUNTIFS(Table2[Team ID],C392,Table2[Opponent ID],D392)</f>
        <v>0</v>
      </c>
    </row>
    <row r="393" spans="3:9" x14ac:dyDescent="0.3">
      <c r="C393" s="5">
        <v>21</v>
      </c>
      <c r="D393" s="6">
        <v>30</v>
      </c>
      <c r="E393" s="6" t="s">
        <v>129</v>
      </c>
      <c r="F393" s="6"/>
      <c r="G393" s="6"/>
      <c r="H393" s="16">
        <f>SUMIFS(Table2[Run Difference],Table2[Team ID],C393,Table2[Opponent ID],D393)/COUNTIFS(Table2[Team ID],C393,Table2[Opponent ID],D393)</f>
        <v>0.5</v>
      </c>
      <c r="I393">
        <f>COUNTIFS(Table2[Team ID],C393,Table2[Opponent ID],D393)</f>
        <v>12</v>
      </c>
    </row>
    <row r="394" spans="3:9" x14ac:dyDescent="0.3">
      <c r="C394" s="3">
        <v>22</v>
      </c>
      <c r="D394" s="4">
        <v>30</v>
      </c>
      <c r="E394" s="4" t="s">
        <v>129</v>
      </c>
      <c r="F394" s="4"/>
      <c r="G394" s="4"/>
      <c r="H394" s="16">
        <f>SUMIFS(Table2[Run Difference],Table2[Team ID],C394,Table2[Opponent ID],D394)/COUNTIFS(Table2[Team ID],C394,Table2[Opponent ID],D394)</f>
        <v>2.3333333333333335</v>
      </c>
      <c r="I394">
        <f>COUNTIFS(Table2[Team ID],C394,Table2[Opponent ID],D394)</f>
        <v>3</v>
      </c>
    </row>
    <row r="395" spans="3:9" x14ac:dyDescent="0.3">
      <c r="C395" s="5">
        <v>23</v>
      </c>
      <c r="D395" s="6">
        <v>30</v>
      </c>
      <c r="E395" s="6" t="s">
        <v>129</v>
      </c>
      <c r="F395" s="6"/>
      <c r="G395" s="6"/>
      <c r="H395" s="16">
        <f>SUMIFS(Table2[Run Difference],Table2[Team ID],C395,Table2[Opponent ID],D395)/COUNTIFS(Table2[Team ID],C395,Table2[Opponent ID],D395)</f>
        <v>-1.6666666666666667</v>
      </c>
      <c r="I395">
        <f>COUNTIFS(Table2[Team ID],C395,Table2[Opponent ID],D395)</f>
        <v>3</v>
      </c>
    </row>
    <row r="396" spans="3:9" x14ac:dyDescent="0.3">
      <c r="C396" s="3">
        <v>24</v>
      </c>
      <c r="D396" s="4">
        <v>30</v>
      </c>
      <c r="E396" s="4" t="s">
        <v>129</v>
      </c>
      <c r="F396" s="4"/>
      <c r="G396" s="4"/>
      <c r="H396" s="16">
        <f>SUMIFS(Table2[Run Difference],Table2[Team ID],C396,Table2[Opponent ID],D396)/COUNTIFS(Table2[Team ID],C396,Table2[Opponent ID],D396)</f>
        <v>-2.6666666666666665</v>
      </c>
      <c r="I396">
        <f>COUNTIFS(Table2[Team ID],C396,Table2[Opponent ID],D396)</f>
        <v>3</v>
      </c>
    </row>
    <row r="397" spans="3:9" x14ac:dyDescent="0.3">
      <c r="C397" s="5">
        <v>25</v>
      </c>
      <c r="D397" s="6">
        <v>30</v>
      </c>
      <c r="E397" s="6" t="s">
        <v>129</v>
      </c>
      <c r="F397" s="6"/>
      <c r="G397" s="6"/>
      <c r="H397" s="16">
        <f>SUMIFS(Table2[Run Difference],Table2[Team ID],C397,Table2[Opponent ID],D397)/COUNTIFS(Table2[Team ID],C397,Table2[Opponent ID],D397)</f>
        <v>-3.6666666666666665</v>
      </c>
      <c r="I397">
        <f>COUNTIFS(Table2[Team ID],C397,Table2[Opponent ID],D397)</f>
        <v>3</v>
      </c>
    </row>
    <row r="398" spans="3:9" x14ac:dyDescent="0.3">
      <c r="C398" s="3">
        <v>26</v>
      </c>
      <c r="D398" s="4">
        <v>30</v>
      </c>
      <c r="E398" s="4" t="s">
        <v>129</v>
      </c>
      <c r="F398" s="4"/>
      <c r="G398" s="4"/>
      <c r="H398" s="16">
        <f>SUMIFS(Table2[Run Difference],Table2[Team ID],C398,Table2[Opponent ID],D398)/COUNTIFS(Table2[Team ID],C398,Table2[Opponent ID],D398)</f>
        <v>-2.6666666666666665</v>
      </c>
      <c r="I398">
        <f>COUNTIFS(Table2[Team ID],C398,Table2[Opponent ID],D398)</f>
        <v>3</v>
      </c>
    </row>
    <row r="399" spans="3:9" x14ac:dyDescent="0.3">
      <c r="C399" s="5">
        <v>28</v>
      </c>
      <c r="D399" s="6">
        <v>30</v>
      </c>
      <c r="E399" s="6" t="s">
        <v>129</v>
      </c>
      <c r="F399" s="6"/>
      <c r="G399" s="6"/>
      <c r="H399" s="16" t="e">
        <f>SUMIFS(Table2[Run Difference],Table2[Team ID],C399,Table2[Opponent ID],D399)/COUNTIFS(Table2[Team ID],C399,Table2[Opponent ID],D399)</f>
        <v>#DIV/0!</v>
      </c>
      <c r="I399">
        <f>COUNTIFS(Table2[Team ID],C399,Table2[Opponent ID],D399)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" sqref="B1"/>
    </sheetView>
  </sheetViews>
  <sheetFormatPr defaultRowHeight="14.4" x14ac:dyDescent="0.3"/>
  <cols>
    <col min="1" max="2" width="19.5546875" bestFit="1" customWidth="1"/>
    <col min="3" max="3" width="9.44140625" customWidth="1"/>
  </cols>
  <sheetData>
    <row r="1" spans="1:4" x14ac:dyDescent="0.3">
      <c r="A1" t="s">
        <v>117</v>
      </c>
      <c r="B1" t="s">
        <v>112</v>
      </c>
      <c r="C1" t="s">
        <v>128</v>
      </c>
      <c r="D1" t="s">
        <v>127</v>
      </c>
    </row>
    <row r="2" spans="1:4" x14ac:dyDescent="0.3">
      <c r="A2" s="10" t="s">
        <v>93</v>
      </c>
      <c r="B2">
        <v>1</v>
      </c>
      <c r="C2" s="10"/>
      <c r="D2">
        <v>3</v>
      </c>
    </row>
    <row r="3" spans="1:4" x14ac:dyDescent="0.3">
      <c r="A3" s="10" t="s">
        <v>79</v>
      </c>
      <c r="B3">
        <v>2</v>
      </c>
      <c r="C3" s="10"/>
      <c r="D3">
        <v>1</v>
      </c>
    </row>
    <row r="4" spans="1:4" x14ac:dyDescent="0.3">
      <c r="A4" s="10" t="s">
        <v>99</v>
      </c>
      <c r="B4">
        <v>3</v>
      </c>
      <c r="C4" s="10"/>
      <c r="D4">
        <v>4</v>
      </c>
    </row>
    <row r="5" spans="1:4" x14ac:dyDescent="0.3">
      <c r="A5" s="10" t="s">
        <v>90</v>
      </c>
      <c r="B5">
        <v>4</v>
      </c>
      <c r="C5" s="10"/>
      <c r="D5">
        <v>4</v>
      </c>
    </row>
    <row r="6" spans="1:4" x14ac:dyDescent="0.3">
      <c r="A6" s="10" t="s">
        <v>72</v>
      </c>
      <c r="B6">
        <v>5</v>
      </c>
      <c r="C6" s="10"/>
      <c r="D6">
        <v>2</v>
      </c>
    </row>
    <row r="7" spans="1:4" x14ac:dyDescent="0.3">
      <c r="A7" s="10" t="s">
        <v>97</v>
      </c>
      <c r="B7">
        <v>6</v>
      </c>
      <c r="C7" s="10"/>
      <c r="D7">
        <v>5</v>
      </c>
    </row>
    <row r="8" spans="1:4" x14ac:dyDescent="0.3">
      <c r="A8" s="10" t="s">
        <v>86</v>
      </c>
      <c r="B8">
        <v>7</v>
      </c>
      <c r="C8" s="10"/>
      <c r="D8">
        <v>2</v>
      </c>
    </row>
    <row r="9" spans="1:4" x14ac:dyDescent="0.3">
      <c r="A9" s="10" t="s">
        <v>83</v>
      </c>
      <c r="B9">
        <v>8</v>
      </c>
      <c r="C9" s="10"/>
      <c r="D9">
        <v>5</v>
      </c>
    </row>
    <row r="10" spans="1:4" x14ac:dyDescent="0.3">
      <c r="A10" s="10" t="s">
        <v>78</v>
      </c>
      <c r="B10">
        <v>9</v>
      </c>
      <c r="C10" s="10"/>
      <c r="D10">
        <v>3</v>
      </c>
    </row>
    <row r="11" spans="1:4" x14ac:dyDescent="0.3">
      <c r="A11" s="10" t="s">
        <v>85</v>
      </c>
      <c r="B11">
        <v>10</v>
      </c>
      <c r="C11" s="10"/>
      <c r="D11">
        <v>5</v>
      </c>
    </row>
    <row r="12" spans="1:4" x14ac:dyDescent="0.3">
      <c r="A12" s="10" t="s">
        <v>96</v>
      </c>
      <c r="B12">
        <v>11</v>
      </c>
      <c r="C12" s="10"/>
      <c r="D12">
        <v>6</v>
      </c>
    </row>
    <row r="13" spans="1:4" x14ac:dyDescent="0.3">
      <c r="A13" s="10" t="s">
        <v>74</v>
      </c>
      <c r="B13">
        <v>12</v>
      </c>
      <c r="C13" s="10"/>
      <c r="D13">
        <v>5</v>
      </c>
    </row>
    <row r="14" spans="1:4" x14ac:dyDescent="0.3">
      <c r="A14" s="10" t="s">
        <v>76</v>
      </c>
      <c r="B14">
        <v>13</v>
      </c>
      <c r="C14" s="10"/>
      <c r="D14">
        <v>6</v>
      </c>
    </row>
    <row r="15" spans="1:4" x14ac:dyDescent="0.3">
      <c r="A15" s="10" t="s">
        <v>91</v>
      </c>
      <c r="B15">
        <v>14</v>
      </c>
      <c r="C15" s="10"/>
      <c r="D15">
        <v>3</v>
      </c>
    </row>
    <row r="16" spans="1:4" x14ac:dyDescent="0.3">
      <c r="A16" s="10" t="s">
        <v>84</v>
      </c>
      <c r="B16">
        <v>15</v>
      </c>
      <c r="C16" s="10"/>
      <c r="D16">
        <v>1</v>
      </c>
    </row>
    <row r="17" spans="1:4" x14ac:dyDescent="0.3">
      <c r="A17" s="10" t="s">
        <v>98</v>
      </c>
      <c r="B17">
        <v>16</v>
      </c>
      <c r="C17" s="10"/>
      <c r="D17">
        <v>2</v>
      </c>
    </row>
    <row r="18" spans="1:4" x14ac:dyDescent="0.3">
      <c r="A18" s="10" t="s">
        <v>87</v>
      </c>
      <c r="B18">
        <v>17</v>
      </c>
      <c r="C18" s="10"/>
      <c r="D18">
        <v>5</v>
      </c>
    </row>
    <row r="19" spans="1:4" x14ac:dyDescent="0.3">
      <c r="A19" s="10" t="s">
        <v>92</v>
      </c>
      <c r="B19">
        <v>18</v>
      </c>
      <c r="C19" s="10"/>
      <c r="D19">
        <v>1</v>
      </c>
    </row>
    <row r="20" spans="1:4" x14ac:dyDescent="0.3">
      <c r="A20" s="10" t="s">
        <v>73</v>
      </c>
      <c r="B20">
        <v>19</v>
      </c>
      <c r="C20" s="10"/>
      <c r="D20">
        <v>4</v>
      </c>
    </row>
    <row r="21" spans="1:4" x14ac:dyDescent="0.3">
      <c r="A21" s="10" t="s">
        <v>89</v>
      </c>
      <c r="B21">
        <v>20</v>
      </c>
      <c r="C21" s="10"/>
      <c r="D21">
        <v>6</v>
      </c>
    </row>
    <row r="22" spans="1:4" x14ac:dyDescent="0.3">
      <c r="A22" s="10" t="s">
        <v>80</v>
      </c>
      <c r="B22">
        <v>21</v>
      </c>
      <c r="C22" s="10"/>
      <c r="D22">
        <v>1</v>
      </c>
    </row>
    <row r="23" spans="1:4" x14ac:dyDescent="0.3">
      <c r="A23" s="10" t="s">
        <v>81</v>
      </c>
      <c r="B23">
        <v>22</v>
      </c>
      <c r="C23" s="10"/>
      <c r="D23">
        <v>2</v>
      </c>
    </row>
    <row r="24" spans="1:4" x14ac:dyDescent="0.3">
      <c r="A24" s="10" t="s">
        <v>82</v>
      </c>
      <c r="B24">
        <v>23</v>
      </c>
      <c r="C24" s="10"/>
      <c r="D24">
        <v>3</v>
      </c>
    </row>
    <row r="25" spans="1:4" x14ac:dyDescent="0.3">
      <c r="A25" s="10" t="s">
        <v>71</v>
      </c>
      <c r="B25">
        <v>24</v>
      </c>
      <c r="C25" s="10"/>
      <c r="D25">
        <v>3</v>
      </c>
    </row>
    <row r="26" spans="1:4" x14ac:dyDescent="0.3">
      <c r="A26" s="10" t="s">
        <v>77</v>
      </c>
      <c r="B26">
        <v>25</v>
      </c>
      <c r="C26" s="10"/>
      <c r="D26">
        <v>6</v>
      </c>
    </row>
    <row r="27" spans="1:4" x14ac:dyDescent="0.3">
      <c r="A27" s="10" t="s">
        <v>95</v>
      </c>
      <c r="B27">
        <v>26</v>
      </c>
      <c r="C27" s="10"/>
      <c r="D27">
        <v>2</v>
      </c>
    </row>
    <row r="28" spans="1:4" x14ac:dyDescent="0.3">
      <c r="A28" s="10" t="s">
        <v>94</v>
      </c>
      <c r="B28">
        <v>27</v>
      </c>
      <c r="C28" s="10"/>
      <c r="D28">
        <v>4</v>
      </c>
    </row>
    <row r="29" spans="1:4" x14ac:dyDescent="0.3">
      <c r="A29" s="10" t="s">
        <v>100</v>
      </c>
      <c r="B29">
        <v>28</v>
      </c>
      <c r="C29" s="10"/>
      <c r="D29">
        <v>6</v>
      </c>
    </row>
    <row r="30" spans="1:4" x14ac:dyDescent="0.3">
      <c r="A30" s="10" t="s">
        <v>75</v>
      </c>
      <c r="B30">
        <v>29</v>
      </c>
      <c r="C30" s="10"/>
      <c r="D30">
        <v>4</v>
      </c>
    </row>
    <row r="31" spans="1:4" x14ac:dyDescent="0.3">
      <c r="A31" s="10" t="s">
        <v>88</v>
      </c>
      <c r="B31">
        <v>30</v>
      </c>
      <c r="C31" s="10"/>
      <c r="D31">
        <v>1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2"/>
  <sheetViews>
    <sheetView tabSelected="1" topLeftCell="A2" workbookViewId="0">
      <selection activeCell="N900" sqref="N18:N900"/>
    </sheetView>
  </sheetViews>
  <sheetFormatPr defaultRowHeight="14.4" x14ac:dyDescent="0.3"/>
  <cols>
    <col min="1" max="1" width="29.21875" bestFit="1" customWidth="1"/>
    <col min="2" max="2" width="18.109375" customWidth="1"/>
    <col min="3" max="3" width="24.88671875" bestFit="1" customWidth="1"/>
    <col min="4" max="4" width="17.77734375" customWidth="1"/>
    <col min="11" max="11" width="10.109375" customWidth="1"/>
    <col min="12" max="12" width="9.77734375" customWidth="1"/>
    <col min="13" max="13" width="10.77734375" customWidth="1"/>
  </cols>
  <sheetData>
    <row r="1" spans="1:16" x14ac:dyDescent="0.3">
      <c r="A1" t="s">
        <v>134</v>
      </c>
    </row>
    <row r="2" spans="1:16" x14ac:dyDescent="0.3">
      <c r="A2" t="s">
        <v>101</v>
      </c>
      <c r="B2" t="s">
        <v>136</v>
      </c>
      <c r="C2" t="s">
        <v>102</v>
      </c>
      <c r="D2" t="s">
        <v>135</v>
      </c>
      <c r="E2" t="s">
        <v>137</v>
      </c>
      <c r="F2" t="s">
        <v>103</v>
      </c>
      <c r="G2" t="s">
        <v>138</v>
      </c>
      <c r="K2" t="s">
        <v>136</v>
      </c>
      <c r="L2" t="s">
        <v>137</v>
      </c>
      <c r="M2" t="s">
        <v>139</v>
      </c>
      <c r="N2" t="s">
        <v>133</v>
      </c>
      <c r="O2" t="s">
        <v>140</v>
      </c>
      <c r="P2" t="s">
        <v>141</v>
      </c>
    </row>
    <row r="3" spans="1:16" hidden="1" x14ac:dyDescent="0.3">
      <c r="A3" t="s">
        <v>100</v>
      </c>
      <c r="B3">
        <f>VLOOKUP(Table5[[#This Row],[Home Team]],Table3[[Team]:[ID]],2,FALSE)</f>
        <v>28</v>
      </c>
      <c r="C3">
        <v>6</v>
      </c>
      <c r="D3" t="s">
        <v>96</v>
      </c>
      <c r="E3">
        <f>VLOOKUP(Table5[[#This Row],[Away Team]],Table3[[Team]:[ID]],2,FALSE)</f>
        <v>11</v>
      </c>
      <c r="F3">
        <v>1</v>
      </c>
      <c r="G3">
        <f>Table5[[#This Row],[Home Team Score]]-Table5[[#This Row],[Away Team Score]]</f>
        <v>5</v>
      </c>
      <c r="K3">
        <v>1</v>
      </c>
      <c r="L3">
        <v>1</v>
      </c>
      <c r="M3" t="e">
        <f>SUMIFS(Table5[Run Diff.],Table5[Home ID],K3,Table5[Away ID],L3)/COUNTIFS(Table5[Home ID],K3,Table5[Away ID],L3)</f>
        <v>#DIV/0!</v>
      </c>
      <c r="N3">
        <f>COUNTIFS(Table5[Home ID],K3,Table5[Away ID],L3)</f>
        <v>0</v>
      </c>
      <c r="O3">
        <f>COUNTIFS(Table5[Home ID],K3,Table5[Away ID],L3,Table5[Run Diff.],"&gt;0")</f>
        <v>0</v>
      </c>
      <c r="P3">
        <f>Table7[[#This Row],[GP]]-Table7[[#This Row],[Wins]]</f>
        <v>0</v>
      </c>
    </row>
    <row r="4" spans="1:16" hidden="1" x14ac:dyDescent="0.3">
      <c r="A4" t="s">
        <v>77</v>
      </c>
      <c r="B4">
        <f>VLOOKUP(Table5[[#This Row],[Home Team]],Table3[[Team]:[ID]],2,FALSE)</f>
        <v>25</v>
      </c>
      <c r="C4">
        <v>14</v>
      </c>
      <c r="D4" t="s">
        <v>87</v>
      </c>
      <c r="E4">
        <f>VLOOKUP(Table5[[#This Row],[Away Team]],Table3[[Team]:[ID]],2,FALSE)</f>
        <v>17</v>
      </c>
      <c r="F4">
        <v>3</v>
      </c>
      <c r="G4">
        <f>Table5[[#This Row],[Home Team Score]]-Table5[[#This Row],[Away Team Score]]</f>
        <v>11</v>
      </c>
      <c r="K4">
        <v>2</v>
      </c>
      <c r="L4">
        <v>1</v>
      </c>
      <c r="M4" t="e">
        <f>SUMIFS(Table5[Run Diff.],Table5[Home ID],K4,Table5[Away ID],L4)/COUNTIFS(Table5[Home ID],K4,Table5[Away ID],L4)</f>
        <v>#DIV/0!</v>
      </c>
      <c r="N4">
        <f>COUNTIFS(Table5[Home ID],K4,Table5[Away ID],L4)</f>
        <v>0</v>
      </c>
      <c r="O4">
        <f>COUNTIFS(Table5[Home ID],K4,Table5[Away ID],L4,Table5[Run Diff.],"&gt;0")</f>
        <v>0</v>
      </c>
      <c r="P4">
        <f>Table7[[#This Row],[GP]]-Table7[[#This Row],[Wins]]</f>
        <v>0</v>
      </c>
    </row>
    <row r="5" spans="1:16" hidden="1" x14ac:dyDescent="0.3">
      <c r="A5" t="s">
        <v>78</v>
      </c>
      <c r="B5">
        <f>VLOOKUP(Table5[[#This Row],[Home Team]],Table3[[Team]:[ID]],2,FALSE)</f>
        <v>9</v>
      </c>
      <c r="C5">
        <v>2</v>
      </c>
      <c r="D5" t="s">
        <v>81</v>
      </c>
      <c r="E5">
        <f>VLOOKUP(Table5[[#This Row],[Away Team]],Table3[[Team]:[ID]],2,FALSE)</f>
        <v>22</v>
      </c>
      <c r="F5">
        <v>7</v>
      </c>
      <c r="G5">
        <f>Table5[[#This Row],[Home Team Score]]-Table5[[#This Row],[Away Team Score]]</f>
        <v>-5</v>
      </c>
      <c r="K5">
        <v>3</v>
      </c>
      <c r="L5">
        <v>1</v>
      </c>
      <c r="M5" t="e">
        <f>SUMIFS(Table5[Run Diff.],Table5[Home ID],K5,Table5[Away ID],L5)/COUNTIFS(Table5[Home ID],K5,Table5[Away ID],L5)</f>
        <v>#DIV/0!</v>
      </c>
      <c r="N5">
        <f>COUNTIFS(Table5[Home ID],K5,Table5[Away ID],L5)</f>
        <v>0</v>
      </c>
      <c r="O5">
        <f>COUNTIFS(Table5[Home ID],K5,Table5[Away ID],L5,Table5[Run Diff.],"&gt;0")</f>
        <v>0</v>
      </c>
      <c r="P5">
        <f>Table7[[#This Row],[GP]]-Table7[[#This Row],[Wins]]</f>
        <v>0</v>
      </c>
    </row>
    <row r="6" spans="1:16" hidden="1" x14ac:dyDescent="0.3">
      <c r="A6" t="s">
        <v>80</v>
      </c>
      <c r="B6">
        <f>VLOOKUP(Table5[[#This Row],[Home Team]],Table3[[Team]:[ID]],2,FALSE)</f>
        <v>21</v>
      </c>
      <c r="C6">
        <v>5</v>
      </c>
      <c r="D6" t="s">
        <v>90</v>
      </c>
      <c r="E6">
        <f>VLOOKUP(Table5[[#This Row],[Away Team]],Table3[[Team]:[ID]],2,FALSE)</f>
        <v>4</v>
      </c>
      <c r="F6">
        <v>6</v>
      </c>
      <c r="G6">
        <f>Table5[[#This Row],[Home Team Score]]-Table5[[#This Row],[Away Team Score]]</f>
        <v>-1</v>
      </c>
      <c r="K6">
        <v>4</v>
      </c>
      <c r="L6">
        <v>1</v>
      </c>
      <c r="M6" t="e">
        <f>SUMIFS(Table5[Run Diff.],Table5[Home ID],K6,Table5[Away ID],L6)/COUNTIFS(Table5[Home ID],K6,Table5[Away ID],L6)</f>
        <v>#DIV/0!</v>
      </c>
      <c r="N6">
        <f>COUNTIFS(Table5[Home ID],K6,Table5[Away ID],L6)</f>
        <v>0</v>
      </c>
      <c r="O6">
        <f>COUNTIFS(Table5[Home ID],K6,Table5[Away ID],L6,Table5[Run Diff.],"&gt;0")</f>
        <v>0</v>
      </c>
      <c r="P6">
        <f>Table7[[#This Row],[GP]]-Table7[[#This Row],[Wins]]</f>
        <v>0</v>
      </c>
    </row>
    <row r="7" spans="1:16" hidden="1" x14ac:dyDescent="0.3">
      <c r="A7" t="s">
        <v>99</v>
      </c>
      <c r="B7">
        <f>VLOOKUP(Table5[[#This Row],[Home Team]],Table3[[Team]:[ID]],2,FALSE)</f>
        <v>3</v>
      </c>
      <c r="C7">
        <v>7</v>
      </c>
      <c r="D7" t="s">
        <v>97</v>
      </c>
      <c r="E7">
        <f>VLOOKUP(Table5[[#This Row],[Away Team]],Table3[[Team]:[ID]],2,FALSE)</f>
        <v>6</v>
      </c>
      <c r="F7">
        <v>10</v>
      </c>
      <c r="G7">
        <f>Table5[[#This Row],[Home Team Score]]-Table5[[#This Row],[Away Team Score]]</f>
        <v>-3</v>
      </c>
      <c r="K7">
        <v>5</v>
      </c>
      <c r="L7">
        <v>1</v>
      </c>
      <c r="M7" t="e">
        <f>SUMIFS(Table5[Run Diff.],Table5[Home ID],K7,Table5[Away ID],L7)/COUNTIFS(Table5[Home ID],K7,Table5[Away ID],L7)</f>
        <v>#DIV/0!</v>
      </c>
      <c r="N7">
        <f>COUNTIFS(Table5[Home ID],K7,Table5[Away ID],L7)</f>
        <v>0</v>
      </c>
      <c r="O7">
        <f>COUNTIFS(Table5[Home ID],K7,Table5[Away ID],L7,Table5[Run Diff.],"&gt;0")</f>
        <v>0</v>
      </c>
      <c r="P7">
        <f>Table7[[#This Row],[GP]]-Table7[[#This Row],[Wins]]</f>
        <v>0</v>
      </c>
    </row>
    <row r="8" spans="1:16" hidden="1" x14ac:dyDescent="0.3">
      <c r="A8" t="s">
        <v>73</v>
      </c>
      <c r="B8">
        <f>VLOOKUP(Table5[[#This Row],[Home Team]],Table3[[Team]:[ID]],2,FALSE)</f>
        <v>19</v>
      </c>
      <c r="C8">
        <v>5</v>
      </c>
      <c r="D8" t="s">
        <v>76</v>
      </c>
      <c r="E8">
        <f>VLOOKUP(Table5[[#This Row],[Away Team]],Table3[[Team]:[ID]],2,FALSE)</f>
        <v>13</v>
      </c>
      <c r="F8">
        <v>3</v>
      </c>
      <c r="G8">
        <f>Table5[[#This Row],[Home Team Score]]-Table5[[#This Row],[Away Team Score]]</f>
        <v>2</v>
      </c>
      <c r="K8">
        <v>6</v>
      </c>
      <c r="L8">
        <v>1</v>
      </c>
      <c r="M8" t="e">
        <f>SUMIFS(Table5[Run Diff.],Table5[Home ID],K8,Table5[Away ID],L8)/COUNTIFS(Table5[Home ID],K8,Table5[Away ID],L8)</f>
        <v>#DIV/0!</v>
      </c>
      <c r="N8">
        <f>COUNTIFS(Table5[Home ID],K8,Table5[Away ID],L8)</f>
        <v>0</v>
      </c>
      <c r="O8">
        <f>COUNTIFS(Table5[Home ID],K8,Table5[Away ID],L8,Table5[Run Diff.],"&gt;0")</f>
        <v>0</v>
      </c>
      <c r="P8">
        <f>Table7[[#This Row],[GP]]-Table7[[#This Row],[Wins]]</f>
        <v>0</v>
      </c>
    </row>
    <row r="9" spans="1:16" hidden="1" x14ac:dyDescent="0.3">
      <c r="A9" t="s">
        <v>86</v>
      </c>
      <c r="B9">
        <f>VLOOKUP(Table5[[#This Row],[Home Team]],Table3[[Team]:[ID]],2,FALSE)</f>
        <v>7</v>
      </c>
      <c r="C9">
        <v>3</v>
      </c>
      <c r="D9" t="s">
        <v>82</v>
      </c>
      <c r="E9">
        <f>VLOOKUP(Table5[[#This Row],[Away Team]],Table3[[Team]:[ID]],2,FALSE)</f>
        <v>23</v>
      </c>
      <c r="F9">
        <v>9</v>
      </c>
      <c r="G9">
        <f>Table5[[#This Row],[Home Team Score]]-Table5[[#This Row],[Away Team Score]]</f>
        <v>-6</v>
      </c>
      <c r="K9">
        <v>7</v>
      </c>
      <c r="L9">
        <v>1</v>
      </c>
      <c r="M9" t="e">
        <f>SUMIFS(Table5[Run Diff.],Table5[Home ID],K9,Table5[Away ID],L9)/COUNTIFS(Table5[Home ID],K9,Table5[Away ID],L9)</f>
        <v>#DIV/0!</v>
      </c>
      <c r="N9">
        <f>COUNTIFS(Table5[Home ID],K9,Table5[Away ID],L9)</f>
        <v>0</v>
      </c>
      <c r="O9">
        <f>COUNTIFS(Table5[Home ID],K9,Table5[Away ID],L9,Table5[Run Diff.],"&gt;0")</f>
        <v>0</v>
      </c>
      <c r="P9">
        <f>Table7[[#This Row],[GP]]-Table7[[#This Row],[Wins]]</f>
        <v>0</v>
      </c>
    </row>
    <row r="10" spans="1:16" hidden="1" x14ac:dyDescent="0.3">
      <c r="A10" t="s">
        <v>72</v>
      </c>
      <c r="B10">
        <f>VLOOKUP(Table5[[#This Row],[Home Team]],Table3[[Team]:[ID]],2,FALSE)</f>
        <v>5</v>
      </c>
      <c r="C10">
        <v>1</v>
      </c>
      <c r="D10" t="s">
        <v>92</v>
      </c>
      <c r="E10">
        <f>VLOOKUP(Table5[[#This Row],[Away Team]],Table3[[Team]:[ID]],2,FALSE)</f>
        <v>18</v>
      </c>
      <c r="F10">
        <v>6</v>
      </c>
      <c r="G10">
        <f>Table5[[#This Row],[Home Team Score]]-Table5[[#This Row],[Away Team Score]]</f>
        <v>-5</v>
      </c>
      <c r="K10">
        <v>8</v>
      </c>
      <c r="L10">
        <v>1</v>
      </c>
      <c r="M10" t="e">
        <f>SUMIFS(Table5[Run Diff.],Table5[Home ID],K10,Table5[Away ID],L10)/COUNTIFS(Table5[Home ID],K10,Table5[Away ID],L10)</f>
        <v>#DIV/0!</v>
      </c>
      <c r="N10">
        <f>COUNTIFS(Table5[Home ID],K10,Table5[Away ID],L10)</f>
        <v>0</v>
      </c>
      <c r="O10">
        <f>COUNTIFS(Table5[Home ID],K10,Table5[Away ID],L10,Table5[Run Diff.],"&gt;0")</f>
        <v>0</v>
      </c>
      <c r="P10">
        <f>Table7[[#This Row],[GP]]-Table7[[#This Row],[Wins]]</f>
        <v>0</v>
      </c>
    </row>
    <row r="11" spans="1:16" hidden="1" x14ac:dyDescent="0.3">
      <c r="A11" t="s">
        <v>79</v>
      </c>
      <c r="B11">
        <f>VLOOKUP(Table5[[#This Row],[Home Team]],Table3[[Team]:[ID]],2,FALSE)</f>
        <v>2</v>
      </c>
      <c r="C11">
        <v>11</v>
      </c>
      <c r="D11" t="s">
        <v>88</v>
      </c>
      <c r="E11">
        <f>VLOOKUP(Table5[[#This Row],[Away Team]],Table3[[Team]:[ID]],2,FALSE)</f>
        <v>30</v>
      </c>
      <c r="F11">
        <v>10</v>
      </c>
      <c r="G11">
        <f>Table5[[#This Row],[Home Team Score]]-Table5[[#This Row],[Away Team Score]]</f>
        <v>1</v>
      </c>
      <c r="K11">
        <v>9</v>
      </c>
      <c r="L11">
        <v>1</v>
      </c>
      <c r="M11" t="e">
        <f>SUMIFS(Table5[Run Diff.],Table5[Home ID],K11,Table5[Away ID],L11)/COUNTIFS(Table5[Home ID],K11,Table5[Away ID],L11)</f>
        <v>#DIV/0!</v>
      </c>
      <c r="N11">
        <f>COUNTIFS(Table5[Home ID],K11,Table5[Away ID],L11)</f>
        <v>0</v>
      </c>
      <c r="O11">
        <f>COUNTIFS(Table5[Home ID],K11,Table5[Away ID],L11,Table5[Run Diff.],"&gt;0")</f>
        <v>0</v>
      </c>
      <c r="P11">
        <f>Table7[[#This Row],[GP]]-Table7[[#This Row],[Wins]]</f>
        <v>0</v>
      </c>
    </row>
    <row r="12" spans="1:16" hidden="1" x14ac:dyDescent="0.3">
      <c r="A12" t="s">
        <v>100</v>
      </c>
      <c r="B12">
        <f>VLOOKUP(Table5[[#This Row],[Home Team]],Table3[[Team]:[ID]],2,FALSE)</f>
        <v>28</v>
      </c>
      <c r="C12">
        <v>4</v>
      </c>
      <c r="D12" t="s">
        <v>96</v>
      </c>
      <c r="E12">
        <f>VLOOKUP(Table5[[#This Row],[Away Team]],Table3[[Team]:[ID]],2,FALSE)</f>
        <v>11</v>
      </c>
      <c r="F12">
        <v>2</v>
      </c>
      <c r="G12">
        <f>Table5[[#This Row],[Home Team Score]]-Table5[[#This Row],[Away Team Score]]</f>
        <v>2</v>
      </c>
      <c r="K12">
        <v>10</v>
      </c>
      <c r="L12">
        <v>1</v>
      </c>
      <c r="M12" t="e">
        <f>SUMIFS(Table5[Run Diff.],Table5[Home ID],K12,Table5[Away ID],L12)/COUNTIFS(Table5[Home ID],K12,Table5[Away ID],L12)</f>
        <v>#DIV/0!</v>
      </c>
      <c r="N12">
        <f>COUNTIFS(Table5[Home ID],K12,Table5[Away ID],L12)</f>
        <v>0</v>
      </c>
      <c r="O12">
        <f>COUNTIFS(Table5[Home ID],K12,Table5[Away ID],L12,Table5[Run Diff.],"&gt;0")</f>
        <v>0</v>
      </c>
      <c r="P12">
        <f>Table7[[#This Row],[GP]]-Table7[[#This Row],[Wins]]</f>
        <v>0</v>
      </c>
    </row>
    <row r="13" spans="1:16" hidden="1" x14ac:dyDescent="0.3">
      <c r="A13" t="s">
        <v>93</v>
      </c>
      <c r="B13">
        <f>VLOOKUP(Table5[[#This Row],[Home Team]],Table3[[Team]:[ID]],2,FALSE)</f>
        <v>1</v>
      </c>
      <c r="C13">
        <v>7</v>
      </c>
      <c r="D13" t="s">
        <v>85</v>
      </c>
      <c r="E13">
        <f>VLOOKUP(Table5[[#This Row],[Away Team]],Table3[[Team]:[ID]],2,FALSE)</f>
        <v>10</v>
      </c>
      <c r="F13">
        <v>6</v>
      </c>
      <c r="G13">
        <f>Table5[[#This Row],[Home Team Score]]-Table5[[#This Row],[Away Team Score]]</f>
        <v>1</v>
      </c>
      <c r="K13">
        <v>11</v>
      </c>
      <c r="L13">
        <v>1</v>
      </c>
      <c r="M13" t="e">
        <f>SUMIFS(Table5[Run Diff.],Table5[Home ID],K13,Table5[Away ID],L13)/COUNTIFS(Table5[Home ID],K13,Table5[Away ID],L13)</f>
        <v>#DIV/0!</v>
      </c>
      <c r="N13">
        <f>COUNTIFS(Table5[Home ID],K13,Table5[Away ID],L13)</f>
        <v>0</v>
      </c>
      <c r="O13">
        <f>COUNTIFS(Table5[Home ID],K13,Table5[Away ID],L13,Table5[Run Diff.],"&gt;0")</f>
        <v>0</v>
      </c>
      <c r="P13">
        <f>Table7[[#This Row],[GP]]-Table7[[#This Row],[Wins]]</f>
        <v>0</v>
      </c>
    </row>
    <row r="14" spans="1:16" hidden="1" x14ac:dyDescent="0.3">
      <c r="A14" t="s">
        <v>77</v>
      </c>
      <c r="B14">
        <f>VLOOKUP(Table5[[#This Row],[Home Team]],Table3[[Team]:[ID]],2,FALSE)</f>
        <v>25</v>
      </c>
      <c r="C14">
        <v>7</v>
      </c>
      <c r="D14" t="s">
        <v>87</v>
      </c>
      <c r="E14">
        <f>VLOOKUP(Table5[[#This Row],[Away Team]],Table3[[Team]:[ID]],2,FALSE)</f>
        <v>17</v>
      </c>
      <c r="F14">
        <v>20</v>
      </c>
      <c r="G14">
        <f>Table5[[#This Row],[Home Team Score]]-Table5[[#This Row],[Away Team Score]]</f>
        <v>-13</v>
      </c>
      <c r="K14">
        <v>12</v>
      </c>
      <c r="L14">
        <v>1</v>
      </c>
      <c r="M14" t="e">
        <f>SUMIFS(Table5[Run Diff.],Table5[Home ID],K14,Table5[Away ID],L14)/COUNTIFS(Table5[Home ID],K14,Table5[Away ID],L14)</f>
        <v>#DIV/0!</v>
      </c>
      <c r="N14">
        <f>COUNTIFS(Table5[Home ID],K14,Table5[Away ID],L14)</f>
        <v>0</v>
      </c>
      <c r="O14">
        <f>COUNTIFS(Table5[Home ID],K14,Table5[Away ID],L14,Table5[Run Diff.],"&gt;0")</f>
        <v>0</v>
      </c>
      <c r="P14">
        <f>Table7[[#This Row],[GP]]-Table7[[#This Row],[Wins]]</f>
        <v>0</v>
      </c>
    </row>
    <row r="15" spans="1:16" hidden="1" x14ac:dyDescent="0.3">
      <c r="A15" t="s">
        <v>98</v>
      </c>
      <c r="B15">
        <f>VLOOKUP(Table5[[#This Row],[Home Team]],Table3[[Team]:[ID]],2,FALSE)</f>
        <v>16</v>
      </c>
      <c r="C15">
        <v>8</v>
      </c>
      <c r="D15" t="s">
        <v>95</v>
      </c>
      <c r="E15">
        <f>VLOOKUP(Table5[[#This Row],[Away Team]],Table3[[Team]:[ID]],2,FALSE)</f>
        <v>26</v>
      </c>
      <c r="F15">
        <v>5</v>
      </c>
      <c r="G15">
        <f>Table5[[#This Row],[Home Team Score]]-Table5[[#This Row],[Away Team Score]]</f>
        <v>3</v>
      </c>
      <c r="K15">
        <v>13</v>
      </c>
      <c r="L15">
        <v>1</v>
      </c>
      <c r="M15" t="e">
        <f>SUMIFS(Table5[Run Diff.],Table5[Home ID],K15,Table5[Away ID],L15)/COUNTIFS(Table5[Home ID],K15,Table5[Away ID],L15)</f>
        <v>#DIV/0!</v>
      </c>
      <c r="N15">
        <f>COUNTIFS(Table5[Home ID],K15,Table5[Away ID],L15)</f>
        <v>0</v>
      </c>
      <c r="O15">
        <f>COUNTIFS(Table5[Home ID],K15,Table5[Away ID],L15,Table5[Run Diff.],"&gt;0")</f>
        <v>0</v>
      </c>
      <c r="P15">
        <f>Table7[[#This Row],[GP]]-Table7[[#This Row],[Wins]]</f>
        <v>0</v>
      </c>
    </row>
    <row r="16" spans="1:16" hidden="1" x14ac:dyDescent="0.3">
      <c r="A16" t="s">
        <v>98</v>
      </c>
      <c r="B16">
        <f>VLOOKUP(Table5[[#This Row],[Home Team]],Table3[[Team]:[ID]],2,FALSE)</f>
        <v>16</v>
      </c>
      <c r="C16">
        <v>0</v>
      </c>
      <c r="D16" t="s">
        <v>95</v>
      </c>
      <c r="E16">
        <f>VLOOKUP(Table5[[#This Row],[Away Team]],Table3[[Team]:[ID]],2,FALSE)</f>
        <v>26</v>
      </c>
      <c r="F16">
        <v>6</v>
      </c>
      <c r="G16">
        <f>Table5[[#This Row],[Home Team Score]]-Table5[[#This Row],[Away Team Score]]</f>
        <v>-6</v>
      </c>
      <c r="K16">
        <v>14</v>
      </c>
      <c r="L16">
        <v>1</v>
      </c>
      <c r="M16" t="e">
        <f>SUMIFS(Table5[Run Diff.],Table5[Home ID],K16,Table5[Away ID],L16)/COUNTIFS(Table5[Home ID],K16,Table5[Away ID],L16)</f>
        <v>#DIV/0!</v>
      </c>
      <c r="N16">
        <f>COUNTIFS(Table5[Home ID],K16,Table5[Away ID],L16)</f>
        <v>0</v>
      </c>
      <c r="O16">
        <f>COUNTIFS(Table5[Home ID],K16,Table5[Away ID],L16,Table5[Run Diff.],"&gt;0")</f>
        <v>0</v>
      </c>
      <c r="P16">
        <f>Table7[[#This Row],[GP]]-Table7[[#This Row],[Wins]]</f>
        <v>0</v>
      </c>
    </row>
    <row r="17" spans="1:16" hidden="1" x14ac:dyDescent="0.3">
      <c r="A17" t="s">
        <v>89</v>
      </c>
      <c r="B17">
        <f>VLOOKUP(Table5[[#This Row],[Home Team]],Table3[[Team]:[ID]],2,FALSE)</f>
        <v>20</v>
      </c>
      <c r="C17">
        <v>1</v>
      </c>
      <c r="D17" t="s">
        <v>84</v>
      </c>
      <c r="E17">
        <f>VLOOKUP(Table5[[#This Row],[Away Team]],Table3[[Team]:[ID]],2,FALSE)</f>
        <v>15</v>
      </c>
      <c r="F17">
        <v>8</v>
      </c>
      <c r="G17">
        <f>Table5[[#This Row],[Home Team Score]]-Table5[[#This Row],[Away Team Score]]</f>
        <v>-7</v>
      </c>
      <c r="K17">
        <v>15</v>
      </c>
      <c r="L17">
        <v>1</v>
      </c>
      <c r="M17" t="e">
        <f>SUMIFS(Table5[Run Diff.],Table5[Home ID],K17,Table5[Away ID],L17)/COUNTIFS(Table5[Home ID],K17,Table5[Away ID],L17)</f>
        <v>#DIV/0!</v>
      </c>
      <c r="N17">
        <f>COUNTIFS(Table5[Home ID],K17,Table5[Away ID],L17)</f>
        <v>0</v>
      </c>
      <c r="O17">
        <f>COUNTIFS(Table5[Home ID],K17,Table5[Away ID],L17,Table5[Run Diff.],"&gt;0")</f>
        <v>0</v>
      </c>
      <c r="P17">
        <f>Table7[[#This Row],[GP]]-Table7[[#This Row],[Wins]]</f>
        <v>0</v>
      </c>
    </row>
    <row r="18" spans="1:16" x14ac:dyDescent="0.3">
      <c r="A18" t="s">
        <v>78</v>
      </c>
      <c r="B18">
        <f>VLOOKUP(Table5[[#This Row],[Home Team]],Table3[[Team]:[ID]],2,FALSE)</f>
        <v>9</v>
      </c>
      <c r="C18">
        <v>2</v>
      </c>
      <c r="D18" t="s">
        <v>81</v>
      </c>
      <c r="E18">
        <f>VLOOKUP(Table5[[#This Row],[Away Team]],Table3[[Team]:[ID]],2,FALSE)</f>
        <v>22</v>
      </c>
      <c r="F18">
        <v>5</v>
      </c>
      <c r="G18">
        <f>Table5[[#This Row],[Home Team Score]]-Table5[[#This Row],[Away Team Score]]</f>
        <v>-3</v>
      </c>
      <c r="K18">
        <v>16</v>
      </c>
      <c r="L18">
        <v>1</v>
      </c>
      <c r="M18">
        <f>SUMIFS(Table5[Run Diff.],Table5[Home ID],K18,Table5[Away ID],L18)/COUNTIFS(Table5[Home ID],K18,Table5[Away ID],L18)</f>
        <v>-3</v>
      </c>
      <c r="N18">
        <f>COUNTIFS(Table5[Home ID],K18,Table5[Away ID],L18)</f>
        <v>3</v>
      </c>
      <c r="O18">
        <f>COUNTIFS(Table5[Home ID],K18,Table5[Away ID],L18,Table5[Run Diff.],"&gt;0")</f>
        <v>1</v>
      </c>
      <c r="P18">
        <f>Table7[[#This Row],[GP]]-Table7[[#This Row],[Wins]]</f>
        <v>2</v>
      </c>
    </row>
    <row r="19" spans="1:16" hidden="1" x14ac:dyDescent="0.3">
      <c r="A19" t="s">
        <v>80</v>
      </c>
      <c r="B19">
        <f>VLOOKUP(Table5[[#This Row],[Home Team]],Table3[[Team]:[ID]],2,FALSE)</f>
        <v>21</v>
      </c>
      <c r="C19">
        <v>3</v>
      </c>
      <c r="D19" t="s">
        <v>90</v>
      </c>
      <c r="E19">
        <f>VLOOKUP(Table5[[#This Row],[Away Team]],Table3[[Team]:[ID]],2,FALSE)</f>
        <v>4</v>
      </c>
      <c r="F19">
        <v>4</v>
      </c>
      <c r="G19">
        <f>Table5[[#This Row],[Home Team Score]]-Table5[[#This Row],[Away Team Score]]</f>
        <v>-1</v>
      </c>
      <c r="K19">
        <v>17</v>
      </c>
      <c r="L19">
        <v>1</v>
      </c>
      <c r="M19" t="e">
        <f>SUMIFS(Table5[Run Diff.],Table5[Home ID],K19,Table5[Away ID],L19)/COUNTIFS(Table5[Home ID],K19,Table5[Away ID],L19)</f>
        <v>#DIV/0!</v>
      </c>
      <c r="N19">
        <f>COUNTIFS(Table5[Home ID],K19,Table5[Away ID],L19)</f>
        <v>0</v>
      </c>
      <c r="O19">
        <f>COUNTIFS(Table5[Home ID],K19,Table5[Away ID],L19,Table5[Run Diff.],"&gt;0")</f>
        <v>0</v>
      </c>
      <c r="P19">
        <f>Table7[[#This Row],[GP]]-Table7[[#This Row],[Wins]]</f>
        <v>0</v>
      </c>
    </row>
    <row r="20" spans="1:16" hidden="1" x14ac:dyDescent="0.3">
      <c r="A20" t="s">
        <v>99</v>
      </c>
      <c r="B20">
        <f>VLOOKUP(Table5[[#This Row],[Home Team]],Table3[[Team]:[ID]],2,FALSE)</f>
        <v>3</v>
      </c>
      <c r="C20">
        <v>1</v>
      </c>
      <c r="D20" t="s">
        <v>97</v>
      </c>
      <c r="E20">
        <f>VLOOKUP(Table5[[#This Row],[Away Team]],Table3[[Team]:[ID]],2,FALSE)</f>
        <v>6</v>
      </c>
      <c r="F20">
        <v>6</v>
      </c>
      <c r="G20">
        <f>Table5[[#This Row],[Home Team Score]]-Table5[[#This Row],[Away Team Score]]</f>
        <v>-5</v>
      </c>
      <c r="K20">
        <v>18</v>
      </c>
      <c r="L20">
        <v>1</v>
      </c>
      <c r="M20" t="e">
        <f>SUMIFS(Table5[Run Diff.],Table5[Home ID],K20,Table5[Away ID],L20)/COUNTIFS(Table5[Home ID],K20,Table5[Away ID],L20)</f>
        <v>#DIV/0!</v>
      </c>
      <c r="N20">
        <f>COUNTIFS(Table5[Home ID],K20,Table5[Away ID],L20)</f>
        <v>0</v>
      </c>
      <c r="O20">
        <f>COUNTIFS(Table5[Home ID],K20,Table5[Away ID],L20,Table5[Run Diff.],"&gt;0")</f>
        <v>0</v>
      </c>
      <c r="P20">
        <f>Table7[[#This Row],[GP]]-Table7[[#This Row],[Wins]]</f>
        <v>0</v>
      </c>
    </row>
    <row r="21" spans="1:16" hidden="1" x14ac:dyDescent="0.3">
      <c r="A21" t="s">
        <v>73</v>
      </c>
      <c r="B21">
        <f>VLOOKUP(Table5[[#This Row],[Home Team]],Table3[[Team]:[ID]],2,FALSE)</f>
        <v>19</v>
      </c>
      <c r="C21">
        <v>2</v>
      </c>
      <c r="D21" t="s">
        <v>76</v>
      </c>
      <c r="E21">
        <f>VLOOKUP(Table5[[#This Row],[Away Team]],Table3[[Team]:[ID]],2,FALSE)</f>
        <v>13</v>
      </c>
      <c r="F21">
        <v>3</v>
      </c>
      <c r="G21">
        <f>Table5[[#This Row],[Home Team Score]]-Table5[[#This Row],[Away Team Score]]</f>
        <v>-1</v>
      </c>
      <c r="K21">
        <v>19</v>
      </c>
      <c r="L21">
        <v>1</v>
      </c>
      <c r="M21" t="e">
        <f>SUMIFS(Table5[Run Diff.],Table5[Home ID],K21,Table5[Away ID],L21)/COUNTIFS(Table5[Home ID],K21,Table5[Away ID],L21)</f>
        <v>#DIV/0!</v>
      </c>
      <c r="N21">
        <f>COUNTIFS(Table5[Home ID],K21,Table5[Away ID],L21)</f>
        <v>0</v>
      </c>
      <c r="O21">
        <f>COUNTIFS(Table5[Home ID],K21,Table5[Away ID],L21,Table5[Run Diff.],"&gt;0")</f>
        <v>0</v>
      </c>
      <c r="P21">
        <f>Table7[[#This Row],[GP]]-Table7[[#This Row],[Wins]]</f>
        <v>0</v>
      </c>
    </row>
    <row r="22" spans="1:16" hidden="1" x14ac:dyDescent="0.3">
      <c r="A22" t="s">
        <v>74</v>
      </c>
      <c r="B22">
        <f>VLOOKUP(Table5[[#This Row],[Home Team]],Table3[[Team]:[ID]],2,FALSE)</f>
        <v>12</v>
      </c>
      <c r="C22">
        <v>8</v>
      </c>
      <c r="D22" t="s">
        <v>71</v>
      </c>
      <c r="E22">
        <f>VLOOKUP(Table5[[#This Row],[Away Team]],Table3[[Team]:[ID]],2,FALSE)</f>
        <v>24</v>
      </c>
      <c r="F22">
        <v>1</v>
      </c>
      <c r="G22">
        <f>Table5[[#This Row],[Home Team Score]]-Table5[[#This Row],[Away Team Score]]</f>
        <v>7</v>
      </c>
      <c r="K22">
        <v>20</v>
      </c>
      <c r="L22">
        <v>1</v>
      </c>
      <c r="M22" t="e">
        <f>SUMIFS(Table5[Run Diff.],Table5[Home ID],K22,Table5[Away ID],L22)/COUNTIFS(Table5[Home ID],K22,Table5[Away ID],L22)</f>
        <v>#DIV/0!</v>
      </c>
      <c r="N22">
        <f>COUNTIFS(Table5[Home ID],K22,Table5[Away ID],L22)</f>
        <v>0</v>
      </c>
      <c r="O22">
        <f>COUNTIFS(Table5[Home ID],K22,Table5[Away ID],L22,Table5[Run Diff.],"&gt;0")</f>
        <v>0</v>
      </c>
      <c r="P22">
        <f>Table7[[#This Row],[GP]]-Table7[[#This Row],[Wins]]</f>
        <v>0</v>
      </c>
    </row>
    <row r="23" spans="1:16" hidden="1" x14ac:dyDescent="0.3">
      <c r="A23" t="s">
        <v>86</v>
      </c>
      <c r="B23">
        <f>VLOOKUP(Table5[[#This Row],[Home Team]],Table3[[Team]:[ID]],2,FALSE)</f>
        <v>7</v>
      </c>
      <c r="C23">
        <v>2</v>
      </c>
      <c r="D23" t="s">
        <v>82</v>
      </c>
      <c r="E23">
        <f>VLOOKUP(Table5[[#This Row],[Away Team]],Table3[[Team]:[ID]],2,FALSE)</f>
        <v>23</v>
      </c>
      <c r="F23">
        <v>6</v>
      </c>
      <c r="G23">
        <f>Table5[[#This Row],[Home Team Score]]-Table5[[#This Row],[Away Team Score]]</f>
        <v>-4</v>
      </c>
      <c r="K23">
        <v>21</v>
      </c>
      <c r="L23">
        <v>1</v>
      </c>
      <c r="M23" t="e">
        <f>SUMIFS(Table5[Run Diff.],Table5[Home ID],K23,Table5[Away ID],L23)/COUNTIFS(Table5[Home ID],K23,Table5[Away ID],L23)</f>
        <v>#DIV/0!</v>
      </c>
      <c r="N23">
        <f>COUNTIFS(Table5[Home ID],K23,Table5[Away ID],L23)</f>
        <v>0</v>
      </c>
      <c r="O23">
        <f>COUNTIFS(Table5[Home ID],K23,Table5[Away ID],L23,Table5[Run Diff.],"&gt;0")</f>
        <v>0</v>
      </c>
      <c r="P23">
        <f>Table7[[#This Row],[GP]]-Table7[[#This Row],[Wins]]</f>
        <v>0</v>
      </c>
    </row>
    <row r="24" spans="1:16" hidden="1" x14ac:dyDescent="0.3">
      <c r="A24" t="s">
        <v>91</v>
      </c>
      <c r="B24">
        <f>VLOOKUP(Table5[[#This Row],[Home Team]],Table3[[Team]:[ID]],2,FALSE)</f>
        <v>14</v>
      </c>
      <c r="C24">
        <v>7</v>
      </c>
      <c r="D24" t="s">
        <v>83</v>
      </c>
      <c r="E24">
        <f>VLOOKUP(Table5[[#This Row],[Away Team]],Table3[[Team]:[ID]],2,FALSE)</f>
        <v>8</v>
      </c>
      <c r="F24">
        <v>5</v>
      </c>
      <c r="G24">
        <f>Table5[[#This Row],[Home Team Score]]-Table5[[#This Row],[Away Team Score]]</f>
        <v>2</v>
      </c>
      <c r="K24">
        <v>22</v>
      </c>
      <c r="L24">
        <v>1</v>
      </c>
      <c r="M24" t="e">
        <f>SUMIFS(Table5[Run Diff.],Table5[Home ID],K24,Table5[Away ID],L24)/COUNTIFS(Table5[Home ID],K24,Table5[Away ID],L24)</f>
        <v>#DIV/0!</v>
      </c>
      <c r="N24">
        <f>COUNTIFS(Table5[Home ID],K24,Table5[Away ID],L24)</f>
        <v>0</v>
      </c>
      <c r="O24">
        <f>COUNTIFS(Table5[Home ID],K24,Table5[Away ID],L24,Table5[Run Diff.],"&gt;0")</f>
        <v>0</v>
      </c>
      <c r="P24">
        <f>Table7[[#This Row],[GP]]-Table7[[#This Row],[Wins]]</f>
        <v>0</v>
      </c>
    </row>
    <row r="25" spans="1:16" x14ac:dyDescent="0.3">
      <c r="A25" t="s">
        <v>94</v>
      </c>
      <c r="B25">
        <f>VLOOKUP(Table5[[#This Row],[Home Team]],Table3[[Team]:[ID]],2,FALSE)</f>
        <v>27</v>
      </c>
      <c r="C25">
        <v>8</v>
      </c>
      <c r="D25" t="s">
        <v>75</v>
      </c>
      <c r="E25">
        <f>VLOOKUP(Table5[[#This Row],[Away Team]],Table3[[Team]:[ID]],2,FALSE)</f>
        <v>29</v>
      </c>
      <c r="F25">
        <v>1</v>
      </c>
      <c r="G25">
        <f>Table5[[#This Row],[Home Team Score]]-Table5[[#This Row],[Away Team Score]]</f>
        <v>7</v>
      </c>
      <c r="K25">
        <v>23</v>
      </c>
      <c r="L25">
        <v>1</v>
      </c>
      <c r="M25">
        <f>SUMIFS(Table5[Run Diff.],Table5[Home ID],K25,Table5[Away ID],L25)/COUNTIFS(Table5[Home ID],K25,Table5[Away ID],L25)</f>
        <v>-7.666666666666667</v>
      </c>
      <c r="N25">
        <f>COUNTIFS(Table5[Home ID],K25,Table5[Away ID],L25)</f>
        <v>3</v>
      </c>
      <c r="O25">
        <f>COUNTIFS(Table5[Home ID],K25,Table5[Away ID],L25,Table5[Run Diff.],"&gt;0")</f>
        <v>0</v>
      </c>
      <c r="P25">
        <f>Table7[[#This Row],[GP]]-Table7[[#This Row],[Wins]]</f>
        <v>3</v>
      </c>
    </row>
    <row r="26" spans="1:16" hidden="1" x14ac:dyDescent="0.3">
      <c r="A26" t="s">
        <v>72</v>
      </c>
      <c r="B26">
        <f>VLOOKUP(Table5[[#This Row],[Home Team]],Table3[[Team]:[ID]],2,FALSE)</f>
        <v>5</v>
      </c>
      <c r="C26">
        <v>14</v>
      </c>
      <c r="D26" t="s">
        <v>92</v>
      </c>
      <c r="E26">
        <f>VLOOKUP(Table5[[#This Row],[Away Team]],Table3[[Team]:[ID]],2,FALSE)</f>
        <v>18</v>
      </c>
      <c r="F26">
        <v>3</v>
      </c>
      <c r="G26">
        <f>Table5[[#This Row],[Home Team Score]]-Table5[[#This Row],[Away Team Score]]</f>
        <v>11</v>
      </c>
      <c r="K26">
        <v>24</v>
      </c>
      <c r="L26">
        <v>1</v>
      </c>
      <c r="M26" t="e">
        <f>SUMIFS(Table5[Run Diff.],Table5[Home ID],K26,Table5[Away ID],L26)/COUNTIFS(Table5[Home ID],K26,Table5[Away ID],L26)</f>
        <v>#DIV/0!</v>
      </c>
      <c r="N26">
        <f>COUNTIFS(Table5[Home ID],K26,Table5[Away ID],L26)</f>
        <v>0</v>
      </c>
      <c r="O26">
        <f>COUNTIFS(Table5[Home ID],K26,Table5[Away ID],L26,Table5[Run Diff.],"&gt;0")</f>
        <v>0</v>
      </c>
      <c r="P26">
        <f>Table7[[#This Row],[GP]]-Table7[[#This Row],[Wins]]</f>
        <v>0</v>
      </c>
    </row>
    <row r="27" spans="1:16" hidden="1" x14ac:dyDescent="0.3">
      <c r="A27" t="s">
        <v>79</v>
      </c>
      <c r="B27">
        <f>VLOOKUP(Table5[[#This Row],[Home Team]],Table3[[Team]:[ID]],2,FALSE)</f>
        <v>2</v>
      </c>
      <c r="C27">
        <v>5</v>
      </c>
      <c r="D27" t="s">
        <v>88</v>
      </c>
      <c r="E27">
        <f>VLOOKUP(Table5[[#This Row],[Away Team]],Table3[[Team]:[ID]],2,FALSE)</f>
        <v>30</v>
      </c>
      <c r="F27">
        <v>10</v>
      </c>
      <c r="G27">
        <f>Table5[[#This Row],[Home Team Score]]-Table5[[#This Row],[Away Team Score]]</f>
        <v>-5</v>
      </c>
      <c r="K27">
        <v>25</v>
      </c>
      <c r="L27">
        <v>1</v>
      </c>
      <c r="M27" t="e">
        <f>SUMIFS(Table5[Run Diff.],Table5[Home ID],K27,Table5[Away ID],L27)/COUNTIFS(Table5[Home ID],K27,Table5[Away ID],L27)</f>
        <v>#DIV/0!</v>
      </c>
      <c r="N27">
        <f>COUNTIFS(Table5[Home ID],K27,Table5[Away ID],L27)</f>
        <v>0</v>
      </c>
      <c r="O27">
        <f>COUNTIFS(Table5[Home ID],K27,Table5[Away ID],L27,Table5[Run Diff.],"&gt;0")</f>
        <v>0</v>
      </c>
      <c r="P27">
        <f>Table7[[#This Row],[GP]]-Table7[[#This Row],[Wins]]</f>
        <v>0</v>
      </c>
    </row>
    <row r="28" spans="1:16" hidden="1" x14ac:dyDescent="0.3">
      <c r="A28" t="s">
        <v>77</v>
      </c>
      <c r="B28">
        <f>VLOOKUP(Table5[[#This Row],[Home Team]],Table3[[Team]:[ID]],2,FALSE)</f>
        <v>25</v>
      </c>
      <c r="C28">
        <v>6</v>
      </c>
      <c r="D28" t="s">
        <v>87</v>
      </c>
      <c r="E28">
        <f>VLOOKUP(Table5[[#This Row],[Away Team]],Table3[[Team]:[ID]],2,FALSE)</f>
        <v>17</v>
      </c>
      <c r="F28">
        <v>4</v>
      </c>
      <c r="G28">
        <f>Table5[[#This Row],[Home Team Score]]-Table5[[#This Row],[Away Team Score]]</f>
        <v>2</v>
      </c>
      <c r="K28">
        <v>26</v>
      </c>
      <c r="L28">
        <v>1</v>
      </c>
      <c r="M28" t="e">
        <f>SUMIFS(Table5[Run Diff.],Table5[Home ID],K28,Table5[Away ID],L28)/COUNTIFS(Table5[Home ID],K28,Table5[Away ID],L28)</f>
        <v>#DIV/0!</v>
      </c>
      <c r="N28">
        <f>COUNTIFS(Table5[Home ID],K28,Table5[Away ID],L28)</f>
        <v>0</v>
      </c>
      <c r="O28">
        <f>COUNTIFS(Table5[Home ID],K28,Table5[Away ID],L28,Table5[Run Diff.],"&gt;0")</f>
        <v>0</v>
      </c>
      <c r="P28">
        <f>Table7[[#This Row],[GP]]-Table7[[#This Row],[Wins]]</f>
        <v>0</v>
      </c>
    </row>
    <row r="29" spans="1:16" hidden="1" x14ac:dyDescent="0.3">
      <c r="A29" t="s">
        <v>89</v>
      </c>
      <c r="B29">
        <f>VLOOKUP(Table5[[#This Row],[Home Team]],Table3[[Team]:[ID]],2,FALSE)</f>
        <v>20</v>
      </c>
      <c r="C29">
        <v>6</v>
      </c>
      <c r="D29" t="s">
        <v>84</v>
      </c>
      <c r="E29">
        <f>VLOOKUP(Table5[[#This Row],[Away Team]],Table3[[Team]:[ID]],2,FALSE)</f>
        <v>15</v>
      </c>
      <c r="F29">
        <v>11</v>
      </c>
      <c r="G29">
        <f>Table5[[#This Row],[Home Team Score]]-Table5[[#This Row],[Away Team Score]]</f>
        <v>-5</v>
      </c>
      <c r="K29">
        <v>27</v>
      </c>
      <c r="L29">
        <v>1</v>
      </c>
      <c r="M29" t="e">
        <f>SUMIFS(Table5[Run Diff.],Table5[Home ID],K29,Table5[Away ID],L29)/COUNTIFS(Table5[Home ID],K29,Table5[Away ID],L29)</f>
        <v>#DIV/0!</v>
      </c>
      <c r="N29">
        <f>COUNTIFS(Table5[Home ID],K29,Table5[Away ID],L29)</f>
        <v>0</v>
      </c>
      <c r="O29">
        <f>COUNTIFS(Table5[Home ID],K29,Table5[Away ID],L29,Table5[Run Diff.],"&gt;0")</f>
        <v>0</v>
      </c>
      <c r="P29">
        <f>Table7[[#This Row],[GP]]-Table7[[#This Row],[Wins]]</f>
        <v>0</v>
      </c>
    </row>
    <row r="30" spans="1:16" hidden="1" x14ac:dyDescent="0.3">
      <c r="A30" t="s">
        <v>78</v>
      </c>
      <c r="B30">
        <f>VLOOKUP(Table5[[#This Row],[Home Team]],Table3[[Team]:[ID]],2,FALSE)</f>
        <v>9</v>
      </c>
      <c r="C30">
        <v>5</v>
      </c>
      <c r="D30" t="s">
        <v>81</v>
      </c>
      <c r="E30">
        <f>VLOOKUP(Table5[[#This Row],[Away Team]],Table3[[Team]:[ID]],2,FALSE)</f>
        <v>22</v>
      </c>
      <c r="F30">
        <v>1</v>
      </c>
      <c r="G30">
        <f>Table5[[#This Row],[Home Team Score]]-Table5[[#This Row],[Away Team Score]]</f>
        <v>4</v>
      </c>
      <c r="K30">
        <v>28</v>
      </c>
      <c r="L30">
        <v>1</v>
      </c>
      <c r="M30" t="e">
        <f>SUMIFS(Table5[Run Diff.],Table5[Home ID],K30,Table5[Away ID],L30)/COUNTIFS(Table5[Home ID],K30,Table5[Away ID],L30)</f>
        <v>#DIV/0!</v>
      </c>
      <c r="N30">
        <f>COUNTIFS(Table5[Home ID],K30,Table5[Away ID],L30)</f>
        <v>0</v>
      </c>
      <c r="O30">
        <f>COUNTIFS(Table5[Home ID],K30,Table5[Away ID],L30,Table5[Run Diff.],"&gt;0")</f>
        <v>0</v>
      </c>
      <c r="P30">
        <f>Table7[[#This Row],[GP]]-Table7[[#This Row],[Wins]]</f>
        <v>0</v>
      </c>
    </row>
    <row r="31" spans="1:16" hidden="1" x14ac:dyDescent="0.3">
      <c r="A31" t="s">
        <v>99</v>
      </c>
      <c r="B31">
        <f>VLOOKUP(Table5[[#This Row],[Home Team]],Table3[[Team]:[ID]],2,FALSE)</f>
        <v>3</v>
      </c>
      <c r="C31">
        <v>10</v>
      </c>
      <c r="D31" t="s">
        <v>97</v>
      </c>
      <c r="E31">
        <f>VLOOKUP(Table5[[#This Row],[Away Team]],Table3[[Team]:[ID]],2,FALSE)</f>
        <v>6</v>
      </c>
      <c r="F31">
        <v>6</v>
      </c>
      <c r="G31">
        <f>Table5[[#This Row],[Home Team Score]]-Table5[[#This Row],[Away Team Score]]</f>
        <v>4</v>
      </c>
      <c r="K31">
        <v>29</v>
      </c>
      <c r="L31">
        <v>1</v>
      </c>
      <c r="M31" t="e">
        <f>SUMIFS(Table5[Run Diff.],Table5[Home ID],K31,Table5[Away ID],L31)/COUNTIFS(Table5[Home ID],K31,Table5[Away ID],L31)</f>
        <v>#DIV/0!</v>
      </c>
      <c r="N31">
        <f>COUNTIFS(Table5[Home ID],K31,Table5[Away ID],L31)</f>
        <v>0</v>
      </c>
      <c r="O31">
        <f>COUNTIFS(Table5[Home ID],K31,Table5[Away ID],L31,Table5[Run Diff.],"&gt;0")</f>
        <v>0</v>
      </c>
      <c r="P31">
        <f>Table7[[#This Row],[GP]]-Table7[[#This Row],[Wins]]</f>
        <v>0</v>
      </c>
    </row>
    <row r="32" spans="1:16" hidden="1" x14ac:dyDescent="0.3">
      <c r="A32" t="s">
        <v>73</v>
      </c>
      <c r="B32">
        <f>VLOOKUP(Table5[[#This Row],[Home Team]],Table3[[Team]:[ID]],2,FALSE)</f>
        <v>19</v>
      </c>
      <c r="C32">
        <v>5</v>
      </c>
      <c r="D32" t="s">
        <v>76</v>
      </c>
      <c r="E32">
        <f>VLOOKUP(Table5[[#This Row],[Away Team]],Table3[[Team]:[ID]],2,FALSE)</f>
        <v>13</v>
      </c>
      <c r="F32">
        <v>7</v>
      </c>
      <c r="G32">
        <f>Table5[[#This Row],[Home Team Score]]-Table5[[#This Row],[Away Team Score]]</f>
        <v>-2</v>
      </c>
      <c r="K32">
        <v>30</v>
      </c>
      <c r="L32">
        <v>1</v>
      </c>
      <c r="M32" t="e">
        <f>SUMIFS(Table5[Run Diff.],Table5[Home ID],K32,Table5[Away ID],L32)/COUNTIFS(Table5[Home ID],K32,Table5[Away ID],L32)</f>
        <v>#DIV/0!</v>
      </c>
      <c r="N32">
        <f>COUNTIFS(Table5[Home ID],K32,Table5[Away ID],L32)</f>
        <v>0</v>
      </c>
      <c r="O32">
        <f>COUNTIFS(Table5[Home ID],K32,Table5[Away ID],L32,Table5[Run Diff.],"&gt;0")</f>
        <v>0</v>
      </c>
      <c r="P32">
        <f>Table7[[#This Row],[GP]]-Table7[[#This Row],[Wins]]</f>
        <v>0</v>
      </c>
    </row>
    <row r="33" spans="1:16" hidden="1" x14ac:dyDescent="0.3">
      <c r="A33" t="s">
        <v>90</v>
      </c>
      <c r="B33">
        <f>VLOOKUP(Table5[[#This Row],[Home Team]],Table3[[Team]:[ID]],2,FALSE)</f>
        <v>4</v>
      </c>
      <c r="C33">
        <v>7</v>
      </c>
      <c r="D33" t="s">
        <v>80</v>
      </c>
      <c r="E33">
        <f>VLOOKUP(Table5[[#This Row],[Away Team]],Table3[[Team]:[ID]],2,FALSE)</f>
        <v>21</v>
      </c>
      <c r="F33">
        <v>3</v>
      </c>
      <c r="G33">
        <f>Table5[[#This Row],[Home Team Score]]-Table5[[#This Row],[Away Team Score]]</f>
        <v>4</v>
      </c>
      <c r="K33">
        <v>1</v>
      </c>
      <c r="L33">
        <v>2</v>
      </c>
      <c r="M33" t="e">
        <f>SUMIFS(Table5[Run Diff.],Table5[Home ID],K33,Table5[Away ID],L33)/COUNTIFS(Table5[Home ID],K33,Table5[Away ID],L33)</f>
        <v>#DIV/0!</v>
      </c>
      <c r="N33">
        <f>COUNTIFS(Table5[Home ID],K33,Table5[Away ID],L33)</f>
        <v>0</v>
      </c>
      <c r="O33">
        <f>COUNTIFS(Table5[Home ID],K33,Table5[Away ID],L33,Table5[Run Diff.],"&gt;0")</f>
        <v>0</v>
      </c>
      <c r="P33">
        <f>Table7[[#This Row],[GP]]-Table7[[#This Row],[Wins]]</f>
        <v>0</v>
      </c>
    </row>
    <row r="34" spans="1:16" hidden="1" x14ac:dyDescent="0.3">
      <c r="A34" t="s">
        <v>74</v>
      </c>
      <c r="B34">
        <f>VLOOKUP(Table5[[#This Row],[Home Team]],Table3[[Team]:[ID]],2,FALSE)</f>
        <v>12</v>
      </c>
      <c r="C34">
        <v>7</v>
      </c>
      <c r="D34" t="s">
        <v>71</v>
      </c>
      <c r="E34">
        <f>VLOOKUP(Table5[[#This Row],[Away Team]],Table3[[Team]:[ID]],2,FALSE)</f>
        <v>24</v>
      </c>
      <c r="F34">
        <v>2</v>
      </c>
      <c r="G34">
        <f>Table5[[#This Row],[Home Team Score]]-Table5[[#This Row],[Away Team Score]]</f>
        <v>5</v>
      </c>
      <c r="K34">
        <v>2</v>
      </c>
      <c r="L34">
        <v>2</v>
      </c>
      <c r="M34" t="e">
        <f>SUMIFS(Table5[Run Diff.],Table5[Home ID],K34,Table5[Away ID],L34)/COUNTIFS(Table5[Home ID],K34,Table5[Away ID],L34)</f>
        <v>#DIV/0!</v>
      </c>
      <c r="N34">
        <f>COUNTIFS(Table5[Home ID],K34,Table5[Away ID],L34)</f>
        <v>0</v>
      </c>
      <c r="O34">
        <f>COUNTIFS(Table5[Home ID],K34,Table5[Away ID],L34,Table5[Run Diff.],"&gt;0")</f>
        <v>0</v>
      </c>
      <c r="P34">
        <f>Table7[[#This Row],[GP]]-Table7[[#This Row],[Wins]]</f>
        <v>0</v>
      </c>
    </row>
    <row r="35" spans="1:16" hidden="1" x14ac:dyDescent="0.3">
      <c r="A35" t="s">
        <v>94</v>
      </c>
      <c r="B35">
        <f>VLOOKUP(Table5[[#This Row],[Home Team]],Table3[[Team]:[ID]],2,FALSE)</f>
        <v>27</v>
      </c>
      <c r="C35">
        <v>6</v>
      </c>
      <c r="D35" t="s">
        <v>75</v>
      </c>
      <c r="E35">
        <f>VLOOKUP(Table5[[#This Row],[Away Team]],Table3[[Team]:[ID]],2,FALSE)</f>
        <v>29</v>
      </c>
      <c r="F35">
        <v>7</v>
      </c>
      <c r="G35">
        <f>Table5[[#This Row],[Home Team Score]]-Table5[[#This Row],[Away Team Score]]</f>
        <v>-1</v>
      </c>
      <c r="K35">
        <v>3</v>
      </c>
      <c r="L35">
        <v>2</v>
      </c>
      <c r="M35" t="e">
        <f>SUMIFS(Table5[Run Diff.],Table5[Home ID],K35,Table5[Away ID],L35)/COUNTIFS(Table5[Home ID],K35,Table5[Away ID],L35)</f>
        <v>#DIV/0!</v>
      </c>
      <c r="N35">
        <f>COUNTIFS(Table5[Home ID],K35,Table5[Away ID],L35)</f>
        <v>0</v>
      </c>
      <c r="O35">
        <f>COUNTIFS(Table5[Home ID],K35,Table5[Away ID],L35,Table5[Run Diff.],"&gt;0")</f>
        <v>0</v>
      </c>
      <c r="P35">
        <f>Table7[[#This Row],[GP]]-Table7[[#This Row],[Wins]]</f>
        <v>0</v>
      </c>
    </row>
    <row r="36" spans="1:16" hidden="1" x14ac:dyDescent="0.3">
      <c r="A36" t="s">
        <v>86</v>
      </c>
      <c r="B36">
        <f>VLOOKUP(Table5[[#This Row],[Home Team]],Table3[[Team]:[ID]],2,FALSE)</f>
        <v>7</v>
      </c>
      <c r="C36">
        <v>2</v>
      </c>
      <c r="D36" t="s">
        <v>82</v>
      </c>
      <c r="E36">
        <f>VLOOKUP(Table5[[#This Row],[Away Team]],Table3[[Team]:[ID]],2,FALSE)</f>
        <v>23</v>
      </c>
      <c r="F36">
        <v>4</v>
      </c>
      <c r="G36">
        <f>Table5[[#This Row],[Home Team Score]]-Table5[[#This Row],[Away Team Score]]</f>
        <v>-2</v>
      </c>
      <c r="K36">
        <v>4</v>
      </c>
      <c r="L36">
        <v>2</v>
      </c>
      <c r="M36" t="e">
        <f>SUMIFS(Table5[Run Diff.],Table5[Home ID],K36,Table5[Away ID],L36)/COUNTIFS(Table5[Home ID],K36,Table5[Away ID],L36)</f>
        <v>#DIV/0!</v>
      </c>
      <c r="N36">
        <f>COUNTIFS(Table5[Home ID],K36,Table5[Away ID],L36)</f>
        <v>0</v>
      </c>
      <c r="O36">
        <f>COUNTIFS(Table5[Home ID],K36,Table5[Away ID],L36,Table5[Run Diff.],"&gt;0")</f>
        <v>0</v>
      </c>
      <c r="P36">
        <f>Table7[[#This Row],[GP]]-Table7[[#This Row],[Wins]]</f>
        <v>0</v>
      </c>
    </row>
    <row r="37" spans="1:16" hidden="1" x14ac:dyDescent="0.3">
      <c r="A37" t="s">
        <v>72</v>
      </c>
      <c r="B37">
        <f>VLOOKUP(Table5[[#This Row],[Home Team]],Table3[[Team]:[ID]],2,FALSE)</f>
        <v>5</v>
      </c>
      <c r="C37">
        <v>4</v>
      </c>
      <c r="D37" t="s">
        <v>92</v>
      </c>
      <c r="E37">
        <f>VLOOKUP(Table5[[#This Row],[Away Team]],Table3[[Team]:[ID]],2,FALSE)</f>
        <v>18</v>
      </c>
      <c r="F37">
        <v>9</v>
      </c>
      <c r="G37">
        <f>Table5[[#This Row],[Home Team Score]]-Table5[[#This Row],[Away Team Score]]</f>
        <v>-5</v>
      </c>
      <c r="K37">
        <v>5</v>
      </c>
      <c r="L37">
        <v>2</v>
      </c>
      <c r="M37" t="e">
        <f>SUMIFS(Table5[Run Diff.],Table5[Home ID],K37,Table5[Away ID],L37)/COUNTIFS(Table5[Home ID],K37,Table5[Away ID],L37)</f>
        <v>#DIV/0!</v>
      </c>
      <c r="N37">
        <f>COUNTIFS(Table5[Home ID],K37,Table5[Away ID],L37)</f>
        <v>0</v>
      </c>
      <c r="O37">
        <f>COUNTIFS(Table5[Home ID],K37,Table5[Away ID],L37,Table5[Run Diff.],"&gt;0")</f>
        <v>0</v>
      </c>
      <c r="P37">
        <f>Table7[[#This Row],[GP]]-Table7[[#This Row],[Wins]]</f>
        <v>0</v>
      </c>
    </row>
    <row r="38" spans="1:16" hidden="1" x14ac:dyDescent="0.3">
      <c r="A38" t="s">
        <v>100</v>
      </c>
      <c r="B38">
        <f>VLOOKUP(Table5[[#This Row],[Home Team]],Table3[[Team]:[ID]],2,FALSE)</f>
        <v>28</v>
      </c>
      <c r="C38">
        <v>2</v>
      </c>
      <c r="D38" t="s">
        <v>96</v>
      </c>
      <c r="E38">
        <f>VLOOKUP(Table5[[#This Row],[Away Team]],Table3[[Team]:[ID]],2,FALSE)</f>
        <v>11</v>
      </c>
      <c r="F38">
        <v>13</v>
      </c>
      <c r="G38">
        <f>Table5[[#This Row],[Home Team Score]]-Table5[[#This Row],[Away Team Score]]</f>
        <v>-11</v>
      </c>
      <c r="K38">
        <v>6</v>
      </c>
      <c r="L38">
        <v>2</v>
      </c>
      <c r="M38" t="e">
        <f>SUMIFS(Table5[Run Diff.],Table5[Home ID],K38,Table5[Away ID],L38)/COUNTIFS(Table5[Home ID],K38,Table5[Away ID],L38)</f>
        <v>#DIV/0!</v>
      </c>
      <c r="N38">
        <f>COUNTIFS(Table5[Home ID],K38,Table5[Away ID],L38)</f>
        <v>0</v>
      </c>
      <c r="O38">
        <f>COUNTIFS(Table5[Home ID],K38,Table5[Away ID],L38,Table5[Run Diff.],"&gt;0")</f>
        <v>0</v>
      </c>
      <c r="P38">
        <f>Table7[[#This Row],[GP]]-Table7[[#This Row],[Wins]]</f>
        <v>0</v>
      </c>
    </row>
    <row r="39" spans="1:16" hidden="1" x14ac:dyDescent="0.3">
      <c r="A39" t="s">
        <v>91</v>
      </c>
      <c r="B39">
        <f>VLOOKUP(Table5[[#This Row],[Home Team]],Table3[[Team]:[ID]],2,FALSE)</f>
        <v>14</v>
      </c>
      <c r="C39">
        <v>6</v>
      </c>
      <c r="D39" t="s">
        <v>83</v>
      </c>
      <c r="E39">
        <f>VLOOKUP(Table5[[#This Row],[Away Team]],Table3[[Team]:[ID]],2,FALSE)</f>
        <v>8</v>
      </c>
      <c r="F39">
        <v>4</v>
      </c>
      <c r="G39">
        <f>Table5[[#This Row],[Home Team Score]]-Table5[[#This Row],[Away Team Score]]</f>
        <v>2</v>
      </c>
      <c r="K39">
        <v>7</v>
      </c>
      <c r="L39">
        <v>2</v>
      </c>
      <c r="M39" t="e">
        <f>SUMIFS(Table5[Run Diff.],Table5[Home ID],K39,Table5[Away ID],L39)/COUNTIFS(Table5[Home ID],K39,Table5[Away ID],L39)</f>
        <v>#DIV/0!</v>
      </c>
      <c r="N39">
        <f>COUNTIFS(Table5[Home ID],K39,Table5[Away ID],L39)</f>
        <v>0</v>
      </c>
      <c r="O39">
        <f>COUNTIFS(Table5[Home ID],K39,Table5[Away ID],L39,Table5[Run Diff.],"&gt;0")</f>
        <v>0</v>
      </c>
      <c r="P39">
        <f>Table7[[#This Row],[GP]]-Table7[[#This Row],[Wins]]</f>
        <v>0</v>
      </c>
    </row>
    <row r="40" spans="1:16" hidden="1" x14ac:dyDescent="0.3">
      <c r="A40" t="s">
        <v>98</v>
      </c>
      <c r="B40">
        <f>VLOOKUP(Table5[[#This Row],[Home Team]],Table3[[Team]:[ID]],2,FALSE)</f>
        <v>16</v>
      </c>
      <c r="C40">
        <v>7</v>
      </c>
      <c r="D40" t="s">
        <v>95</v>
      </c>
      <c r="E40">
        <f>VLOOKUP(Table5[[#This Row],[Away Team]],Table3[[Team]:[ID]],2,FALSE)</f>
        <v>26</v>
      </c>
      <c r="F40">
        <v>6</v>
      </c>
      <c r="G40">
        <f>Table5[[#This Row],[Home Team Score]]-Table5[[#This Row],[Away Team Score]]</f>
        <v>1</v>
      </c>
      <c r="K40">
        <v>8</v>
      </c>
      <c r="L40">
        <v>2</v>
      </c>
      <c r="M40" t="e">
        <f>SUMIFS(Table5[Run Diff.],Table5[Home ID],K40,Table5[Away ID],L40)/COUNTIFS(Table5[Home ID],K40,Table5[Away ID],L40)</f>
        <v>#DIV/0!</v>
      </c>
      <c r="N40">
        <f>COUNTIFS(Table5[Home ID],K40,Table5[Away ID],L40)</f>
        <v>0</v>
      </c>
      <c r="O40">
        <f>COUNTIFS(Table5[Home ID],K40,Table5[Away ID],L40,Table5[Run Diff.],"&gt;0")</f>
        <v>0</v>
      </c>
      <c r="P40">
        <f>Table7[[#This Row],[GP]]-Table7[[#This Row],[Wins]]</f>
        <v>0</v>
      </c>
    </row>
    <row r="41" spans="1:16" hidden="1" x14ac:dyDescent="0.3">
      <c r="A41" t="s">
        <v>93</v>
      </c>
      <c r="B41">
        <f>VLOOKUP(Table5[[#This Row],[Home Team]],Table3[[Team]:[ID]],2,FALSE)</f>
        <v>1</v>
      </c>
      <c r="C41">
        <v>2</v>
      </c>
      <c r="D41" t="s">
        <v>85</v>
      </c>
      <c r="E41">
        <f>VLOOKUP(Table5[[#This Row],[Away Team]],Table3[[Team]:[ID]],2,FALSE)</f>
        <v>10</v>
      </c>
      <c r="F41">
        <v>1</v>
      </c>
      <c r="G41">
        <f>Table5[[#This Row],[Home Team Score]]-Table5[[#This Row],[Away Team Score]]</f>
        <v>1</v>
      </c>
      <c r="K41">
        <v>9</v>
      </c>
      <c r="L41">
        <v>2</v>
      </c>
      <c r="M41" t="e">
        <f>SUMIFS(Table5[Run Diff.],Table5[Home ID],K41,Table5[Away ID],L41)/COUNTIFS(Table5[Home ID],K41,Table5[Away ID],L41)</f>
        <v>#DIV/0!</v>
      </c>
      <c r="N41">
        <f>COUNTIFS(Table5[Home ID],K41,Table5[Away ID],L41)</f>
        <v>0</v>
      </c>
      <c r="O41">
        <f>COUNTIFS(Table5[Home ID],K41,Table5[Away ID],L41,Table5[Run Diff.],"&gt;0")</f>
        <v>0</v>
      </c>
      <c r="P41">
        <f>Table7[[#This Row],[GP]]-Table7[[#This Row],[Wins]]</f>
        <v>0</v>
      </c>
    </row>
    <row r="42" spans="1:16" hidden="1" x14ac:dyDescent="0.3">
      <c r="A42" t="s">
        <v>79</v>
      </c>
      <c r="B42">
        <f>VLOOKUP(Table5[[#This Row],[Home Team]],Table3[[Team]:[ID]],2,FALSE)</f>
        <v>2</v>
      </c>
      <c r="C42">
        <v>13</v>
      </c>
      <c r="D42" t="s">
        <v>88</v>
      </c>
      <c r="E42">
        <f>VLOOKUP(Table5[[#This Row],[Away Team]],Table3[[Team]:[ID]],2,FALSE)</f>
        <v>30</v>
      </c>
      <c r="F42">
        <v>2</v>
      </c>
      <c r="G42">
        <f>Table5[[#This Row],[Home Team Score]]-Table5[[#This Row],[Away Team Score]]</f>
        <v>11</v>
      </c>
      <c r="K42">
        <v>10</v>
      </c>
      <c r="L42">
        <v>2</v>
      </c>
      <c r="M42" t="e">
        <f>SUMIFS(Table5[Run Diff.],Table5[Home ID],K42,Table5[Away ID],L42)/COUNTIFS(Table5[Home ID],K42,Table5[Away ID],L42)</f>
        <v>#DIV/0!</v>
      </c>
      <c r="N42">
        <f>COUNTIFS(Table5[Home ID],K42,Table5[Away ID],L42)</f>
        <v>0</v>
      </c>
      <c r="O42">
        <f>COUNTIFS(Table5[Home ID],K42,Table5[Away ID],L42,Table5[Run Diff.],"&gt;0")</f>
        <v>0</v>
      </c>
      <c r="P42">
        <f>Table7[[#This Row],[GP]]-Table7[[#This Row],[Wins]]</f>
        <v>0</v>
      </c>
    </row>
    <row r="43" spans="1:16" hidden="1" x14ac:dyDescent="0.3">
      <c r="A43" t="s">
        <v>99</v>
      </c>
      <c r="B43">
        <f>VLOOKUP(Table5[[#This Row],[Home Team]],Table3[[Team]:[ID]],2,FALSE)</f>
        <v>3</v>
      </c>
      <c r="C43">
        <v>2</v>
      </c>
      <c r="D43" t="s">
        <v>97</v>
      </c>
      <c r="E43">
        <f>VLOOKUP(Table5[[#This Row],[Away Team]],Table3[[Team]:[ID]],2,FALSE)</f>
        <v>6</v>
      </c>
      <c r="F43">
        <v>5</v>
      </c>
      <c r="G43">
        <f>Table5[[#This Row],[Home Team Score]]-Table5[[#This Row],[Away Team Score]]</f>
        <v>-3</v>
      </c>
      <c r="K43">
        <v>11</v>
      </c>
      <c r="L43">
        <v>2</v>
      </c>
      <c r="M43" t="e">
        <f>SUMIFS(Table5[Run Diff.],Table5[Home ID],K43,Table5[Away ID],L43)/COUNTIFS(Table5[Home ID],K43,Table5[Away ID],L43)</f>
        <v>#DIV/0!</v>
      </c>
      <c r="N43">
        <f>COUNTIFS(Table5[Home ID],K43,Table5[Away ID],L43)</f>
        <v>0</v>
      </c>
      <c r="O43">
        <f>COUNTIFS(Table5[Home ID],K43,Table5[Away ID],L43,Table5[Run Diff.],"&gt;0")</f>
        <v>0</v>
      </c>
      <c r="P43">
        <f>Table7[[#This Row],[GP]]-Table7[[#This Row],[Wins]]</f>
        <v>0</v>
      </c>
    </row>
    <row r="44" spans="1:16" hidden="1" x14ac:dyDescent="0.3">
      <c r="A44" t="s">
        <v>74</v>
      </c>
      <c r="B44">
        <f>VLOOKUP(Table5[[#This Row],[Home Team]],Table3[[Team]:[ID]],2,FALSE)</f>
        <v>12</v>
      </c>
      <c r="C44">
        <v>7</v>
      </c>
      <c r="D44" t="s">
        <v>76</v>
      </c>
      <c r="E44">
        <f>VLOOKUP(Table5[[#This Row],[Away Team]],Table3[[Team]:[ID]],2,FALSE)</f>
        <v>13</v>
      </c>
      <c r="F44">
        <v>2</v>
      </c>
      <c r="G44">
        <f>Table5[[#This Row],[Home Team Score]]-Table5[[#This Row],[Away Team Score]]</f>
        <v>5</v>
      </c>
      <c r="K44">
        <v>12</v>
      </c>
      <c r="L44">
        <v>2</v>
      </c>
      <c r="M44" t="e">
        <f>SUMIFS(Table5[Run Diff.],Table5[Home ID],K44,Table5[Away ID],L44)/COUNTIFS(Table5[Home ID],K44,Table5[Away ID],L44)</f>
        <v>#DIV/0!</v>
      </c>
      <c r="N44">
        <f>COUNTIFS(Table5[Home ID],K44,Table5[Away ID],L44)</f>
        <v>0</v>
      </c>
      <c r="O44">
        <f>COUNTIFS(Table5[Home ID],K44,Table5[Away ID],L44,Table5[Run Diff.],"&gt;0")</f>
        <v>0</v>
      </c>
      <c r="P44">
        <f>Table7[[#This Row],[GP]]-Table7[[#This Row],[Wins]]</f>
        <v>0</v>
      </c>
    </row>
    <row r="45" spans="1:16" hidden="1" x14ac:dyDescent="0.3">
      <c r="A45" t="s">
        <v>90</v>
      </c>
      <c r="B45">
        <f>VLOOKUP(Table5[[#This Row],[Home Team]],Table3[[Team]:[ID]],2,FALSE)</f>
        <v>4</v>
      </c>
      <c r="C45">
        <v>0</v>
      </c>
      <c r="D45" t="s">
        <v>80</v>
      </c>
      <c r="E45">
        <f>VLOOKUP(Table5[[#This Row],[Away Team]],Table3[[Team]:[ID]],2,FALSE)</f>
        <v>21</v>
      </c>
      <c r="F45">
        <v>1</v>
      </c>
      <c r="G45">
        <f>Table5[[#This Row],[Home Team Score]]-Table5[[#This Row],[Away Team Score]]</f>
        <v>-1</v>
      </c>
      <c r="K45">
        <v>13</v>
      </c>
      <c r="L45">
        <v>2</v>
      </c>
      <c r="M45" t="e">
        <f>SUMIFS(Table5[Run Diff.],Table5[Home ID],K45,Table5[Away ID],L45)/COUNTIFS(Table5[Home ID],K45,Table5[Away ID],L45)</f>
        <v>#DIV/0!</v>
      </c>
      <c r="N45">
        <f>COUNTIFS(Table5[Home ID],K45,Table5[Away ID],L45)</f>
        <v>0</v>
      </c>
      <c r="O45">
        <f>COUNTIFS(Table5[Home ID],K45,Table5[Away ID],L45,Table5[Run Diff.],"&gt;0")</f>
        <v>0</v>
      </c>
      <c r="P45">
        <f>Table7[[#This Row],[GP]]-Table7[[#This Row],[Wins]]</f>
        <v>0</v>
      </c>
    </row>
    <row r="46" spans="1:16" hidden="1" x14ac:dyDescent="0.3">
      <c r="A46" t="s">
        <v>71</v>
      </c>
      <c r="B46">
        <f>VLOOKUP(Table5[[#This Row],[Home Team]],Table3[[Team]:[ID]],2,FALSE)</f>
        <v>24</v>
      </c>
      <c r="C46">
        <v>9</v>
      </c>
      <c r="D46" t="s">
        <v>78</v>
      </c>
      <c r="E46">
        <f>VLOOKUP(Table5[[#This Row],[Away Team]],Table3[[Team]:[ID]],2,FALSE)</f>
        <v>9</v>
      </c>
      <c r="F46">
        <v>10</v>
      </c>
      <c r="G46">
        <f>Table5[[#This Row],[Home Team Score]]-Table5[[#This Row],[Away Team Score]]</f>
        <v>-1</v>
      </c>
      <c r="K46">
        <v>14</v>
      </c>
      <c r="L46">
        <v>2</v>
      </c>
      <c r="M46" t="e">
        <f>SUMIFS(Table5[Run Diff.],Table5[Home ID],K46,Table5[Away ID],L46)/COUNTIFS(Table5[Home ID],K46,Table5[Away ID],L46)</f>
        <v>#DIV/0!</v>
      </c>
      <c r="N46">
        <f>COUNTIFS(Table5[Home ID],K46,Table5[Away ID],L46)</f>
        <v>0</v>
      </c>
      <c r="O46">
        <f>COUNTIFS(Table5[Home ID],K46,Table5[Away ID],L46,Table5[Run Diff.],"&gt;0")</f>
        <v>0</v>
      </c>
      <c r="P46">
        <f>Table7[[#This Row],[GP]]-Table7[[#This Row],[Wins]]</f>
        <v>0</v>
      </c>
    </row>
    <row r="47" spans="1:16" x14ac:dyDescent="0.3">
      <c r="A47" t="s">
        <v>88</v>
      </c>
      <c r="B47">
        <f>VLOOKUP(Table5[[#This Row],[Home Team]],Table3[[Team]:[ID]],2,FALSE)</f>
        <v>30</v>
      </c>
      <c r="C47">
        <v>8</v>
      </c>
      <c r="D47" t="s">
        <v>92</v>
      </c>
      <c r="E47">
        <f>VLOOKUP(Table5[[#This Row],[Away Team]],Table3[[Team]:[ID]],2,FALSE)</f>
        <v>18</v>
      </c>
      <c r="F47">
        <v>3</v>
      </c>
      <c r="G47">
        <f>Table5[[#This Row],[Home Team Score]]-Table5[[#This Row],[Away Team Score]]</f>
        <v>5</v>
      </c>
      <c r="K47">
        <v>15</v>
      </c>
      <c r="L47">
        <v>2</v>
      </c>
      <c r="M47">
        <f>SUMIFS(Table5[Run Diff.],Table5[Home ID],K47,Table5[Away ID],L47)/COUNTIFS(Table5[Home ID],K47,Table5[Away ID],L47)</f>
        <v>1</v>
      </c>
      <c r="N47">
        <f>COUNTIFS(Table5[Home ID],K47,Table5[Away ID],L47)</f>
        <v>3</v>
      </c>
      <c r="O47">
        <f>COUNTIFS(Table5[Home ID],K47,Table5[Away ID],L47,Table5[Run Diff.],"&gt;0")</f>
        <v>1</v>
      </c>
      <c r="P47">
        <f>Table7[[#This Row],[GP]]-Table7[[#This Row],[Wins]]</f>
        <v>2</v>
      </c>
    </row>
    <row r="48" spans="1:16" hidden="1" x14ac:dyDescent="0.3">
      <c r="A48" t="s">
        <v>91</v>
      </c>
      <c r="B48">
        <f>VLOOKUP(Table5[[#This Row],[Home Team]],Table3[[Team]:[ID]],2,FALSE)</f>
        <v>14</v>
      </c>
      <c r="C48">
        <v>5</v>
      </c>
      <c r="D48" t="s">
        <v>83</v>
      </c>
      <c r="E48">
        <f>VLOOKUP(Table5[[#This Row],[Away Team]],Table3[[Team]:[ID]],2,FALSE)</f>
        <v>8</v>
      </c>
      <c r="F48">
        <v>12</v>
      </c>
      <c r="G48">
        <f>Table5[[#This Row],[Home Team Score]]-Table5[[#This Row],[Away Team Score]]</f>
        <v>-7</v>
      </c>
      <c r="K48">
        <v>16</v>
      </c>
      <c r="L48">
        <v>2</v>
      </c>
      <c r="M48" t="e">
        <f>SUMIFS(Table5[Run Diff.],Table5[Home ID],K48,Table5[Away ID],L48)/COUNTIFS(Table5[Home ID],K48,Table5[Away ID],L48)</f>
        <v>#DIV/0!</v>
      </c>
      <c r="N48">
        <f>COUNTIFS(Table5[Home ID],K48,Table5[Away ID],L48)</f>
        <v>0</v>
      </c>
      <c r="O48">
        <f>COUNTIFS(Table5[Home ID],K48,Table5[Away ID],L48,Table5[Run Diff.],"&gt;0")</f>
        <v>0</v>
      </c>
      <c r="P48">
        <f>Table7[[#This Row],[GP]]-Table7[[#This Row],[Wins]]</f>
        <v>0</v>
      </c>
    </row>
    <row r="49" spans="1:16" hidden="1" x14ac:dyDescent="0.3">
      <c r="A49" t="s">
        <v>73</v>
      </c>
      <c r="B49">
        <f>VLOOKUP(Table5[[#This Row],[Home Team]],Table3[[Team]:[ID]],2,FALSE)</f>
        <v>19</v>
      </c>
      <c r="C49">
        <v>7</v>
      </c>
      <c r="D49" t="s">
        <v>89</v>
      </c>
      <c r="E49">
        <f>VLOOKUP(Table5[[#This Row],[Away Team]],Table3[[Team]:[ID]],2,FALSE)</f>
        <v>20</v>
      </c>
      <c r="F49">
        <v>8</v>
      </c>
      <c r="G49">
        <f>Table5[[#This Row],[Home Team Score]]-Table5[[#This Row],[Away Team Score]]</f>
        <v>-1</v>
      </c>
      <c r="K49">
        <v>17</v>
      </c>
      <c r="L49">
        <v>2</v>
      </c>
      <c r="M49" t="e">
        <f>SUMIFS(Table5[Run Diff.],Table5[Home ID],K49,Table5[Away ID],L49)/COUNTIFS(Table5[Home ID],K49,Table5[Away ID],L49)</f>
        <v>#DIV/0!</v>
      </c>
      <c r="N49">
        <f>COUNTIFS(Table5[Home ID],K49,Table5[Away ID],L49)</f>
        <v>0</v>
      </c>
      <c r="O49">
        <f>COUNTIFS(Table5[Home ID],K49,Table5[Away ID],L49,Table5[Run Diff.],"&gt;0")</f>
        <v>0</v>
      </c>
      <c r="P49">
        <f>Table7[[#This Row],[GP]]-Table7[[#This Row],[Wins]]</f>
        <v>0</v>
      </c>
    </row>
    <row r="50" spans="1:16" x14ac:dyDescent="0.3">
      <c r="A50" t="s">
        <v>98</v>
      </c>
      <c r="B50">
        <f>VLOOKUP(Table5[[#This Row],[Home Team]],Table3[[Team]:[ID]],2,FALSE)</f>
        <v>16</v>
      </c>
      <c r="C50">
        <v>6</v>
      </c>
      <c r="D50" t="s">
        <v>95</v>
      </c>
      <c r="E50">
        <f>VLOOKUP(Table5[[#This Row],[Away Team]],Table3[[Team]:[ID]],2,FALSE)</f>
        <v>26</v>
      </c>
      <c r="F50">
        <v>4</v>
      </c>
      <c r="G50">
        <f>Table5[[#This Row],[Home Team Score]]-Table5[[#This Row],[Away Team Score]]</f>
        <v>2</v>
      </c>
      <c r="K50">
        <v>18</v>
      </c>
      <c r="L50">
        <v>2</v>
      </c>
      <c r="M50">
        <f>SUMIFS(Table5[Run Diff.],Table5[Home ID],K50,Table5[Away ID],L50)/COUNTIFS(Table5[Home ID],K50,Table5[Away ID],L50)</f>
        <v>3</v>
      </c>
      <c r="N50">
        <f>COUNTIFS(Table5[Home ID],K50,Table5[Away ID],L50)</f>
        <v>4</v>
      </c>
      <c r="O50">
        <f>COUNTIFS(Table5[Home ID],K50,Table5[Away ID],L50,Table5[Run Diff.],"&gt;0")</f>
        <v>3</v>
      </c>
      <c r="P50">
        <f>Table7[[#This Row],[GP]]-Table7[[#This Row],[Wins]]</f>
        <v>1</v>
      </c>
    </row>
    <row r="51" spans="1:16" hidden="1" x14ac:dyDescent="0.3">
      <c r="A51" t="s">
        <v>94</v>
      </c>
      <c r="B51">
        <f>VLOOKUP(Table5[[#This Row],[Home Team]],Table3[[Team]:[ID]],2,FALSE)</f>
        <v>27</v>
      </c>
      <c r="C51">
        <v>3</v>
      </c>
      <c r="D51" t="s">
        <v>85</v>
      </c>
      <c r="E51">
        <f>VLOOKUP(Table5[[#This Row],[Away Team]],Table3[[Team]:[ID]],2,FALSE)</f>
        <v>10</v>
      </c>
      <c r="F51">
        <v>5</v>
      </c>
      <c r="G51">
        <f>Table5[[#This Row],[Home Team Score]]-Table5[[#This Row],[Away Team Score]]</f>
        <v>-2</v>
      </c>
      <c r="K51">
        <v>19</v>
      </c>
      <c r="L51">
        <v>2</v>
      </c>
      <c r="M51" t="e">
        <f>SUMIFS(Table5[Run Diff.],Table5[Home ID],K51,Table5[Away ID],L51)/COUNTIFS(Table5[Home ID],K51,Table5[Away ID],L51)</f>
        <v>#DIV/0!</v>
      </c>
      <c r="N51">
        <f>COUNTIFS(Table5[Home ID],K51,Table5[Away ID],L51)</f>
        <v>0</v>
      </c>
      <c r="O51">
        <f>COUNTIFS(Table5[Home ID],K51,Table5[Away ID],L51,Table5[Run Diff.],"&gt;0")</f>
        <v>0</v>
      </c>
      <c r="P51">
        <f>Table7[[#This Row],[GP]]-Table7[[#This Row],[Wins]]</f>
        <v>0</v>
      </c>
    </row>
    <row r="52" spans="1:16" hidden="1" x14ac:dyDescent="0.3">
      <c r="A52" t="s">
        <v>77</v>
      </c>
      <c r="B52">
        <f>VLOOKUP(Table5[[#This Row],[Home Team]],Table3[[Team]:[ID]],2,FALSE)</f>
        <v>25</v>
      </c>
      <c r="C52">
        <v>2</v>
      </c>
      <c r="D52" t="s">
        <v>87</v>
      </c>
      <c r="E52">
        <f>VLOOKUP(Table5[[#This Row],[Away Team]],Table3[[Team]:[ID]],2,FALSE)</f>
        <v>17</v>
      </c>
      <c r="F52">
        <v>6</v>
      </c>
      <c r="G52">
        <f>Table5[[#This Row],[Home Team Score]]-Table5[[#This Row],[Away Team Score]]</f>
        <v>-4</v>
      </c>
      <c r="K52">
        <v>20</v>
      </c>
      <c r="L52">
        <v>2</v>
      </c>
      <c r="M52" t="e">
        <f>SUMIFS(Table5[Run Diff.],Table5[Home ID],K52,Table5[Away ID],L52)/COUNTIFS(Table5[Home ID],K52,Table5[Away ID],L52)</f>
        <v>#DIV/0!</v>
      </c>
      <c r="N52">
        <f>COUNTIFS(Table5[Home ID],K52,Table5[Away ID],L52)</f>
        <v>0</v>
      </c>
      <c r="O52">
        <f>COUNTIFS(Table5[Home ID],K52,Table5[Away ID],L52,Table5[Run Diff.],"&gt;0")</f>
        <v>0</v>
      </c>
      <c r="P52">
        <f>Table7[[#This Row],[GP]]-Table7[[#This Row],[Wins]]</f>
        <v>0</v>
      </c>
    </row>
    <row r="53" spans="1:16" x14ac:dyDescent="0.3">
      <c r="A53" t="s">
        <v>95</v>
      </c>
      <c r="B53">
        <f>VLOOKUP(Table5[[#This Row],[Home Team]],Table3[[Team]:[ID]],2,FALSE)</f>
        <v>26</v>
      </c>
      <c r="C53">
        <v>11</v>
      </c>
      <c r="D53" t="s">
        <v>99</v>
      </c>
      <c r="E53">
        <f>VLOOKUP(Table5[[#This Row],[Away Team]],Table3[[Team]:[ID]],2,FALSE)</f>
        <v>3</v>
      </c>
      <c r="F53">
        <v>2</v>
      </c>
      <c r="G53">
        <f>Table5[[#This Row],[Home Team Score]]-Table5[[#This Row],[Away Team Score]]</f>
        <v>9</v>
      </c>
      <c r="K53">
        <v>21</v>
      </c>
      <c r="L53">
        <v>2</v>
      </c>
      <c r="M53">
        <f>SUMIFS(Table5[Run Diff.],Table5[Home ID],K53,Table5[Away ID],L53)/COUNTIFS(Table5[Home ID],K53,Table5[Away ID],L53)</f>
        <v>-1.5</v>
      </c>
      <c r="N53">
        <f>COUNTIFS(Table5[Home ID],K53,Table5[Away ID],L53)</f>
        <v>4</v>
      </c>
      <c r="O53">
        <f>COUNTIFS(Table5[Home ID],K53,Table5[Away ID],L53,Table5[Run Diff.],"&gt;0")</f>
        <v>2</v>
      </c>
      <c r="P53">
        <f>Table7[[#This Row],[GP]]-Table7[[#This Row],[Wins]]</f>
        <v>2</v>
      </c>
    </row>
    <row r="54" spans="1:16" hidden="1" x14ac:dyDescent="0.3">
      <c r="A54" t="s">
        <v>72</v>
      </c>
      <c r="B54">
        <f>VLOOKUP(Table5[[#This Row],[Home Team]],Table3[[Team]:[ID]],2,FALSE)</f>
        <v>5</v>
      </c>
      <c r="C54">
        <v>9</v>
      </c>
      <c r="D54" t="s">
        <v>81</v>
      </c>
      <c r="E54">
        <f>VLOOKUP(Table5[[#This Row],[Away Team]],Table3[[Team]:[ID]],2,FALSE)</f>
        <v>22</v>
      </c>
      <c r="F54">
        <v>5</v>
      </c>
      <c r="G54">
        <f>Table5[[#This Row],[Home Team Score]]-Table5[[#This Row],[Away Team Score]]</f>
        <v>4</v>
      </c>
      <c r="K54">
        <v>22</v>
      </c>
      <c r="L54">
        <v>2</v>
      </c>
      <c r="M54" t="e">
        <f>SUMIFS(Table5[Run Diff.],Table5[Home ID],K54,Table5[Away ID],L54)/COUNTIFS(Table5[Home ID],K54,Table5[Away ID],L54)</f>
        <v>#DIV/0!</v>
      </c>
      <c r="N54">
        <f>COUNTIFS(Table5[Home ID],K54,Table5[Away ID],L54)</f>
        <v>0</v>
      </c>
      <c r="O54">
        <f>COUNTIFS(Table5[Home ID],K54,Table5[Away ID],L54,Table5[Run Diff.],"&gt;0")</f>
        <v>0</v>
      </c>
      <c r="P54">
        <f>Table7[[#This Row],[GP]]-Table7[[#This Row],[Wins]]</f>
        <v>0</v>
      </c>
    </row>
    <row r="55" spans="1:16" hidden="1" x14ac:dyDescent="0.3">
      <c r="A55" t="s">
        <v>93</v>
      </c>
      <c r="B55">
        <f>VLOOKUP(Table5[[#This Row],[Home Team]],Table3[[Team]:[ID]],2,FALSE)</f>
        <v>1</v>
      </c>
      <c r="C55">
        <v>5</v>
      </c>
      <c r="D55" t="s">
        <v>80</v>
      </c>
      <c r="E55">
        <f>VLOOKUP(Table5[[#This Row],[Away Team]],Table3[[Team]:[ID]],2,FALSE)</f>
        <v>21</v>
      </c>
      <c r="F55">
        <v>4</v>
      </c>
      <c r="G55">
        <f>Table5[[#This Row],[Home Team Score]]-Table5[[#This Row],[Away Team Score]]</f>
        <v>1</v>
      </c>
      <c r="K55">
        <v>23</v>
      </c>
      <c r="L55">
        <v>2</v>
      </c>
      <c r="M55" t="e">
        <f>SUMIFS(Table5[Run Diff.],Table5[Home ID],K55,Table5[Away ID],L55)/COUNTIFS(Table5[Home ID],K55,Table5[Away ID],L55)</f>
        <v>#DIV/0!</v>
      </c>
      <c r="N55">
        <f>COUNTIFS(Table5[Home ID],K55,Table5[Away ID],L55)</f>
        <v>0</v>
      </c>
      <c r="O55">
        <f>COUNTIFS(Table5[Home ID],K55,Table5[Away ID],L55,Table5[Run Diff.],"&gt;0")</f>
        <v>0</v>
      </c>
      <c r="P55">
        <f>Table7[[#This Row],[GP]]-Table7[[#This Row],[Wins]]</f>
        <v>0</v>
      </c>
    </row>
    <row r="56" spans="1:16" x14ac:dyDescent="0.3">
      <c r="A56" t="s">
        <v>74</v>
      </c>
      <c r="B56">
        <f>VLOOKUP(Table5[[#This Row],[Home Team]],Table3[[Team]:[ID]],2,FALSE)</f>
        <v>12</v>
      </c>
      <c r="C56">
        <v>3</v>
      </c>
      <c r="D56" t="s">
        <v>76</v>
      </c>
      <c r="E56">
        <f>VLOOKUP(Table5[[#This Row],[Away Team]],Table3[[Team]:[ID]],2,FALSE)</f>
        <v>13</v>
      </c>
      <c r="F56">
        <v>1</v>
      </c>
      <c r="G56">
        <f>Table5[[#This Row],[Home Team Score]]-Table5[[#This Row],[Away Team Score]]</f>
        <v>2</v>
      </c>
      <c r="K56">
        <v>24</v>
      </c>
      <c r="L56">
        <v>2</v>
      </c>
      <c r="M56">
        <f>SUMIFS(Table5[Run Diff.],Table5[Home ID],K56,Table5[Away ID],L56)/COUNTIFS(Table5[Home ID],K56,Table5[Away ID],L56)</f>
        <v>-3</v>
      </c>
      <c r="N56">
        <f>COUNTIFS(Table5[Home ID],K56,Table5[Away ID],L56)</f>
        <v>2</v>
      </c>
      <c r="O56">
        <f>COUNTIFS(Table5[Home ID],K56,Table5[Away ID],L56,Table5[Run Diff.],"&gt;0")</f>
        <v>1</v>
      </c>
      <c r="P56">
        <f>Table7[[#This Row],[GP]]-Table7[[#This Row],[Wins]]</f>
        <v>1</v>
      </c>
    </row>
    <row r="57" spans="1:16" hidden="1" x14ac:dyDescent="0.3">
      <c r="A57" t="s">
        <v>94</v>
      </c>
      <c r="B57">
        <f>VLOOKUP(Table5[[#This Row],[Home Team]],Table3[[Team]:[ID]],2,FALSE)</f>
        <v>27</v>
      </c>
      <c r="C57">
        <v>4</v>
      </c>
      <c r="D57" t="s">
        <v>85</v>
      </c>
      <c r="E57">
        <f>VLOOKUP(Table5[[#This Row],[Away Team]],Table3[[Team]:[ID]],2,FALSE)</f>
        <v>10</v>
      </c>
      <c r="F57">
        <v>13</v>
      </c>
      <c r="G57">
        <f>Table5[[#This Row],[Home Team Score]]-Table5[[#This Row],[Away Team Score]]</f>
        <v>-9</v>
      </c>
      <c r="K57">
        <v>25</v>
      </c>
      <c r="L57">
        <v>2</v>
      </c>
      <c r="M57" t="e">
        <f>SUMIFS(Table5[Run Diff.],Table5[Home ID],K57,Table5[Away ID],L57)/COUNTIFS(Table5[Home ID],K57,Table5[Away ID],L57)</f>
        <v>#DIV/0!</v>
      </c>
      <c r="N57">
        <f>COUNTIFS(Table5[Home ID],K57,Table5[Away ID],L57)</f>
        <v>0</v>
      </c>
      <c r="O57">
        <f>COUNTIFS(Table5[Home ID],K57,Table5[Away ID],L57,Table5[Run Diff.],"&gt;0")</f>
        <v>0</v>
      </c>
      <c r="P57">
        <f>Table7[[#This Row],[GP]]-Table7[[#This Row],[Wins]]</f>
        <v>0</v>
      </c>
    </row>
    <row r="58" spans="1:16" hidden="1" x14ac:dyDescent="0.3">
      <c r="A58" t="s">
        <v>71</v>
      </c>
      <c r="B58">
        <f>VLOOKUP(Table5[[#This Row],[Home Team]],Table3[[Team]:[ID]],2,FALSE)</f>
        <v>24</v>
      </c>
      <c r="C58">
        <v>8</v>
      </c>
      <c r="D58" t="s">
        <v>78</v>
      </c>
      <c r="E58">
        <f>VLOOKUP(Table5[[#This Row],[Away Team]],Table3[[Team]:[ID]],2,FALSE)</f>
        <v>9</v>
      </c>
      <c r="F58">
        <v>10</v>
      </c>
      <c r="G58">
        <f>Table5[[#This Row],[Home Team Score]]-Table5[[#This Row],[Away Team Score]]</f>
        <v>-2</v>
      </c>
      <c r="K58">
        <v>26</v>
      </c>
      <c r="L58">
        <v>2</v>
      </c>
      <c r="M58" t="e">
        <f>SUMIFS(Table5[Run Diff.],Table5[Home ID],K58,Table5[Away ID],L58)/COUNTIFS(Table5[Home ID],K58,Table5[Away ID],L58)</f>
        <v>#DIV/0!</v>
      </c>
      <c r="N58">
        <f>COUNTIFS(Table5[Home ID],K58,Table5[Away ID],L58)</f>
        <v>0</v>
      </c>
      <c r="O58">
        <f>COUNTIFS(Table5[Home ID],K58,Table5[Away ID],L58,Table5[Run Diff.],"&gt;0")</f>
        <v>0</v>
      </c>
      <c r="P58">
        <f>Table7[[#This Row],[GP]]-Table7[[#This Row],[Wins]]</f>
        <v>0</v>
      </c>
    </row>
    <row r="59" spans="1:16" hidden="1" x14ac:dyDescent="0.3">
      <c r="A59" t="s">
        <v>97</v>
      </c>
      <c r="B59">
        <f>VLOOKUP(Table5[[#This Row],[Home Team]],Table3[[Team]:[ID]],2,FALSE)</f>
        <v>6</v>
      </c>
      <c r="C59">
        <v>11</v>
      </c>
      <c r="D59" t="s">
        <v>75</v>
      </c>
      <c r="E59">
        <f>VLOOKUP(Table5[[#This Row],[Away Team]],Table3[[Team]:[ID]],2,FALSE)</f>
        <v>29</v>
      </c>
      <c r="F59">
        <v>4</v>
      </c>
      <c r="G59">
        <f>Table5[[#This Row],[Home Team Score]]-Table5[[#This Row],[Away Team Score]]</f>
        <v>7</v>
      </c>
      <c r="K59">
        <v>27</v>
      </c>
      <c r="L59">
        <v>2</v>
      </c>
      <c r="M59" t="e">
        <f>SUMIFS(Table5[Run Diff.],Table5[Home ID],K59,Table5[Away ID],L59)/COUNTIFS(Table5[Home ID],K59,Table5[Away ID],L59)</f>
        <v>#DIV/0!</v>
      </c>
      <c r="N59">
        <f>COUNTIFS(Table5[Home ID],K59,Table5[Away ID],L59)</f>
        <v>0</v>
      </c>
      <c r="O59">
        <f>COUNTIFS(Table5[Home ID],K59,Table5[Away ID],L59,Table5[Run Diff.],"&gt;0")</f>
        <v>0</v>
      </c>
      <c r="P59">
        <f>Table7[[#This Row],[GP]]-Table7[[#This Row],[Wins]]</f>
        <v>0</v>
      </c>
    </row>
    <row r="60" spans="1:16" hidden="1" x14ac:dyDescent="0.3">
      <c r="A60" t="s">
        <v>88</v>
      </c>
      <c r="B60">
        <f>VLOOKUP(Table5[[#This Row],[Home Team]],Table3[[Team]:[ID]],2,FALSE)</f>
        <v>30</v>
      </c>
      <c r="C60">
        <v>7</v>
      </c>
      <c r="D60" t="s">
        <v>92</v>
      </c>
      <c r="E60">
        <f>VLOOKUP(Table5[[#This Row],[Away Team]],Table3[[Team]:[ID]],2,FALSE)</f>
        <v>18</v>
      </c>
      <c r="F60">
        <v>2</v>
      </c>
      <c r="G60">
        <f>Table5[[#This Row],[Home Team Score]]-Table5[[#This Row],[Away Team Score]]</f>
        <v>5</v>
      </c>
      <c r="K60">
        <v>28</v>
      </c>
      <c r="L60">
        <v>2</v>
      </c>
      <c r="M60" t="e">
        <f>SUMIFS(Table5[Run Diff.],Table5[Home ID],K60,Table5[Away ID],L60)/COUNTIFS(Table5[Home ID],K60,Table5[Away ID],L60)</f>
        <v>#DIV/0!</v>
      </c>
      <c r="N60">
        <f>COUNTIFS(Table5[Home ID],K60,Table5[Away ID],L60)</f>
        <v>0</v>
      </c>
      <c r="O60">
        <f>COUNTIFS(Table5[Home ID],K60,Table5[Away ID],L60,Table5[Run Diff.],"&gt;0")</f>
        <v>0</v>
      </c>
      <c r="P60">
        <f>Table7[[#This Row],[GP]]-Table7[[#This Row],[Wins]]</f>
        <v>0</v>
      </c>
    </row>
    <row r="61" spans="1:16" hidden="1" x14ac:dyDescent="0.3">
      <c r="A61" t="s">
        <v>77</v>
      </c>
      <c r="B61">
        <f>VLOOKUP(Table5[[#This Row],[Home Team]],Table3[[Team]:[ID]],2,FALSE)</f>
        <v>25</v>
      </c>
      <c r="C61">
        <v>4</v>
      </c>
      <c r="D61" t="s">
        <v>100</v>
      </c>
      <c r="E61">
        <f>VLOOKUP(Table5[[#This Row],[Away Team]],Table3[[Team]:[ID]],2,FALSE)</f>
        <v>28</v>
      </c>
      <c r="F61">
        <v>10</v>
      </c>
      <c r="G61">
        <f>Table5[[#This Row],[Home Team Score]]-Table5[[#This Row],[Away Team Score]]</f>
        <v>-6</v>
      </c>
      <c r="K61">
        <v>29</v>
      </c>
      <c r="L61">
        <v>2</v>
      </c>
      <c r="M61" t="e">
        <f>SUMIFS(Table5[Run Diff.],Table5[Home ID],K61,Table5[Away ID],L61)/COUNTIFS(Table5[Home ID],K61,Table5[Away ID],L61)</f>
        <v>#DIV/0!</v>
      </c>
      <c r="N61">
        <f>COUNTIFS(Table5[Home ID],K61,Table5[Away ID],L61)</f>
        <v>0</v>
      </c>
      <c r="O61">
        <f>COUNTIFS(Table5[Home ID],K61,Table5[Away ID],L61,Table5[Run Diff.],"&gt;0")</f>
        <v>0</v>
      </c>
      <c r="P61">
        <f>Table7[[#This Row],[GP]]-Table7[[#This Row],[Wins]]</f>
        <v>0</v>
      </c>
    </row>
    <row r="62" spans="1:16" hidden="1" x14ac:dyDescent="0.3">
      <c r="A62" t="s">
        <v>90</v>
      </c>
      <c r="B62">
        <f>VLOOKUP(Table5[[#This Row],[Home Team]],Table3[[Team]:[ID]],2,FALSE)</f>
        <v>4</v>
      </c>
      <c r="C62">
        <v>2</v>
      </c>
      <c r="D62" t="s">
        <v>96</v>
      </c>
      <c r="E62">
        <f>VLOOKUP(Table5[[#This Row],[Away Team]],Table3[[Team]:[ID]],2,FALSE)</f>
        <v>11</v>
      </c>
      <c r="F62">
        <v>1</v>
      </c>
      <c r="G62">
        <f>Table5[[#This Row],[Home Team Score]]-Table5[[#This Row],[Away Team Score]]</f>
        <v>1</v>
      </c>
      <c r="K62">
        <v>30</v>
      </c>
      <c r="L62">
        <v>2</v>
      </c>
      <c r="M62" t="e">
        <f>SUMIFS(Table5[Run Diff.],Table5[Home ID],K62,Table5[Away ID],L62)/COUNTIFS(Table5[Home ID],K62,Table5[Away ID],L62)</f>
        <v>#DIV/0!</v>
      </c>
      <c r="N62">
        <f>COUNTIFS(Table5[Home ID],K62,Table5[Away ID],L62)</f>
        <v>0</v>
      </c>
      <c r="O62">
        <f>COUNTIFS(Table5[Home ID],K62,Table5[Away ID],L62,Table5[Run Diff.],"&gt;0")</f>
        <v>0</v>
      </c>
      <c r="P62">
        <f>Table7[[#This Row],[GP]]-Table7[[#This Row],[Wins]]</f>
        <v>0</v>
      </c>
    </row>
    <row r="63" spans="1:16" hidden="1" x14ac:dyDescent="0.3">
      <c r="A63" t="s">
        <v>91</v>
      </c>
      <c r="B63">
        <f>VLOOKUP(Table5[[#This Row],[Home Team]],Table3[[Team]:[ID]],2,FALSE)</f>
        <v>14</v>
      </c>
      <c r="C63">
        <v>3</v>
      </c>
      <c r="D63" t="s">
        <v>86</v>
      </c>
      <c r="E63">
        <f>VLOOKUP(Table5[[#This Row],[Away Team]],Table3[[Team]:[ID]],2,FALSE)</f>
        <v>7</v>
      </c>
      <c r="F63">
        <v>1</v>
      </c>
      <c r="G63">
        <f>Table5[[#This Row],[Home Team Score]]-Table5[[#This Row],[Away Team Score]]</f>
        <v>2</v>
      </c>
      <c r="K63">
        <v>1</v>
      </c>
      <c r="L63">
        <v>3</v>
      </c>
      <c r="M63" t="e">
        <f>SUMIFS(Table5[Run Diff.],Table5[Home ID],K63,Table5[Away ID],L63)/COUNTIFS(Table5[Home ID],K63,Table5[Away ID],L63)</f>
        <v>#DIV/0!</v>
      </c>
      <c r="N63">
        <f>COUNTIFS(Table5[Home ID],K63,Table5[Away ID],L63)</f>
        <v>0</v>
      </c>
      <c r="O63">
        <f>COUNTIFS(Table5[Home ID],K63,Table5[Away ID],L63,Table5[Run Diff.],"&gt;0")</f>
        <v>0</v>
      </c>
      <c r="P63">
        <f>Table7[[#This Row],[GP]]-Table7[[#This Row],[Wins]]</f>
        <v>0</v>
      </c>
    </row>
    <row r="64" spans="1:16" hidden="1" x14ac:dyDescent="0.3">
      <c r="A64" t="s">
        <v>73</v>
      </c>
      <c r="B64">
        <f>VLOOKUP(Table5[[#This Row],[Home Team]],Table3[[Team]:[ID]],2,FALSE)</f>
        <v>19</v>
      </c>
      <c r="C64">
        <v>6</v>
      </c>
      <c r="D64" t="s">
        <v>89</v>
      </c>
      <c r="E64">
        <f>VLOOKUP(Table5[[#This Row],[Away Team]],Table3[[Team]:[ID]],2,FALSE)</f>
        <v>20</v>
      </c>
      <c r="F64">
        <v>7</v>
      </c>
      <c r="G64">
        <f>Table5[[#This Row],[Home Team Score]]-Table5[[#This Row],[Away Team Score]]</f>
        <v>-1</v>
      </c>
      <c r="K64">
        <v>2</v>
      </c>
      <c r="L64">
        <v>3</v>
      </c>
      <c r="M64" t="e">
        <f>SUMIFS(Table5[Run Diff.],Table5[Home ID],K64,Table5[Away ID],L64)/COUNTIFS(Table5[Home ID],K64,Table5[Away ID],L64)</f>
        <v>#DIV/0!</v>
      </c>
      <c r="N64">
        <f>COUNTIFS(Table5[Home ID],K64,Table5[Away ID],L64)</f>
        <v>0</v>
      </c>
      <c r="O64">
        <f>COUNTIFS(Table5[Home ID],K64,Table5[Away ID],L64,Table5[Run Diff.],"&gt;0")</f>
        <v>0</v>
      </c>
      <c r="P64">
        <f>Table7[[#This Row],[GP]]-Table7[[#This Row],[Wins]]</f>
        <v>0</v>
      </c>
    </row>
    <row r="65" spans="1:16" hidden="1" x14ac:dyDescent="0.3">
      <c r="A65" t="s">
        <v>84</v>
      </c>
      <c r="B65">
        <f>VLOOKUP(Table5[[#This Row],[Home Team]],Table3[[Team]:[ID]],2,FALSE)</f>
        <v>15</v>
      </c>
      <c r="C65">
        <v>5</v>
      </c>
      <c r="D65" t="s">
        <v>79</v>
      </c>
      <c r="E65">
        <f>VLOOKUP(Table5[[#This Row],[Away Team]],Table3[[Team]:[ID]],2,FALSE)</f>
        <v>2</v>
      </c>
      <c r="F65">
        <v>0</v>
      </c>
      <c r="G65">
        <f>Table5[[#This Row],[Home Team Score]]-Table5[[#This Row],[Away Team Score]]</f>
        <v>5</v>
      </c>
      <c r="K65">
        <v>3</v>
      </c>
      <c r="L65">
        <v>3</v>
      </c>
      <c r="M65" t="e">
        <f>SUMIFS(Table5[Run Diff.],Table5[Home ID],K65,Table5[Away ID],L65)/COUNTIFS(Table5[Home ID],K65,Table5[Away ID],L65)</f>
        <v>#DIV/0!</v>
      </c>
      <c r="N65">
        <f>COUNTIFS(Table5[Home ID],K65,Table5[Away ID],L65)</f>
        <v>0</v>
      </c>
      <c r="O65">
        <f>COUNTIFS(Table5[Home ID],K65,Table5[Away ID],L65,Table5[Run Diff.],"&gt;0")</f>
        <v>0</v>
      </c>
      <c r="P65">
        <f>Table7[[#This Row],[GP]]-Table7[[#This Row],[Wins]]</f>
        <v>0</v>
      </c>
    </row>
    <row r="66" spans="1:16" x14ac:dyDescent="0.3">
      <c r="A66" t="s">
        <v>82</v>
      </c>
      <c r="B66">
        <f>VLOOKUP(Table5[[#This Row],[Home Team]],Table3[[Team]:[ID]],2,FALSE)</f>
        <v>23</v>
      </c>
      <c r="C66">
        <v>5</v>
      </c>
      <c r="D66" t="s">
        <v>98</v>
      </c>
      <c r="E66">
        <f>VLOOKUP(Table5[[#This Row],[Away Team]],Table3[[Team]:[ID]],2,FALSE)</f>
        <v>16</v>
      </c>
      <c r="F66">
        <v>6</v>
      </c>
      <c r="G66">
        <f>Table5[[#This Row],[Home Team Score]]-Table5[[#This Row],[Away Team Score]]</f>
        <v>-1</v>
      </c>
      <c r="K66">
        <v>4</v>
      </c>
      <c r="L66">
        <v>3</v>
      </c>
      <c r="M66">
        <f>SUMIFS(Table5[Run Diff.],Table5[Home ID],K66,Table5[Away ID],L66)/COUNTIFS(Table5[Home ID],K66,Table5[Away ID],L66)</f>
        <v>1</v>
      </c>
      <c r="N66">
        <f>COUNTIFS(Table5[Home ID],K66,Table5[Away ID],L66)</f>
        <v>4</v>
      </c>
      <c r="O66">
        <f>COUNTIFS(Table5[Home ID],K66,Table5[Away ID],L66,Table5[Run Diff.],"&gt;0")</f>
        <v>2</v>
      </c>
      <c r="P66">
        <f>Table7[[#This Row],[GP]]-Table7[[#This Row],[Wins]]</f>
        <v>2</v>
      </c>
    </row>
    <row r="67" spans="1:16" hidden="1" x14ac:dyDescent="0.3">
      <c r="A67" t="s">
        <v>83</v>
      </c>
      <c r="B67">
        <f>VLOOKUP(Table5[[#This Row],[Home Team]],Table3[[Team]:[ID]],2,FALSE)</f>
        <v>8</v>
      </c>
      <c r="C67">
        <v>8</v>
      </c>
      <c r="D67" t="s">
        <v>87</v>
      </c>
      <c r="E67">
        <f>VLOOKUP(Table5[[#This Row],[Away Team]],Table3[[Team]:[ID]],2,FALSE)</f>
        <v>17</v>
      </c>
      <c r="F67">
        <v>1</v>
      </c>
      <c r="G67">
        <f>Table5[[#This Row],[Home Team Score]]-Table5[[#This Row],[Away Team Score]]</f>
        <v>7</v>
      </c>
      <c r="K67">
        <v>5</v>
      </c>
      <c r="L67">
        <v>3</v>
      </c>
      <c r="M67" t="e">
        <f>SUMIFS(Table5[Run Diff.],Table5[Home ID],K67,Table5[Away ID],L67)/COUNTIFS(Table5[Home ID],K67,Table5[Away ID],L67)</f>
        <v>#DIV/0!</v>
      </c>
      <c r="N67">
        <f>COUNTIFS(Table5[Home ID],K67,Table5[Away ID],L67)</f>
        <v>0</v>
      </c>
      <c r="O67">
        <f>COUNTIFS(Table5[Home ID],K67,Table5[Away ID],L67,Table5[Run Diff.],"&gt;0")</f>
        <v>0</v>
      </c>
      <c r="P67">
        <f>Table7[[#This Row],[GP]]-Table7[[#This Row],[Wins]]</f>
        <v>0</v>
      </c>
    </row>
    <row r="68" spans="1:16" hidden="1" x14ac:dyDescent="0.3">
      <c r="A68" t="s">
        <v>72</v>
      </c>
      <c r="B68">
        <f>VLOOKUP(Table5[[#This Row],[Home Team]],Table3[[Team]:[ID]],2,FALSE)</f>
        <v>5</v>
      </c>
      <c r="C68">
        <v>3</v>
      </c>
      <c r="D68" t="s">
        <v>81</v>
      </c>
      <c r="E68">
        <f>VLOOKUP(Table5[[#This Row],[Away Team]],Table3[[Team]:[ID]],2,FALSE)</f>
        <v>22</v>
      </c>
      <c r="F68">
        <v>4</v>
      </c>
      <c r="G68">
        <f>Table5[[#This Row],[Home Team Score]]-Table5[[#This Row],[Away Team Score]]</f>
        <v>-1</v>
      </c>
      <c r="K68">
        <v>6</v>
      </c>
      <c r="L68">
        <v>3</v>
      </c>
      <c r="M68" t="e">
        <f>SUMIFS(Table5[Run Diff.],Table5[Home ID],K68,Table5[Away ID],L68)/COUNTIFS(Table5[Home ID],K68,Table5[Away ID],L68)</f>
        <v>#DIV/0!</v>
      </c>
      <c r="N68">
        <f>COUNTIFS(Table5[Home ID],K68,Table5[Away ID],L68)</f>
        <v>0</v>
      </c>
      <c r="O68">
        <f>COUNTIFS(Table5[Home ID],K68,Table5[Away ID],L68,Table5[Run Diff.],"&gt;0")</f>
        <v>0</v>
      </c>
      <c r="P68">
        <f>Table7[[#This Row],[GP]]-Table7[[#This Row],[Wins]]</f>
        <v>0</v>
      </c>
    </row>
    <row r="69" spans="1:16" hidden="1" x14ac:dyDescent="0.3">
      <c r="A69" t="s">
        <v>93</v>
      </c>
      <c r="B69">
        <f>VLOOKUP(Table5[[#This Row],[Home Team]],Table3[[Team]:[ID]],2,FALSE)</f>
        <v>1</v>
      </c>
      <c r="C69">
        <v>5</v>
      </c>
      <c r="D69" t="s">
        <v>80</v>
      </c>
      <c r="E69">
        <f>VLOOKUP(Table5[[#This Row],[Away Team]],Table3[[Team]:[ID]],2,FALSE)</f>
        <v>21</v>
      </c>
      <c r="F69">
        <v>1</v>
      </c>
      <c r="G69">
        <f>Table5[[#This Row],[Home Team Score]]-Table5[[#This Row],[Away Team Score]]</f>
        <v>4</v>
      </c>
      <c r="K69">
        <v>7</v>
      </c>
      <c r="L69">
        <v>3</v>
      </c>
      <c r="M69" t="e">
        <f>SUMIFS(Table5[Run Diff.],Table5[Home ID],K69,Table5[Away ID],L69)/COUNTIFS(Table5[Home ID],K69,Table5[Away ID],L69)</f>
        <v>#DIV/0!</v>
      </c>
      <c r="N69">
        <f>COUNTIFS(Table5[Home ID],K69,Table5[Away ID],L69)</f>
        <v>0</v>
      </c>
      <c r="O69">
        <f>COUNTIFS(Table5[Home ID],K69,Table5[Away ID],L69,Table5[Run Diff.],"&gt;0")</f>
        <v>0</v>
      </c>
      <c r="P69">
        <f>Table7[[#This Row],[GP]]-Table7[[#This Row],[Wins]]</f>
        <v>0</v>
      </c>
    </row>
    <row r="70" spans="1:16" x14ac:dyDescent="0.3">
      <c r="A70" t="s">
        <v>74</v>
      </c>
      <c r="B70">
        <f>VLOOKUP(Table5[[#This Row],[Home Team]],Table3[[Team]:[ID]],2,FALSE)</f>
        <v>12</v>
      </c>
      <c r="C70">
        <v>0</v>
      </c>
      <c r="D70" t="s">
        <v>76</v>
      </c>
      <c r="E70">
        <f>VLOOKUP(Table5[[#This Row],[Away Team]],Table3[[Team]:[ID]],2,FALSE)</f>
        <v>13</v>
      </c>
      <c r="F70">
        <v>9</v>
      </c>
      <c r="G70">
        <f>Table5[[#This Row],[Home Team Score]]-Table5[[#This Row],[Away Team Score]]</f>
        <v>-9</v>
      </c>
      <c r="K70">
        <v>8</v>
      </c>
      <c r="L70">
        <v>3</v>
      </c>
      <c r="M70">
        <f>SUMIFS(Table5[Run Diff.],Table5[Home ID],K70,Table5[Away ID],L70)/COUNTIFS(Table5[Home ID],K70,Table5[Away ID],L70)</f>
        <v>5.5</v>
      </c>
      <c r="N70">
        <f>COUNTIFS(Table5[Home ID],K70,Table5[Away ID],L70)</f>
        <v>2</v>
      </c>
      <c r="O70">
        <f>COUNTIFS(Table5[Home ID],K70,Table5[Away ID],L70,Table5[Run Diff.],"&gt;0")</f>
        <v>1</v>
      </c>
      <c r="P70">
        <f>Table7[[#This Row],[GP]]-Table7[[#This Row],[Wins]]</f>
        <v>1</v>
      </c>
    </row>
    <row r="71" spans="1:16" hidden="1" x14ac:dyDescent="0.3">
      <c r="A71" t="s">
        <v>71</v>
      </c>
      <c r="B71">
        <f>VLOOKUP(Table5[[#This Row],[Home Team]],Table3[[Team]:[ID]],2,FALSE)</f>
        <v>24</v>
      </c>
      <c r="C71">
        <v>1</v>
      </c>
      <c r="D71" t="s">
        <v>78</v>
      </c>
      <c r="E71">
        <f>VLOOKUP(Table5[[#This Row],[Away Team]],Table3[[Team]:[ID]],2,FALSE)</f>
        <v>9</v>
      </c>
      <c r="F71">
        <v>5</v>
      </c>
      <c r="G71">
        <f>Table5[[#This Row],[Home Team Score]]-Table5[[#This Row],[Away Team Score]]</f>
        <v>-4</v>
      </c>
      <c r="K71">
        <v>9</v>
      </c>
      <c r="L71">
        <v>3</v>
      </c>
      <c r="M71" t="e">
        <f>SUMIFS(Table5[Run Diff.],Table5[Home ID],K71,Table5[Away ID],L71)/COUNTIFS(Table5[Home ID],K71,Table5[Away ID],L71)</f>
        <v>#DIV/0!</v>
      </c>
      <c r="N71">
        <f>COUNTIFS(Table5[Home ID],K71,Table5[Away ID],L71)</f>
        <v>0</v>
      </c>
      <c r="O71">
        <f>COUNTIFS(Table5[Home ID],K71,Table5[Away ID],L71,Table5[Run Diff.],"&gt;0")</f>
        <v>0</v>
      </c>
      <c r="P71">
        <f>Table7[[#This Row],[GP]]-Table7[[#This Row],[Wins]]</f>
        <v>0</v>
      </c>
    </row>
    <row r="72" spans="1:16" hidden="1" x14ac:dyDescent="0.3">
      <c r="A72" t="s">
        <v>94</v>
      </c>
      <c r="B72">
        <f>VLOOKUP(Table5[[#This Row],[Home Team]],Table3[[Team]:[ID]],2,FALSE)</f>
        <v>27</v>
      </c>
      <c r="C72">
        <v>3</v>
      </c>
      <c r="D72" t="s">
        <v>85</v>
      </c>
      <c r="E72">
        <f>VLOOKUP(Table5[[#This Row],[Away Team]],Table3[[Team]:[ID]],2,FALSE)</f>
        <v>10</v>
      </c>
      <c r="F72">
        <v>2</v>
      </c>
      <c r="G72">
        <f>Table5[[#This Row],[Home Team Score]]-Table5[[#This Row],[Away Team Score]]</f>
        <v>1</v>
      </c>
      <c r="K72">
        <v>10</v>
      </c>
      <c r="L72">
        <v>3</v>
      </c>
      <c r="M72" t="e">
        <f>SUMIFS(Table5[Run Diff.],Table5[Home ID],K72,Table5[Away ID],L72)/COUNTIFS(Table5[Home ID],K72,Table5[Away ID],L72)</f>
        <v>#DIV/0!</v>
      </c>
      <c r="N72">
        <f>COUNTIFS(Table5[Home ID],K72,Table5[Away ID],L72)</f>
        <v>0</v>
      </c>
      <c r="O72">
        <f>COUNTIFS(Table5[Home ID],K72,Table5[Away ID],L72,Table5[Run Diff.],"&gt;0")</f>
        <v>0</v>
      </c>
      <c r="P72">
        <f>Table7[[#This Row],[GP]]-Table7[[#This Row],[Wins]]</f>
        <v>0</v>
      </c>
    </row>
    <row r="73" spans="1:16" hidden="1" x14ac:dyDescent="0.3">
      <c r="A73" t="s">
        <v>97</v>
      </c>
      <c r="B73">
        <f>VLOOKUP(Table5[[#This Row],[Home Team]],Table3[[Team]:[ID]],2,FALSE)</f>
        <v>6</v>
      </c>
      <c r="C73">
        <v>5</v>
      </c>
      <c r="D73" t="s">
        <v>75</v>
      </c>
      <c r="E73">
        <f>VLOOKUP(Table5[[#This Row],[Away Team]],Table3[[Team]:[ID]],2,FALSE)</f>
        <v>29</v>
      </c>
      <c r="F73">
        <v>2</v>
      </c>
      <c r="G73">
        <f>Table5[[#This Row],[Home Team Score]]-Table5[[#This Row],[Away Team Score]]</f>
        <v>3</v>
      </c>
      <c r="K73">
        <v>11</v>
      </c>
      <c r="L73">
        <v>3</v>
      </c>
      <c r="M73" t="e">
        <f>SUMIFS(Table5[Run Diff.],Table5[Home ID],K73,Table5[Away ID],L73)/COUNTIFS(Table5[Home ID],K73,Table5[Away ID],L73)</f>
        <v>#DIV/0!</v>
      </c>
      <c r="N73">
        <f>COUNTIFS(Table5[Home ID],K73,Table5[Away ID],L73)</f>
        <v>0</v>
      </c>
      <c r="O73">
        <f>COUNTIFS(Table5[Home ID],K73,Table5[Away ID],L73,Table5[Run Diff.],"&gt;0")</f>
        <v>0</v>
      </c>
      <c r="P73">
        <f>Table7[[#This Row],[GP]]-Table7[[#This Row],[Wins]]</f>
        <v>0</v>
      </c>
    </row>
    <row r="74" spans="1:16" hidden="1" x14ac:dyDescent="0.3">
      <c r="A74" t="s">
        <v>88</v>
      </c>
      <c r="B74">
        <f>VLOOKUP(Table5[[#This Row],[Home Team]],Table3[[Team]:[ID]],2,FALSE)</f>
        <v>30</v>
      </c>
      <c r="C74">
        <v>7</v>
      </c>
      <c r="D74" t="s">
        <v>92</v>
      </c>
      <c r="E74">
        <f>VLOOKUP(Table5[[#This Row],[Away Team]],Table3[[Team]:[ID]],2,FALSE)</f>
        <v>18</v>
      </c>
      <c r="F74">
        <v>4</v>
      </c>
      <c r="G74">
        <f>Table5[[#This Row],[Home Team Score]]-Table5[[#This Row],[Away Team Score]]</f>
        <v>3</v>
      </c>
      <c r="K74">
        <v>12</v>
      </c>
      <c r="L74">
        <v>3</v>
      </c>
      <c r="M74" t="e">
        <f>SUMIFS(Table5[Run Diff.],Table5[Home ID],K74,Table5[Away ID],L74)/COUNTIFS(Table5[Home ID],K74,Table5[Away ID],L74)</f>
        <v>#DIV/0!</v>
      </c>
      <c r="N74">
        <f>COUNTIFS(Table5[Home ID],K74,Table5[Away ID],L74)</f>
        <v>0</v>
      </c>
      <c r="O74">
        <f>COUNTIFS(Table5[Home ID],K74,Table5[Away ID],L74,Table5[Run Diff.],"&gt;0")</f>
        <v>0</v>
      </c>
      <c r="P74">
        <f>Table7[[#This Row],[GP]]-Table7[[#This Row],[Wins]]</f>
        <v>0</v>
      </c>
    </row>
    <row r="75" spans="1:16" hidden="1" x14ac:dyDescent="0.3">
      <c r="A75" t="s">
        <v>84</v>
      </c>
      <c r="B75">
        <f>VLOOKUP(Table5[[#This Row],[Home Team]],Table3[[Team]:[ID]],2,FALSE)</f>
        <v>15</v>
      </c>
      <c r="C75">
        <v>7</v>
      </c>
      <c r="D75" t="s">
        <v>79</v>
      </c>
      <c r="E75">
        <f>VLOOKUP(Table5[[#This Row],[Away Team]],Table3[[Team]:[ID]],2,FALSE)</f>
        <v>2</v>
      </c>
      <c r="F75">
        <v>8</v>
      </c>
      <c r="G75">
        <f>Table5[[#This Row],[Home Team Score]]-Table5[[#This Row],[Away Team Score]]</f>
        <v>-1</v>
      </c>
      <c r="K75">
        <v>13</v>
      </c>
      <c r="L75">
        <v>3</v>
      </c>
      <c r="M75" t="e">
        <f>SUMIFS(Table5[Run Diff.],Table5[Home ID],K75,Table5[Away ID],L75)/COUNTIFS(Table5[Home ID],K75,Table5[Away ID],L75)</f>
        <v>#DIV/0!</v>
      </c>
      <c r="N75">
        <f>COUNTIFS(Table5[Home ID],K75,Table5[Away ID],L75)</f>
        <v>0</v>
      </c>
      <c r="O75">
        <f>COUNTIFS(Table5[Home ID],K75,Table5[Away ID],L75,Table5[Run Diff.],"&gt;0")</f>
        <v>0</v>
      </c>
      <c r="P75">
        <f>Table7[[#This Row],[GP]]-Table7[[#This Row],[Wins]]</f>
        <v>0</v>
      </c>
    </row>
    <row r="76" spans="1:16" hidden="1" x14ac:dyDescent="0.3">
      <c r="A76" t="s">
        <v>83</v>
      </c>
      <c r="B76">
        <f>VLOOKUP(Table5[[#This Row],[Home Team]],Table3[[Team]:[ID]],2,FALSE)</f>
        <v>8</v>
      </c>
      <c r="C76">
        <v>6</v>
      </c>
      <c r="D76" t="s">
        <v>87</v>
      </c>
      <c r="E76">
        <f>VLOOKUP(Table5[[#This Row],[Away Team]],Table3[[Team]:[ID]],2,FALSE)</f>
        <v>17</v>
      </c>
      <c r="F76">
        <v>2</v>
      </c>
      <c r="G76">
        <f>Table5[[#This Row],[Home Team Score]]-Table5[[#This Row],[Away Team Score]]</f>
        <v>4</v>
      </c>
      <c r="K76">
        <v>14</v>
      </c>
      <c r="L76">
        <v>3</v>
      </c>
      <c r="M76" t="e">
        <f>SUMIFS(Table5[Run Diff.],Table5[Home ID],K76,Table5[Away ID],L76)/COUNTIFS(Table5[Home ID],K76,Table5[Away ID],L76)</f>
        <v>#DIV/0!</v>
      </c>
      <c r="N76">
        <f>COUNTIFS(Table5[Home ID],K76,Table5[Away ID],L76)</f>
        <v>0</v>
      </c>
      <c r="O76">
        <f>COUNTIFS(Table5[Home ID],K76,Table5[Away ID],L76,Table5[Run Diff.],"&gt;0")</f>
        <v>0</v>
      </c>
      <c r="P76">
        <f>Table7[[#This Row],[GP]]-Table7[[#This Row],[Wins]]</f>
        <v>0</v>
      </c>
    </row>
    <row r="77" spans="1:16" hidden="1" x14ac:dyDescent="0.3">
      <c r="A77" t="s">
        <v>77</v>
      </c>
      <c r="B77">
        <f>VLOOKUP(Table5[[#This Row],[Home Team]],Table3[[Team]:[ID]],2,FALSE)</f>
        <v>25</v>
      </c>
      <c r="C77">
        <v>4</v>
      </c>
      <c r="D77" t="s">
        <v>100</v>
      </c>
      <c r="E77">
        <f>VLOOKUP(Table5[[#This Row],[Away Team]],Table3[[Team]:[ID]],2,FALSE)</f>
        <v>28</v>
      </c>
      <c r="F77">
        <v>10</v>
      </c>
      <c r="G77">
        <f>Table5[[#This Row],[Home Team Score]]-Table5[[#This Row],[Away Team Score]]</f>
        <v>-6</v>
      </c>
      <c r="K77">
        <v>15</v>
      </c>
      <c r="L77">
        <v>3</v>
      </c>
      <c r="M77" t="e">
        <f>SUMIFS(Table5[Run Diff.],Table5[Home ID],K77,Table5[Away ID],L77)/COUNTIFS(Table5[Home ID],K77,Table5[Away ID],L77)</f>
        <v>#DIV/0!</v>
      </c>
      <c r="N77">
        <f>COUNTIFS(Table5[Home ID],K77,Table5[Away ID],L77)</f>
        <v>0</v>
      </c>
      <c r="O77">
        <f>COUNTIFS(Table5[Home ID],K77,Table5[Away ID],L77,Table5[Run Diff.],"&gt;0")</f>
        <v>0</v>
      </c>
      <c r="P77">
        <f>Table7[[#This Row],[GP]]-Table7[[#This Row],[Wins]]</f>
        <v>0</v>
      </c>
    </row>
    <row r="78" spans="1:16" hidden="1" x14ac:dyDescent="0.3">
      <c r="A78" t="s">
        <v>90</v>
      </c>
      <c r="B78">
        <f>VLOOKUP(Table5[[#This Row],[Home Team]],Table3[[Team]:[ID]],2,FALSE)</f>
        <v>4</v>
      </c>
      <c r="C78">
        <v>1</v>
      </c>
      <c r="D78" t="s">
        <v>96</v>
      </c>
      <c r="E78">
        <f>VLOOKUP(Table5[[#This Row],[Away Team]],Table3[[Team]:[ID]],2,FALSE)</f>
        <v>11</v>
      </c>
      <c r="F78">
        <v>7</v>
      </c>
      <c r="G78">
        <f>Table5[[#This Row],[Home Team Score]]-Table5[[#This Row],[Away Team Score]]</f>
        <v>-6</v>
      </c>
      <c r="K78">
        <v>16</v>
      </c>
      <c r="L78">
        <v>3</v>
      </c>
      <c r="M78" t="e">
        <f>SUMIFS(Table5[Run Diff.],Table5[Home ID],K78,Table5[Away ID],L78)/COUNTIFS(Table5[Home ID],K78,Table5[Away ID],L78)</f>
        <v>#DIV/0!</v>
      </c>
      <c r="N78">
        <f>COUNTIFS(Table5[Home ID],K78,Table5[Away ID],L78)</f>
        <v>0</v>
      </c>
      <c r="O78">
        <f>COUNTIFS(Table5[Home ID],K78,Table5[Away ID],L78,Table5[Run Diff.],"&gt;0")</f>
        <v>0</v>
      </c>
      <c r="P78">
        <f>Table7[[#This Row],[GP]]-Table7[[#This Row],[Wins]]</f>
        <v>0</v>
      </c>
    </row>
    <row r="79" spans="1:16" hidden="1" x14ac:dyDescent="0.3">
      <c r="A79" t="s">
        <v>83</v>
      </c>
      <c r="B79">
        <f>VLOOKUP(Table5[[#This Row],[Home Team]],Table3[[Team]:[ID]],2,FALSE)</f>
        <v>8</v>
      </c>
      <c r="C79">
        <v>9</v>
      </c>
      <c r="D79" t="s">
        <v>87</v>
      </c>
      <c r="E79">
        <f>VLOOKUP(Table5[[#This Row],[Away Team]],Table3[[Team]:[ID]],2,FALSE)</f>
        <v>17</v>
      </c>
      <c r="F79">
        <v>3</v>
      </c>
      <c r="G79">
        <f>Table5[[#This Row],[Home Team Score]]-Table5[[#This Row],[Away Team Score]]</f>
        <v>6</v>
      </c>
      <c r="K79">
        <v>17</v>
      </c>
      <c r="L79">
        <v>3</v>
      </c>
      <c r="M79" t="e">
        <f>SUMIFS(Table5[Run Diff.],Table5[Home ID],K79,Table5[Away ID],L79)/COUNTIFS(Table5[Home ID],K79,Table5[Away ID],L79)</f>
        <v>#DIV/0!</v>
      </c>
      <c r="N79">
        <f>COUNTIFS(Table5[Home ID],K79,Table5[Away ID],L79)</f>
        <v>0</v>
      </c>
      <c r="O79">
        <f>COUNTIFS(Table5[Home ID],K79,Table5[Away ID],L79,Table5[Run Diff.],"&gt;0")</f>
        <v>0</v>
      </c>
      <c r="P79">
        <f>Table7[[#This Row],[GP]]-Table7[[#This Row],[Wins]]</f>
        <v>0</v>
      </c>
    </row>
    <row r="80" spans="1:16" hidden="1" x14ac:dyDescent="0.3">
      <c r="A80" t="s">
        <v>91</v>
      </c>
      <c r="B80">
        <f>VLOOKUP(Table5[[#This Row],[Home Team]],Table3[[Team]:[ID]],2,FALSE)</f>
        <v>14</v>
      </c>
      <c r="C80">
        <v>10</v>
      </c>
      <c r="D80" t="s">
        <v>86</v>
      </c>
      <c r="E80">
        <f>VLOOKUP(Table5[[#This Row],[Away Team]],Table3[[Team]:[ID]],2,FALSE)</f>
        <v>7</v>
      </c>
      <c r="F80">
        <v>2</v>
      </c>
      <c r="G80">
        <f>Table5[[#This Row],[Home Team Score]]-Table5[[#This Row],[Away Team Score]]</f>
        <v>8</v>
      </c>
      <c r="K80">
        <v>18</v>
      </c>
      <c r="L80">
        <v>3</v>
      </c>
      <c r="M80" t="e">
        <f>SUMIFS(Table5[Run Diff.],Table5[Home ID],K80,Table5[Away ID],L80)/COUNTIFS(Table5[Home ID],K80,Table5[Away ID],L80)</f>
        <v>#DIV/0!</v>
      </c>
      <c r="N80">
        <f>COUNTIFS(Table5[Home ID],K80,Table5[Away ID],L80)</f>
        <v>0</v>
      </c>
      <c r="O80">
        <f>COUNTIFS(Table5[Home ID],K80,Table5[Away ID],L80,Table5[Run Diff.],"&gt;0")</f>
        <v>0</v>
      </c>
      <c r="P80">
        <f>Table7[[#This Row],[GP]]-Table7[[#This Row],[Wins]]</f>
        <v>0</v>
      </c>
    </row>
    <row r="81" spans="1:16" hidden="1" x14ac:dyDescent="0.3">
      <c r="A81" t="s">
        <v>73</v>
      </c>
      <c r="B81">
        <f>VLOOKUP(Table5[[#This Row],[Home Team]],Table3[[Team]:[ID]],2,FALSE)</f>
        <v>19</v>
      </c>
      <c r="C81">
        <v>2</v>
      </c>
      <c r="D81" t="s">
        <v>89</v>
      </c>
      <c r="E81">
        <f>VLOOKUP(Table5[[#This Row],[Away Team]],Table3[[Team]:[ID]],2,FALSE)</f>
        <v>20</v>
      </c>
      <c r="F81">
        <v>5</v>
      </c>
      <c r="G81">
        <f>Table5[[#This Row],[Home Team Score]]-Table5[[#This Row],[Away Team Score]]</f>
        <v>-3</v>
      </c>
      <c r="K81">
        <v>19</v>
      </c>
      <c r="L81">
        <v>3</v>
      </c>
      <c r="M81" t="e">
        <f>SUMIFS(Table5[Run Diff.],Table5[Home ID],K81,Table5[Away ID],L81)/COUNTIFS(Table5[Home ID],K81,Table5[Away ID],L81)</f>
        <v>#DIV/0!</v>
      </c>
      <c r="N81">
        <f>COUNTIFS(Table5[Home ID],K81,Table5[Away ID],L81)</f>
        <v>0</v>
      </c>
      <c r="O81">
        <f>COUNTIFS(Table5[Home ID],K81,Table5[Away ID],L81,Table5[Run Diff.],"&gt;0")</f>
        <v>0</v>
      </c>
      <c r="P81">
        <f>Table7[[#This Row],[GP]]-Table7[[#This Row],[Wins]]</f>
        <v>0</v>
      </c>
    </row>
    <row r="82" spans="1:16" hidden="1" x14ac:dyDescent="0.3">
      <c r="A82" t="s">
        <v>82</v>
      </c>
      <c r="B82">
        <f>VLOOKUP(Table5[[#This Row],[Home Team]],Table3[[Team]:[ID]],2,FALSE)</f>
        <v>23</v>
      </c>
      <c r="C82">
        <v>7</v>
      </c>
      <c r="D82" t="s">
        <v>98</v>
      </c>
      <c r="E82">
        <f>VLOOKUP(Table5[[#This Row],[Away Team]],Table3[[Team]:[ID]],2,FALSE)</f>
        <v>16</v>
      </c>
      <c r="F82">
        <v>5</v>
      </c>
      <c r="G82">
        <f>Table5[[#This Row],[Home Team Score]]-Table5[[#This Row],[Away Team Score]]</f>
        <v>2</v>
      </c>
      <c r="K82">
        <v>20</v>
      </c>
      <c r="L82">
        <v>3</v>
      </c>
      <c r="M82" t="e">
        <f>SUMIFS(Table5[Run Diff.],Table5[Home ID],K82,Table5[Away ID],L82)/COUNTIFS(Table5[Home ID],K82,Table5[Away ID],L82)</f>
        <v>#DIV/0!</v>
      </c>
      <c r="N82">
        <f>COUNTIFS(Table5[Home ID],K82,Table5[Away ID],L82)</f>
        <v>0</v>
      </c>
      <c r="O82">
        <f>COUNTIFS(Table5[Home ID],K82,Table5[Away ID],L82,Table5[Run Diff.],"&gt;0")</f>
        <v>0</v>
      </c>
      <c r="P82">
        <f>Table7[[#This Row],[GP]]-Table7[[#This Row],[Wins]]</f>
        <v>0</v>
      </c>
    </row>
    <row r="83" spans="1:16" hidden="1" x14ac:dyDescent="0.3">
      <c r="A83" t="s">
        <v>95</v>
      </c>
      <c r="B83">
        <f>VLOOKUP(Table5[[#This Row],[Home Team]],Table3[[Team]:[ID]],2,FALSE)</f>
        <v>26</v>
      </c>
      <c r="C83">
        <v>7</v>
      </c>
      <c r="D83" t="s">
        <v>99</v>
      </c>
      <c r="E83">
        <f>VLOOKUP(Table5[[#This Row],[Away Team]],Table3[[Team]:[ID]],2,FALSE)</f>
        <v>3</v>
      </c>
      <c r="F83">
        <v>15</v>
      </c>
      <c r="G83">
        <f>Table5[[#This Row],[Home Team Score]]-Table5[[#This Row],[Away Team Score]]</f>
        <v>-8</v>
      </c>
      <c r="K83">
        <v>21</v>
      </c>
      <c r="L83">
        <v>3</v>
      </c>
      <c r="M83" t="e">
        <f>SUMIFS(Table5[Run Diff.],Table5[Home ID],K83,Table5[Away ID],L83)/COUNTIFS(Table5[Home ID],K83,Table5[Away ID],L83)</f>
        <v>#DIV/0!</v>
      </c>
      <c r="N83">
        <f>COUNTIFS(Table5[Home ID],K83,Table5[Away ID],L83)</f>
        <v>0</v>
      </c>
      <c r="O83">
        <f>COUNTIFS(Table5[Home ID],K83,Table5[Away ID],L83,Table5[Run Diff.],"&gt;0")</f>
        <v>0</v>
      </c>
      <c r="P83">
        <f>Table7[[#This Row],[GP]]-Table7[[#This Row],[Wins]]</f>
        <v>0</v>
      </c>
    </row>
    <row r="84" spans="1:16" x14ac:dyDescent="0.3">
      <c r="A84" t="s">
        <v>72</v>
      </c>
      <c r="B84">
        <f>VLOOKUP(Table5[[#This Row],[Home Team]],Table3[[Team]:[ID]],2,FALSE)</f>
        <v>5</v>
      </c>
      <c r="C84">
        <v>7</v>
      </c>
      <c r="D84" t="s">
        <v>81</v>
      </c>
      <c r="E84">
        <f>VLOOKUP(Table5[[#This Row],[Away Team]],Table3[[Team]:[ID]],2,FALSE)</f>
        <v>22</v>
      </c>
      <c r="F84">
        <v>1</v>
      </c>
      <c r="G84">
        <f>Table5[[#This Row],[Home Team Score]]-Table5[[#This Row],[Away Team Score]]</f>
        <v>6</v>
      </c>
      <c r="K84">
        <v>22</v>
      </c>
      <c r="L84">
        <v>3</v>
      </c>
      <c r="M84">
        <f>SUMIFS(Table5[Run Diff.],Table5[Home ID],K84,Table5[Away ID],L84)/COUNTIFS(Table5[Home ID],K84,Table5[Away ID],L84)</f>
        <v>-2</v>
      </c>
      <c r="N84">
        <f>COUNTIFS(Table5[Home ID],K84,Table5[Away ID],L84)</f>
        <v>2</v>
      </c>
      <c r="O84">
        <f>COUNTIFS(Table5[Home ID],K84,Table5[Away ID],L84,Table5[Run Diff.],"&gt;0")</f>
        <v>0</v>
      </c>
      <c r="P84">
        <f>Table7[[#This Row],[GP]]-Table7[[#This Row],[Wins]]</f>
        <v>2</v>
      </c>
    </row>
    <row r="85" spans="1:16" hidden="1" x14ac:dyDescent="0.3">
      <c r="A85" t="s">
        <v>93</v>
      </c>
      <c r="B85">
        <f>VLOOKUP(Table5[[#This Row],[Home Team]],Table3[[Team]:[ID]],2,FALSE)</f>
        <v>1</v>
      </c>
      <c r="C85">
        <v>5</v>
      </c>
      <c r="D85" t="s">
        <v>80</v>
      </c>
      <c r="E85">
        <f>VLOOKUP(Table5[[#This Row],[Away Team]],Table3[[Team]:[ID]],2,FALSE)</f>
        <v>21</v>
      </c>
      <c r="F85">
        <v>4</v>
      </c>
      <c r="G85">
        <f>Table5[[#This Row],[Home Team Score]]-Table5[[#This Row],[Away Team Score]]</f>
        <v>1</v>
      </c>
      <c r="K85">
        <v>23</v>
      </c>
      <c r="L85">
        <v>3</v>
      </c>
      <c r="M85" t="e">
        <f>SUMIFS(Table5[Run Diff.],Table5[Home ID],K85,Table5[Away ID],L85)/COUNTIFS(Table5[Home ID],K85,Table5[Away ID],L85)</f>
        <v>#DIV/0!</v>
      </c>
      <c r="N85">
        <f>COUNTIFS(Table5[Home ID],K85,Table5[Away ID],L85)</f>
        <v>0</v>
      </c>
      <c r="O85">
        <f>COUNTIFS(Table5[Home ID],K85,Table5[Away ID],L85,Table5[Run Diff.],"&gt;0")</f>
        <v>0</v>
      </c>
      <c r="P85">
        <f>Table7[[#This Row],[GP]]-Table7[[#This Row],[Wins]]</f>
        <v>0</v>
      </c>
    </row>
    <row r="86" spans="1:16" hidden="1" x14ac:dyDescent="0.3">
      <c r="A86" t="s">
        <v>74</v>
      </c>
      <c r="B86">
        <f>VLOOKUP(Table5[[#This Row],[Home Team]],Table3[[Team]:[ID]],2,FALSE)</f>
        <v>12</v>
      </c>
      <c r="C86">
        <v>7</v>
      </c>
      <c r="D86" t="s">
        <v>76</v>
      </c>
      <c r="E86">
        <f>VLOOKUP(Table5[[#This Row],[Away Team]],Table3[[Team]:[ID]],2,FALSE)</f>
        <v>13</v>
      </c>
      <c r="F86">
        <v>3</v>
      </c>
      <c r="G86">
        <f>Table5[[#This Row],[Home Team Score]]-Table5[[#This Row],[Away Team Score]]</f>
        <v>4</v>
      </c>
      <c r="K86">
        <v>24</v>
      </c>
      <c r="L86">
        <v>3</v>
      </c>
      <c r="M86" t="e">
        <f>SUMIFS(Table5[Run Diff.],Table5[Home ID],K86,Table5[Away ID],L86)/COUNTIFS(Table5[Home ID],K86,Table5[Away ID],L86)</f>
        <v>#DIV/0!</v>
      </c>
      <c r="N86">
        <f>COUNTIFS(Table5[Home ID],K86,Table5[Away ID],L86)</f>
        <v>0</v>
      </c>
      <c r="O86">
        <f>COUNTIFS(Table5[Home ID],K86,Table5[Away ID],L86,Table5[Run Diff.],"&gt;0")</f>
        <v>0</v>
      </c>
      <c r="P86">
        <f>Table7[[#This Row],[GP]]-Table7[[#This Row],[Wins]]</f>
        <v>0</v>
      </c>
    </row>
    <row r="87" spans="1:16" hidden="1" x14ac:dyDescent="0.3">
      <c r="A87" t="s">
        <v>83</v>
      </c>
      <c r="B87">
        <f>VLOOKUP(Table5[[#This Row],[Home Team]],Table3[[Team]:[ID]],2,FALSE)</f>
        <v>8</v>
      </c>
      <c r="C87">
        <v>5</v>
      </c>
      <c r="D87" t="s">
        <v>87</v>
      </c>
      <c r="E87">
        <f>VLOOKUP(Table5[[#This Row],[Away Team]],Table3[[Team]:[ID]],2,FALSE)</f>
        <v>17</v>
      </c>
      <c r="F87">
        <v>2</v>
      </c>
      <c r="G87">
        <f>Table5[[#This Row],[Home Team Score]]-Table5[[#This Row],[Away Team Score]]</f>
        <v>3</v>
      </c>
      <c r="K87">
        <v>25</v>
      </c>
      <c r="L87">
        <v>3</v>
      </c>
      <c r="M87" t="e">
        <f>SUMIFS(Table5[Run Diff.],Table5[Home ID],K87,Table5[Away ID],L87)/COUNTIFS(Table5[Home ID],K87,Table5[Away ID],L87)</f>
        <v>#DIV/0!</v>
      </c>
      <c r="N87">
        <f>COUNTIFS(Table5[Home ID],K87,Table5[Away ID],L87)</f>
        <v>0</v>
      </c>
      <c r="O87">
        <f>COUNTIFS(Table5[Home ID],K87,Table5[Away ID],L87,Table5[Run Diff.],"&gt;0")</f>
        <v>0</v>
      </c>
      <c r="P87">
        <f>Table7[[#This Row],[GP]]-Table7[[#This Row],[Wins]]</f>
        <v>0</v>
      </c>
    </row>
    <row r="88" spans="1:16" x14ac:dyDescent="0.3">
      <c r="A88" t="s">
        <v>71</v>
      </c>
      <c r="B88">
        <f>VLOOKUP(Table5[[#This Row],[Home Team]],Table3[[Team]:[ID]],2,FALSE)</f>
        <v>24</v>
      </c>
      <c r="C88">
        <v>5</v>
      </c>
      <c r="D88" t="s">
        <v>78</v>
      </c>
      <c r="E88">
        <f>VLOOKUP(Table5[[#This Row],[Away Team]],Table3[[Team]:[ID]],2,FALSE)</f>
        <v>9</v>
      </c>
      <c r="F88">
        <v>7</v>
      </c>
      <c r="G88">
        <f>Table5[[#This Row],[Home Team Score]]-Table5[[#This Row],[Away Team Score]]</f>
        <v>-2</v>
      </c>
      <c r="K88">
        <v>26</v>
      </c>
      <c r="L88">
        <v>3</v>
      </c>
      <c r="M88">
        <f>SUMIFS(Table5[Run Diff.],Table5[Home ID],K88,Table5[Away ID],L88)/COUNTIFS(Table5[Home ID],K88,Table5[Away ID],L88)</f>
        <v>-0.66666666666666663</v>
      </c>
      <c r="N88">
        <f>COUNTIFS(Table5[Home ID],K88,Table5[Away ID],L88)</f>
        <v>3</v>
      </c>
      <c r="O88">
        <f>COUNTIFS(Table5[Home ID],K88,Table5[Away ID],L88,Table5[Run Diff.],"&gt;0")</f>
        <v>1</v>
      </c>
      <c r="P88">
        <f>Table7[[#This Row],[GP]]-Table7[[#This Row],[Wins]]</f>
        <v>2</v>
      </c>
    </row>
    <row r="89" spans="1:16" hidden="1" x14ac:dyDescent="0.3">
      <c r="A89" t="s">
        <v>94</v>
      </c>
      <c r="B89">
        <f>VLOOKUP(Table5[[#This Row],[Home Team]],Table3[[Team]:[ID]],2,FALSE)</f>
        <v>27</v>
      </c>
      <c r="C89">
        <v>9</v>
      </c>
      <c r="D89" t="s">
        <v>85</v>
      </c>
      <c r="E89">
        <f>VLOOKUP(Table5[[#This Row],[Away Team]],Table3[[Team]:[ID]],2,FALSE)</f>
        <v>10</v>
      </c>
      <c r="F89">
        <v>1</v>
      </c>
      <c r="G89">
        <f>Table5[[#This Row],[Home Team Score]]-Table5[[#This Row],[Away Team Score]]</f>
        <v>8</v>
      </c>
      <c r="K89">
        <v>27</v>
      </c>
      <c r="L89">
        <v>3</v>
      </c>
      <c r="M89" t="e">
        <f>SUMIFS(Table5[Run Diff.],Table5[Home ID],K89,Table5[Away ID],L89)/COUNTIFS(Table5[Home ID],K89,Table5[Away ID],L89)</f>
        <v>#DIV/0!</v>
      </c>
      <c r="N89">
        <f>COUNTIFS(Table5[Home ID],K89,Table5[Away ID],L89)</f>
        <v>0</v>
      </c>
      <c r="O89">
        <f>COUNTIFS(Table5[Home ID],K89,Table5[Away ID],L89,Table5[Run Diff.],"&gt;0")</f>
        <v>0</v>
      </c>
      <c r="P89">
        <f>Table7[[#This Row],[GP]]-Table7[[#This Row],[Wins]]</f>
        <v>0</v>
      </c>
    </row>
    <row r="90" spans="1:16" hidden="1" x14ac:dyDescent="0.3">
      <c r="A90" t="s">
        <v>97</v>
      </c>
      <c r="B90">
        <f>VLOOKUP(Table5[[#This Row],[Home Team]],Table3[[Team]:[ID]],2,FALSE)</f>
        <v>6</v>
      </c>
      <c r="C90">
        <v>3</v>
      </c>
      <c r="D90" t="s">
        <v>75</v>
      </c>
      <c r="E90">
        <f>VLOOKUP(Table5[[#This Row],[Away Team]],Table3[[Team]:[ID]],2,FALSE)</f>
        <v>29</v>
      </c>
      <c r="F90">
        <v>7</v>
      </c>
      <c r="G90">
        <f>Table5[[#This Row],[Home Team Score]]-Table5[[#This Row],[Away Team Score]]</f>
        <v>-4</v>
      </c>
      <c r="K90">
        <v>28</v>
      </c>
      <c r="L90">
        <v>3</v>
      </c>
      <c r="M90" t="e">
        <f>SUMIFS(Table5[Run Diff.],Table5[Home ID],K90,Table5[Away ID],L90)/COUNTIFS(Table5[Home ID],K90,Table5[Away ID],L90)</f>
        <v>#DIV/0!</v>
      </c>
      <c r="N90">
        <f>COUNTIFS(Table5[Home ID],K90,Table5[Away ID],L90)</f>
        <v>0</v>
      </c>
      <c r="O90">
        <f>COUNTIFS(Table5[Home ID],K90,Table5[Away ID],L90,Table5[Run Diff.],"&gt;0")</f>
        <v>0</v>
      </c>
      <c r="P90">
        <f>Table7[[#This Row],[GP]]-Table7[[#This Row],[Wins]]</f>
        <v>0</v>
      </c>
    </row>
    <row r="91" spans="1:16" hidden="1" x14ac:dyDescent="0.3">
      <c r="A91" t="s">
        <v>84</v>
      </c>
      <c r="B91">
        <f>VLOOKUP(Table5[[#This Row],[Home Team]],Table3[[Team]:[ID]],2,FALSE)</f>
        <v>15</v>
      </c>
      <c r="C91">
        <v>4</v>
      </c>
      <c r="D91" t="s">
        <v>79</v>
      </c>
      <c r="E91">
        <f>VLOOKUP(Table5[[#This Row],[Away Team]],Table3[[Team]:[ID]],2,FALSE)</f>
        <v>2</v>
      </c>
      <c r="F91">
        <v>5</v>
      </c>
      <c r="G91">
        <f>Table5[[#This Row],[Home Team Score]]-Table5[[#This Row],[Away Team Score]]</f>
        <v>-1</v>
      </c>
      <c r="K91">
        <v>29</v>
      </c>
      <c r="L91">
        <v>3</v>
      </c>
      <c r="M91" t="e">
        <f>SUMIFS(Table5[Run Diff.],Table5[Home ID],K91,Table5[Away ID],L91)/COUNTIFS(Table5[Home ID],K91,Table5[Away ID],L91)</f>
        <v>#DIV/0!</v>
      </c>
      <c r="N91">
        <f>COUNTIFS(Table5[Home ID],K91,Table5[Away ID],L91)</f>
        <v>0</v>
      </c>
      <c r="O91">
        <f>COUNTIFS(Table5[Home ID],K91,Table5[Away ID],L91,Table5[Run Diff.],"&gt;0")</f>
        <v>0</v>
      </c>
      <c r="P91">
        <f>Table7[[#This Row],[GP]]-Table7[[#This Row],[Wins]]</f>
        <v>0</v>
      </c>
    </row>
    <row r="92" spans="1:16" hidden="1" x14ac:dyDescent="0.3">
      <c r="A92" t="s">
        <v>90</v>
      </c>
      <c r="B92">
        <f>VLOOKUP(Table5[[#This Row],[Home Team]],Table3[[Team]:[ID]],2,FALSE)</f>
        <v>4</v>
      </c>
      <c r="C92">
        <v>6</v>
      </c>
      <c r="D92" t="s">
        <v>96</v>
      </c>
      <c r="E92">
        <f>VLOOKUP(Table5[[#This Row],[Away Team]],Table3[[Team]:[ID]],2,FALSE)</f>
        <v>11</v>
      </c>
      <c r="F92">
        <v>5</v>
      </c>
      <c r="G92">
        <f>Table5[[#This Row],[Home Team Score]]-Table5[[#This Row],[Away Team Score]]</f>
        <v>1</v>
      </c>
      <c r="K92">
        <v>30</v>
      </c>
      <c r="L92">
        <v>3</v>
      </c>
      <c r="M92" t="e">
        <f>SUMIFS(Table5[Run Diff.],Table5[Home ID],K92,Table5[Away ID],L92)/COUNTIFS(Table5[Home ID],K92,Table5[Away ID],L92)</f>
        <v>#DIV/0!</v>
      </c>
      <c r="N92">
        <f>COUNTIFS(Table5[Home ID],K92,Table5[Away ID],L92)</f>
        <v>0</v>
      </c>
      <c r="O92">
        <f>COUNTIFS(Table5[Home ID],K92,Table5[Away ID],L92,Table5[Run Diff.],"&gt;0")</f>
        <v>0</v>
      </c>
      <c r="P92">
        <f>Table7[[#This Row],[GP]]-Table7[[#This Row],[Wins]]</f>
        <v>0</v>
      </c>
    </row>
    <row r="93" spans="1:16" hidden="1" x14ac:dyDescent="0.3">
      <c r="A93" t="s">
        <v>88</v>
      </c>
      <c r="B93">
        <f>VLOOKUP(Table5[[#This Row],[Home Team]],Table3[[Team]:[ID]],2,FALSE)</f>
        <v>30</v>
      </c>
      <c r="C93">
        <v>1</v>
      </c>
      <c r="D93" t="s">
        <v>92</v>
      </c>
      <c r="E93">
        <f>VLOOKUP(Table5[[#This Row],[Away Team]],Table3[[Team]:[ID]],2,FALSE)</f>
        <v>18</v>
      </c>
      <c r="F93">
        <v>5</v>
      </c>
      <c r="G93">
        <f>Table5[[#This Row],[Home Team Score]]-Table5[[#This Row],[Away Team Score]]</f>
        <v>-4</v>
      </c>
      <c r="K93">
        <v>1</v>
      </c>
      <c r="L93">
        <v>4</v>
      </c>
      <c r="M93" t="e">
        <f>SUMIFS(Table5[Run Diff.],Table5[Home ID],K93,Table5[Away ID],L93)/COUNTIFS(Table5[Home ID],K93,Table5[Away ID],L93)</f>
        <v>#DIV/0!</v>
      </c>
      <c r="N93">
        <f>COUNTIFS(Table5[Home ID],K93,Table5[Away ID],L93)</f>
        <v>0</v>
      </c>
      <c r="O93">
        <f>COUNTIFS(Table5[Home ID],K93,Table5[Away ID],L93,Table5[Run Diff.],"&gt;0")</f>
        <v>0</v>
      </c>
      <c r="P93">
        <f>Table7[[#This Row],[GP]]-Table7[[#This Row],[Wins]]</f>
        <v>0</v>
      </c>
    </row>
    <row r="94" spans="1:16" hidden="1" x14ac:dyDescent="0.3">
      <c r="A94" t="s">
        <v>77</v>
      </c>
      <c r="B94">
        <f>VLOOKUP(Table5[[#This Row],[Home Team]],Table3[[Team]:[ID]],2,FALSE)</f>
        <v>25</v>
      </c>
      <c r="C94">
        <v>7</v>
      </c>
      <c r="D94" t="s">
        <v>100</v>
      </c>
      <c r="E94">
        <f>VLOOKUP(Table5[[#This Row],[Away Team]],Table3[[Team]:[ID]],2,FALSE)</f>
        <v>28</v>
      </c>
      <c r="F94">
        <v>3</v>
      </c>
      <c r="G94">
        <f>Table5[[#This Row],[Home Team Score]]-Table5[[#This Row],[Away Team Score]]</f>
        <v>4</v>
      </c>
      <c r="K94">
        <v>2</v>
      </c>
      <c r="L94">
        <v>4</v>
      </c>
      <c r="M94" t="e">
        <f>SUMIFS(Table5[Run Diff.],Table5[Home ID],K94,Table5[Away ID],L94)/COUNTIFS(Table5[Home ID],K94,Table5[Away ID],L94)</f>
        <v>#DIV/0!</v>
      </c>
      <c r="N94">
        <f>COUNTIFS(Table5[Home ID],K94,Table5[Away ID],L94)</f>
        <v>0</v>
      </c>
      <c r="O94">
        <f>COUNTIFS(Table5[Home ID],K94,Table5[Away ID],L94,Table5[Run Diff.],"&gt;0")</f>
        <v>0</v>
      </c>
      <c r="P94">
        <f>Table7[[#This Row],[GP]]-Table7[[#This Row],[Wins]]</f>
        <v>0</v>
      </c>
    </row>
    <row r="95" spans="1:16" hidden="1" x14ac:dyDescent="0.3">
      <c r="A95" t="s">
        <v>91</v>
      </c>
      <c r="B95">
        <f>VLOOKUP(Table5[[#This Row],[Home Team]],Table3[[Team]:[ID]],2,FALSE)</f>
        <v>14</v>
      </c>
      <c r="C95">
        <v>8</v>
      </c>
      <c r="D95" t="s">
        <v>86</v>
      </c>
      <c r="E95">
        <f>VLOOKUP(Table5[[#This Row],[Away Team]],Table3[[Team]:[ID]],2,FALSE)</f>
        <v>7</v>
      </c>
      <c r="F95">
        <v>7</v>
      </c>
      <c r="G95">
        <f>Table5[[#This Row],[Home Team Score]]-Table5[[#This Row],[Away Team Score]]</f>
        <v>1</v>
      </c>
      <c r="K95">
        <v>3</v>
      </c>
      <c r="L95">
        <v>4</v>
      </c>
      <c r="M95" t="e">
        <f>SUMIFS(Table5[Run Diff.],Table5[Home ID],K95,Table5[Away ID],L95)/COUNTIFS(Table5[Home ID],K95,Table5[Away ID],L95)</f>
        <v>#DIV/0!</v>
      </c>
      <c r="N95">
        <f>COUNTIFS(Table5[Home ID],K95,Table5[Away ID],L95)</f>
        <v>0</v>
      </c>
      <c r="O95">
        <f>COUNTIFS(Table5[Home ID],K95,Table5[Away ID],L95,Table5[Run Diff.],"&gt;0")</f>
        <v>0</v>
      </c>
      <c r="P95">
        <f>Table7[[#This Row],[GP]]-Table7[[#This Row],[Wins]]</f>
        <v>0</v>
      </c>
    </row>
    <row r="96" spans="1:16" hidden="1" x14ac:dyDescent="0.3">
      <c r="A96" t="s">
        <v>82</v>
      </c>
      <c r="B96">
        <f>VLOOKUP(Table5[[#This Row],[Home Team]],Table3[[Team]:[ID]],2,FALSE)</f>
        <v>23</v>
      </c>
      <c r="C96">
        <v>1</v>
      </c>
      <c r="D96" t="s">
        <v>98</v>
      </c>
      <c r="E96">
        <f>VLOOKUP(Table5[[#This Row],[Away Team]],Table3[[Team]:[ID]],2,FALSE)</f>
        <v>16</v>
      </c>
      <c r="F96">
        <v>2</v>
      </c>
      <c r="G96">
        <f>Table5[[#This Row],[Home Team Score]]-Table5[[#This Row],[Away Team Score]]</f>
        <v>-1</v>
      </c>
      <c r="K96">
        <v>4</v>
      </c>
      <c r="L96">
        <v>4</v>
      </c>
      <c r="M96" t="e">
        <f>SUMIFS(Table5[Run Diff.],Table5[Home ID],K96,Table5[Away ID],L96)/COUNTIFS(Table5[Home ID],K96,Table5[Away ID],L96)</f>
        <v>#DIV/0!</v>
      </c>
      <c r="N96">
        <f>COUNTIFS(Table5[Home ID],K96,Table5[Away ID],L96)</f>
        <v>0</v>
      </c>
      <c r="O96">
        <f>COUNTIFS(Table5[Home ID],K96,Table5[Away ID],L96,Table5[Run Diff.],"&gt;0")</f>
        <v>0</v>
      </c>
      <c r="P96">
        <f>Table7[[#This Row],[GP]]-Table7[[#This Row],[Wins]]</f>
        <v>0</v>
      </c>
    </row>
    <row r="97" spans="1:16" hidden="1" x14ac:dyDescent="0.3">
      <c r="A97" t="s">
        <v>73</v>
      </c>
      <c r="B97">
        <f>VLOOKUP(Table5[[#This Row],[Home Team]],Table3[[Team]:[ID]],2,FALSE)</f>
        <v>19</v>
      </c>
      <c r="C97">
        <v>3</v>
      </c>
      <c r="D97" t="s">
        <v>89</v>
      </c>
      <c r="E97">
        <f>VLOOKUP(Table5[[#This Row],[Away Team]],Table3[[Team]:[ID]],2,FALSE)</f>
        <v>20</v>
      </c>
      <c r="F97">
        <v>4</v>
      </c>
      <c r="G97">
        <f>Table5[[#This Row],[Home Team Score]]-Table5[[#This Row],[Away Team Score]]</f>
        <v>-1</v>
      </c>
      <c r="K97">
        <v>5</v>
      </c>
      <c r="L97">
        <v>4</v>
      </c>
      <c r="M97" t="e">
        <f>SUMIFS(Table5[Run Diff.],Table5[Home ID],K97,Table5[Away ID],L97)/COUNTIFS(Table5[Home ID],K97,Table5[Away ID],L97)</f>
        <v>#DIV/0!</v>
      </c>
      <c r="N97">
        <f>COUNTIFS(Table5[Home ID],K97,Table5[Away ID],L97)</f>
        <v>0</v>
      </c>
      <c r="O97">
        <f>COUNTIFS(Table5[Home ID],K97,Table5[Away ID],L97,Table5[Run Diff.],"&gt;0")</f>
        <v>0</v>
      </c>
      <c r="P97">
        <f>Table7[[#This Row],[GP]]-Table7[[#This Row],[Wins]]</f>
        <v>0</v>
      </c>
    </row>
    <row r="98" spans="1:16" hidden="1" x14ac:dyDescent="0.3">
      <c r="A98" t="s">
        <v>95</v>
      </c>
      <c r="B98">
        <f>VLOOKUP(Table5[[#This Row],[Home Team]],Table3[[Team]:[ID]],2,FALSE)</f>
        <v>26</v>
      </c>
      <c r="C98">
        <v>5</v>
      </c>
      <c r="D98" t="s">
        <v>99</v>
      </c>
      <c r="E98">
        <f>VLOOKUP(Table5[[#This Row],[Away Team]],Table3[[Team]:[ID]],2,FALSE)</f>
        <v>3</v>
      </c>
      <c r="F98">
        <v>8</v>
      </c>
      <c r="G98">
        <f>Table5[[#This Row],[Home Team Score]]-Table5[[#This Row],[Away Team Score]]</f>
        <v>-3</v>
      </c>
      <c r="K98">
        <v>6</v>
      </c>
      <c r="L98">
        <v>4</v>
      </c>
      <c r="M98" t="e">
        <f>SUMIFS(Table5[Run Diff.],Table5[Home ID],K98,Table5[Away ID],L98)/COUNTIFS(Table5[Home ID],K98,Table5[Away ID],L98)</f>
        <v>#DIV/0!</v>
      </c>
      <c r="N98">
        <f>COUNTIFS(Table5[Home ID],K98,Table5[Away ID],L98)</f>
        <v>0</v>
      </c>
      <c r="O98">
        <f>COUNTIFS(Table5[Home ID],K98,Table5[Away ID],L98,Table5[Run Diff.],"&gt;0")</f>
        <v>0</v>
      </c>
      <c r="P98">
        <f>Table7[[#This Row],[GP]]-Table7[[#This Row],[Wins]]</f>
        <v>0</v>
      </c>
    </row>
    <row r="99" spans="1:16" hidden="1" x14ac:dyDescent="0.3">
      <c r="A99" t="s">
        <v>92</v>
      </c>
      <c r="B99">
        <f>VLOOKUP(Table5[[#This Row],[Home Team]],Table3[[Team]:[ID]],2,FALSE)</f>
        <v>18</v>
      </c>
      <c r="C99">
        <v>6</v>
      </c>
      <c r="D99" t="s">
        <v>91</v>
      </c>
      <c r="E99">
        <f>VLOOKUP(Table5[[#This Row],[Away Team]],Table3[[Team]:[ID]],2,FALSE)</f>
        <v>14</v>
      </c>
      <c r="F99">
        <v>10</v>
      </c>
      <c r="G99">
        <f>Table5[[#This Row],[Home Team Score]]-Table5[[#This Row],[Away Team Score]]</f>
        <v>-4</v>
      </c>
      <c r="K99">
        <v>7</v>
      </c>
      <c r="L99">
        <v>4</v>
      </c>
      <c r="M99" t="e">
        <f>SUMIFS(Table5[Run Diff.],Table5[Home ID],K99,Table5[Away ID],L99)/COUNTIFS(Table5[Home ID],K99,Table5[Away ID],L99)</f>
        <v>#DIV/0!</v>
      </c>
      <c r="N99">
        <f>COUNTIFS(Table5[Home ID],K99,Table5[Away ID],L99)</f>
        <v>0</v>
      </c>
      <c r="O99">
        <f>COUNTIFS(Table5[Home ID],K99,Table5[Away ID],L99,Table5[Run Diff.],"&gt;0")</f>
        <v>0</v>
      </c>
      <c r="P99">
        <f>Table7[[#This Row],[GP]]-Table7[[#This Row],[Wins]]</f>
        <v>0</v>
      </c>
    </row>
    <row r="100" spans="1:16" hidden="1" x14ac:dyDescent="0.3">
      <c r="A100" t="s">
        <v>85</v>
      </c>
      <c r="B100">
        <f>VLOOKUP(Table5[[#This Row],[Home Team]],Table3[[Team]:[ID]],2,FALSE)</f>
        <v>10</v>
      </c>
      <c r="C100">
        <v>2</v>
      </c>
      <c r="D100" t="s">
        <v>77</v>
      </c>
      <c r="E100">
        <f>VLOOKUP(Table5[[#This Row],[Away Team]],Table3[[Team]:[ID]],2,FALSE)</f>
        <v>25</v>
      </c>
      <c r="F100">
        <v>6</v>
      </c>
      <c r="G100">
        <f>Table5[[#This Row],[Home Team Score]]-Table5[[#This Row],[Away Team Score]]</f>
        <v>-4</v>
      </c>
      <c r="K100">
        <v>8</v>
      </c>
      <c r="L100">
        <v>4</v>
      </c>
      <c r="M100" t="e">
        <f>SUMIFS(Table5[Run Diff.],Table5[Home ID],K100,Table5[Away ID],L100)/COUNTIFS(Table5[Home ID],K100,Table5[Away ID],L100)</f>
        <v>#DIV/0!</v>
      </c>
      <c r="N100">
        <f>COUNTIFS(Table5[Home ID],K100,Table5[Away ID],L100)</f>
        <v>0</v>
      </c>
      <c r="O100">
        <f>COUNTIFS(Table5[Home ID],K100,Table5[Away ID],L100,Table5[Run Diff.],"&gt;0")</f>
        <v>0</v>
      </c>
      <c r="P100">
        <f>Table7[[#This Row],[GP]]-Table7[[#This Row],[Wins]]</f>
        <v>0</v>
      </c>
    </row>
    <row r="101" spans="1:16" hidden="1" x14ac:dyDescent="0.3">
      <c r="A101" t="s">
        <v>90</v>
      </c>
      <c r="B101">
        <f>VLOOKUP(Table5[[#This Row],[Home Team]],Table3[[Team]:[ID]],2,FALSE)</f>
        <v>4</v>
      </c>
      <c r="C101">
        <v>2</v>
      </c>
      <c r="D101" t="s">
        <v>74</v>
      </c>
      <c r="E101">
        <f>VLOOKUP(Table5[[#This Row],[Away Team]],Table3[[Team]:[ID]],2,FALSE)</f>
        <v>12</v>
      </c>
      <c r="F101">
        <v>4</v>
      </c>
      <c r="G101">
        <f>Table5[[#This Row],[Home Team Score]]-Table5[[#This Row],[Away Team Score]]</f>
        <v>-2</v>
      </c>
      <c r="K101">
        <v>9</v>
      </c>
      <c r="L101">
        <v>4</v>
      </c>
      <c r="M101" t="e">
        <f>SUMIFS(Table5[Run Diff.],Table5[Home ID],K101,Table5[Away ID],L101)/COUNTIFS(Table5[Home ID],K101,Table5[Away ID],L101)</f>
        <v>#DIV/0!</v>
      </c>
      <c r="N101">
        <f>COUNTIFS(Table5[Home ID],K101,Table5[Away ID],L101)</f>
        <v>0</v>
      </c>
      <c r="O101">
        <f>COUNTIFS(Table5[Home ID],K101,Table5[Away ID],L101,Table5[Run Diff.],"&gt;0")</f>
        <v>0</v>
      </c>
      <c r="P101">
        <f>Table7[[#This Row],[GP]]-Table7[[#This Row],[Wins]]</f>
        <v>0</v>
      </c>
    </row>
    <row r="102" spans="1:16" x14ac:dyDescent="0.3">
      <c r="A102" t="s">
        <v>71</v>
      </c>
      <c r="B102">
        <f>VLOOKUP(Table5[[#This Row],[Home Team]],Table3[[Team]:[ID]],2,FALSE)</f>
        <v>24</v>
      </c>
      <c r="C102">
        <v>0</v>
      </c>
      <c r="D102" t="s">
        <v>79</v>
      </c>
      <c r="E102">
        <f>VLOOKUP(Table5[[#This Row],[Away Team]],Table3[[Team]:[ID]],2,FALSE)</f>
        <v>2</v>
      </c>
      <c r="F102">
        <v>9</v>
      </c>
      <c r="G102">
        <f>Table5[[#This Row],[Home Team Score]]-Table5[[#This Row],[Away Team Score]]</f>
        <v>-9</v>
      </c>
      <c r="K102">
        <v>10</v>
      </c>
      <c r="L102">
        <v>4</v>
      </c>
      <c r="M102">
        <f>SUMIFS(Table5[Run Diff.],Table5[Home ID],K102,Table5[Away ID],L102)/COUNTIFS(Table5[Home ID],K102,Table5[Away ID],L102)</f>
        <v>-1.6666666666666667</v>
      </c>
      <c r="N102">
        <f>COUNTIFS(Table5[Home ID],K102,Table5[Away ID],L102)</f>
        <v>3</v>
      </c>
      <c r="O102">
        <f>COUNTIFS(Table5[Home ID],K102,Table5[Away ID],L102,Table5[Run Diff.],"&gt;0")</f>
        <v>1</v>
      </c>
      <c r="P102">
        <f>Table7[[#This Row],[GP]]-Table7[[#This Row],[Wins]]</f>
        <v>2</v>
      </c>
    </row>
    <row r="103" spans="1:16" hidden="1" x14ac:dyDescent="0.3">
      <c r="A103" t="s">
        <v>75</v>
      </c>
      <c r="B103">
        <f>VLOOKUP(Table5[[#This Row],[Home Team]],Table3[[Team]:[ID]],2,FALSE)</f>
        <v>29</v>
      </c>
      <c r="C103">
        <v>7</v>
      </c>
      <c r="D103" t="s">
        <v>100</v>
      </c>
      <c r="E103">
        <f>VLOOKUP(Table5[[#This Row],[Away Team]],Table3[[Team]:[ID]],2,FALSE)</f>
        <v>28</v>
      </c>
      <c r="F103">
        <v>6</v>
      </c>
      <c r="G103">
        <f>Table5[[#This Row],[Home Team Score]]-Table5[[#This Row],[Away Team Score]]</f>
        <v>1</v>
      </c>
      <c r="K103">
        <v>11</v>
      </c>
      <c r="L103">
        <v>4</v>
      </c>
      <c r="M103" t="e">
        <f>SUMIFS(Table5[Run Diff.],Table5[Home ID],K103,Table5[Away ID],L103)/COUNTIFS(Table5[Home ID],K103,Table5[Away ID],L103)</f>
        <v>#DIV/0!</v>
      </c>
      <c r="N103">
        <f>COUNTIFS(Table5[Home ID],K103,Table5[Away ID],L103)</f>
        <v>0</v>
      </c>
      <c r="O103">
        <f>COUNTIFS(Table5[Home ID],K103,Table5[Away ID],L103,Table5[Run Diff.],"&gt;0")</f>
        <v>0</v>
      </c>
      <c r="P103">
        <f>Table7[[#This Row],[GP]]-Table7[[#This Row],[Wins]]</f>
        <v>0</v>
      </c>
    </row>
    <row r="104" spans="1:16" hidden="1" x14ac:dyDescent="0.3">
      <c r="A104" t="s">
        <v>81</v>
      </c>
      <c r="B104">
        <f>VLOOKUP(Table5[[#This Row],[Home Team]],Table3[[Team]:[ID]],2,FALSE)</f>
        <v>22</v>
      </c>
      <c r="C104">
        <v>8</v>
      </c>
      <c r="D104" t="s">
        <v>98</v>
      </c>
      <c r="E104">
        <f>VLOOKUP(Table5[[#This Row],[Away Team]],Table3[[Team]:[ID]],2,FALSE)</f>
        <v>16</v>
      </c>
      <c r="F104">
        <v>1</v>
      </c>
      <c r="G104">
        <f>Table5[[#This Row],[Home Team Score]]-Table5[[#This Row],[Away Team Score]]</f>
        <v>7</v>
      </c>
      <c r="K104">
        <v>12</v>
      </c>
      <c r="L104">
        <v>4</v>
      </c>
      <c r="M104" t="e">
        <f>SUMIFS(Table5[Run Diff.],Table5[Home ID],K104,Table5[Away ID],L104)/COUNTIFS(Table5[Home ID],K104,Table5[Away ID],L104)</f>
        <v>#DIV/0!</v>
      </c>
      <c r="N104">
        <f>COUNTIFS(Table5[Home ID],K104,Table5[Away ID],L104)</f>
        <v>0</v>
      </c>
      <c r="O104">
        <f>COUNTIFS(Table5[Home ID],K104,Table5[Away ID],L104,Table5[Run Diff.],"&gt;0")</f>
        <v>0</v>
      </c>
      <c r="P104">
        <f>Table7[[#This Row],[GP]]-Table7[[#This Row],[Wins]]</f>
        <v>0</v>
      </c>
    </row>
    <row r="105" spans="1:16" hidden="1" x14ac:dyDescent="0.3">
      <c r="A105" t="s">
        <v>82</v>
      </c>
      <c r="B105">
        <f>VLOOKUP(Table5[[#This Row],[Home Team]],Table3[[Team]:[ID]],2,FALSE)</f>
        <v>23</v>
      </c>
      <c r="C105">
        <v>2</v>
      </c>
      <c r="D105" t="s">
        <v>72</v>
      </c>
      <c r="E105">
        <f>VLOOKUP(Table5[[#This Row],[Away Team]],Table3[[Team]:[ID]],2,FALSE)</f>
        <v>5</v>
      </c>
      <c r="F105">
        <v>3</v>
      </c>
      <c r="G105">
        <f>Table5[[#This Row],[Home Team Score]]-Table5[[#This Row],[Away Team Score]]</f>
        <v>-1</v>
      </c>
      <c r="K105">
        <v>13</v>
      </c>
      <c r="L105">
        <v>4</v>
      </c>
      <c r="M105" t="e">
        <f>SUMIFS(Table5[Run Diff.],Table5[Home ID],K105,Table5[Away ID],L105)/COUNTIFS(Table5[Home ID],K105,Table5[Away ID],L105)</f>
        <v>#DIV/0!</v>
      </c>
      <c r="N105">
        <f>COUNTIFS(Table5[Home ID],K105,Table5[Away ID],L105)</f>
        <v>0</v>
      </c>
      <c r="O105">
        <f>COUNTIFS(Table5[Home ID],K105,Table5[Away ID],L105,Table5[Run Diff.],"&gt;0")</f>
        <v>0</v>
      </c>
      <c r="P105">
        <f>Table7[[#This Row],[GP]]-Table7[[#This Row],[Wins]]</f>
        <v>0</v>
      </c>
    </row>
    <row r="106" spans="1:16" hidden="1" x14ac:dyDescent="0.3">
      <c r="A106" t="s">
        <v>96</v>
      </c>
      <c r="B106">
        <f>VLOOKUP(Table5[[#This Row],[Home Team]],Table3[[Team]:[ID]],2,FALSE)</f>
        <v>11</v>
      </c>
      <c r="C106">
        <v>4</v>
      </c>
      <c r="D106" t="s">
        <v>89</v>
      </c>
      <c r="E106">
        <f>VLOOKUP(Table5[[#This Row],[Away Team]],Table3[[Team]:[ID]],2,FALSE)</f>
        <v>20</v>
      </c>
      <c r="F106">
        <v>1</v>
      </c>
      <c r="G106">
        <f>Table5[[#This Row],[Home Team Score]]-Table5[[#This Row],[Away Team Score]]</f>
        <v>3</v>
      </c>
      <c r="K106">
        <v>14</v>
      </c>
      <c r="L106">
        <v>4</v>
      </c>
      <c r="M106" t="e">
        <f>SUMIFS(Table5[Run Diff.],Table5[Home ID],K106,Table5[Away ID],L106)/COUNTIFS(Table5[Home ID],K106,Table5[Away ID],L106)</f>
        <v>#DIV/0!</v>
      </c>
      <c r="N106">
        <f>COUNTIFS(Table5[Home ID],K106,Table5[Away ID],L106)</f>
        <v>0</v>
      </c>
      <c r="O106">
        <f>COUNTIFS(Table5[Home ID],K106,Table5[Away ID],L106,Table5[Run Diff.],"&gt;0")</f>
        <v>0</v>
      </c>
      <c r="P106">
        <f>Table7[[#This Row],[GP]]-Table7[[#This Row],[Wins]]</f>
        <v>0</v>
      </c>
    </row>
    <row r="107" spans="1:16" hidden="1" x14ac:dyDescent="0.3">
      <c r="A107" t="s">
        <v>86</v>
      </c>
      <c r="B107">
        <f>VLOOKUP(Table5[[#This Row],[Home Team]],Table3[[Team]:[ID]],2,FALSE)</f>
        <v>7</v>
      </c>
      <c r="C107">
        <v>7</v>
      </c>
      <c r="D107" t="s">
        <v>94</v>
      </c>
      <c r="E107">
        <f>VLOOKUP(Table5[[#This Row],[Away Team]],Table3[[Team]:[ID]],2,FALSE)</f>
        <v>27</v>
      </c>
      <c r="F107">
        <v>3</v>
      </c>
      <c r="G107">
        <f>Table5[[#This Row],[Home Team Score]]-Table5[[#This Row],[Away Team Score]]</f>
        <v>4</v>
      </c>
      <c r="K107">
        <v>15</v>
      </c>
      <c r="L107">
        <v>4</v>
      </c>
      <c r="M107" t="e">
        <f>SUMIFS(Table5[Run Diff.],Table5[Home ID],K107,Table5[Away ID],L107)/COUNTIFS(Table5[Home ID],K107,Table5[Away ID],L107)</f>
        <v>#DIV/0!</v>
      </c>
      <c r="N107">
        <f>COUNTIFS(Table5[Home ID],K107,Table5[Away ID],L107)</f>
        <v>0</v>
      </c>
      <c r="O107">
        <f>COUNTIFS(Table5[Home ID],K107,Table5[Away ID],L107,Table5[Run Diff.],"&gt;0")</f>
        <v>0</v>
      </c>
      <c r="P107">
        <f>Table7[[#This Row],[GP]]-Table7[[#This Row],[Wins]]</f>
        <v>0</v>
      </c>
    </row>
    <row r="108" spans="1:16" hidden="1" x14ac:dyDescent="0.3">
      <c r="A108" t="s">
        <v>83</v>
      </c>
      <c r="B108">
        <f>VLOOKUP(Table5[[#This Row],[Home Team]],Table3[[Team]:[ID]],2,FALSE)</f>
        <v>8</v>
      </c>
      <c r="C108">
        <v>12</v>
      </c>
      <c r="D108" t="s">
        <v>99</v>
      </c>
      <c r="E108">
        <f>VLOOKUP(Table5[[#This Row],[Away Team]],Table3[[Team]:[ID]],2,FALSE)</f>
        <v>3</v>
      </c>
      <c r="F108">
        <v>0</v>
      </c>
      <c r="G108">
        <f>Table5[[#This Row],[Home Team Score]]-Table5[[#This Row],[Away Team Score]]</f>
        <v>12</v>
      </c>
      <c r="K108">
        <v>16</v>
      </c>
      <c r="L108">
        <v>4</v>
      </c>
      <c r="M108" t="e">
        <f>SUMIFS(Table5[Run Diff.],Table5[Home ID],K108,Table5[Away ID],L108)/COUNTIFS(Table5[Home ID],K108,Table5[Away ID],L108)</f>
        <v>#DIV/0!</v>
      </c>
      <c r="N108">
        <f>COUNTIFS(Table5[Home ID],K108,Table5[Away ID],L108)</f>
        <v>0</v>
      </c>
      <c r="O108">
        <f>COUNTIFS(Table5[Home ID],K108,Table5[Away ID],L108,Table5[Run Diff.],"&gt;0")</f>
        <v>0</v>
      </c>
      <c r="P108">
        <f>Table7[[#This Row],[GP]]-Table7[[#This Row],[Wins]]</f>
        <v>0</v>
      </c>
    </row>
    <row r="109" spans="1:16" hidden="1" x14ac:dyDescent="0.3">
      <c r="A109" t="s">
        <v>88</v>
      </c>
      <c r="B109">
        <f>VLOOKUP(Table5[[#This Row],[Home Team]],Table3[[Team]:[ID]],2,FALSE)</f>
        <v>30</v>
      </c>
      <c r="C109">
        <v>7</v>
      </c>
      <c r="D109" t="s">
        <v>84</v>
      </c>
      <c r="E109">
        <f>VLOOKUP(Table5[[#This Row],[Away Team]],Table3[[Team]:[ID]],2,FALSE)</f>
        <v>15</v>
      </c>
      <c r="F109">
        <v>8</v>
      </c>
      <c r="G109">
        <f>Table5[[#This Row],[Home Team Score]]-Table5[[#This Row],[Away Team Score]]</f>
        <v>-1</v>
      </c>
      <c r="K109">
        <v>17</v>
      </c>
      <c r="L109">
        <v>4</v>
      </c>
      <c r="M109" t="e">
        <f>SUMIFS(Table5[Run Diff.],Table5[Home ID],K109,Table5[Away ID],L109)/COUNTIFS(Table5[Home ID],K109,Table5[Away ID],L109)</f>
        <v>#DIV/0!</v>
      </c>
      <c r="N109">
        <f>COUNTIFS(Table5[Home ID],K109,Table5[Away ID],L109)</f>
        <v>0</v>
      </c>
      <c r="O109">
        <f>COUNTIFS(Table5[Home ID],K109,Table5[Away ID],L109,Table5[Run Diff.],"&gt;0")</f>
        <v>0</v>
      </c>
      <c r="P109">
        <f>Table7[[#This Row],[GP]]-Table7[[#This Row],[Wins]]</f>
        <v>0</v>
      </c>
    </row>
    <row r="110" spans="1:16" hidden="1" x14ac:dyDescent="0.3">
      <c r="A110" t="s">
        <v>71</v>
      </c>
      <c r="B110">
        <f>VLOOKUP(Table5[[#This Row],[Home Team]],Table3[[Team]:[ID]],2,FALSE)</f>
        <v>24</v>
      </c>
      <c r="C110">
        <v>6</v>
      </c>
      <c r="D110" t="s">
        <v>79</v>
      </c>
      <c r="E110">
        <f>VLOOKUP(Table5[[#This Row],[Away Team]],Table3[[Team]:[ID]],2,FALSE)</f>
        <v>2</v>
      </c>
      <c r="F110">
        <v>3</v>
      </c>
      <c r="G110">
        <f>Table5[[#This Row],[Home Team Score]]-Table5[[#This Row],[Away Team Score]]</f>
        <v>3</v>
      </c>
      <c r="K110">
        <v>18</v>
      </c>
      <c r="L110">
        <v>4</v>
      </c>
      <c r="M110" t="e">
        <f>SUMIFS(Table5[Run Diff.],Table5[Home ID],K110,Table5[Away ID],L110)/COUNTIFS(Table5[Home ID],K110,Table5[Away ID],L110)</f>
        <v>#DIV/0!</v>
      </c>
      <c r="N110">
        <f>COUNTIFS(Table5[Home ID],K110,Table5[Away ID],L110)</f>
        <v>0</v>
      </c>
      <c r="O110">
        <f>COUNTIFS(Table5[Home ID],K110,Table5[Away ID],L110,Table5[Run Diff.],"&gt;0")</f>
        <v>0</v>
      </c>
      <c r="P110">
        <f>Table7[[#This Row],[GP]]-Table7[[#This Row],[Wins]]</f>
        <v>0</v>
      </c>
    </row>
    <row r="111" spans="1:16" hidden="1" x14ac:dyDescent="0.3">
      <c r="A111" t="s">
        <v>92</v>
      </c>
      <c r="B111">
        <f>VLOOKUP(Table5[[#This Row],[Home Team]],Table3[[Team]:[ID]],2,FALSE)</f>
        <v>18</v>
      </c>
      <c r="C111">
        <v>0</v>
      </c>
      <c r="D111" t="s">
        <v>91</v>
      </c>
      <c r="E111">
        <f>VLOOKUP(Table5[[#This Row],[Away Team]],Table3[[Team]:[ID]],2,FALSE)</f>
        <v>14</v>
      </c>
      <c r="F111">
        <v>12</v>
      </c>
      <c r="G111">
        <f>Table5[[#This Row],[Home Team Score]]-Table5[[#This Row],[Away Team Score]]</f>
        <v>-12</v>
      </c>
      <c r="K111">
        <v>19</v>
      </c>
      <c r="L111">
        <v>4</v>
      </c>
      <c r="M111" t="e">
        <f>SUMIFS(Table5[Run Diff.],Table5[Home ID],K111,Table5[Away ID],L111)/COUNTIFS(Table5[Home ID],K111,Table5[Away ID],L111)</f>
        <v>#DIV/0!</v>
      </c>
      <c r="N111">
        <f>COUNTIFS(Table5[Home ID],K111,Table5[Away ID],L111)</f>
        <v>0</v>
      </c>
      <c r="O111">
        <f>COUNTIFS(Table5[Home ID],K111,Table5[Away ID],L111,Table5[Run Diff.],"&gt;0")</f>
        <v>0</v>
      </c>
      <c r="P111">
        <f>Table7[[#This Row],[GP]]-Table7[[#This Row],[Wins]]</f>
        <v>0</v>
      </c>
    </row>
    <row r="112" spans="1:16" hidden="1" x14ac:dyDescent="0.3">
      <c r="A112" t="s">
        <v>85</v>
      </c>
      <c r="B112">
        <f>VLOOKUP(Table5[[#This Row],[Home Team]],Table3[[Team]:[ID]],2,FALSE)</f>
        <v>10</v>
      </c>
      <c r="C112">
        <v>4</v>
      </c>
      <c r="D112" t="s">
        <v>77</v>
      </c>
      <c r="E112">
        <f>VLOOKUP(Table5[[#This Row],[Away Team]],Table3[[Team]:[ID]],2,FALSE)</f>
        <v>25</v>
      </c>
      <c r="F112">
        <v>5</v>
      </c>
      <c r="G112">
        <f>Table5[[#This Row],[Home Team Score]]-Table5[[#This Row],[Away Team Score]]</f>
        <v>-1</v>
      </c>
      <c r="K112">
        <v>20</v>
      </c>
      <c r="L112">
        <v>4</v>
      </c>
      <c r="M112" t="e">
        <f>SUMIFS(Table5[Run Diff.],Table5[Home ID],K112,Table5[Away ID],L112)/COUNTIFS(Table5[Home ID],K112,Table5[Away ID],L112)</f>
        <v>#DIV/0!</v>
      </c>
      <c r="N112">
        <f>COUNTIFS(Table5[Home ID],K112,Table5[Away ID],L112)</f>
        <v>0</v>
      </c>
      <c r="O112">
        <f>COUNTIFS(Table5[Home ID],K112,Table5[Away ID],L112,Table5[Run Diff.],"&gt;0")</f>
        <v>0</v>
      </c>
      <c r="P112">
        <f>Table7[[#This Row],[GP]]-Table7[[#This Row],[Wins]]</f>
        <v>0</v>
      </c>
    </row>
    <row r="113" spans="1:16" x14ac:dyDescent="0.3">
      <c r="A113" t="s">
        <v>90</v>
      </c>
      <c r="B113">
        <f>VLOOKUP(Table5[[#This Row],[Home Team]],Table3[[Team]:[ID]],2,FALSE)</f>
        <v>4</v>
      </c>
      <c r="C113">
        <v>8</v>
      </c>
      <c r="D113" t="s">
        <v>74</v>
      </c>
      <c r="E113">
        <f>VLOOKUP(Table5[[#This Row],[Away Team]],Table3[[Team]:[ID]],2,FALSE)</f>
        <v>12</v>
      </c>
      <c r="F113">
        <v>3</v>
      </c>
      <c r="G113">
        <f>Table5[[#This Row],[Home Team Score]]-Table5[[#This Row],[Away Team Score]]</f>
        <v>5</v>
      </c>
      <c r="K113">
        <v>21</v>
      </c>
      <c r="L113">
        <v>4</v>
      </c>
      <c r="M113">
        <f>SUMIFS(Table5[Run Diff.],Table5[Home ID],K113,Table5[Away ID],L113)/COUNTIFS(Table5[Home ID],K113,Table5[Away ID],L113)</f>
        <v>-1</v>
      </c>
      <c r="N113">
        <f>COUNTIFS(Table5[Home ID],K113,Table5[Away ID],L113)</f>
        <v>2</v>
      </c>
      <c r="O113">
        <f>COUNTIFS(Table5[Home ID],K113,Table5[Away ID],L113,Table5[Run Diff.],"&gt;0")</f>
        <v>0</v>
      </c>
      <c r="P113">
        <f>Table7[[#This Row],[GP]]-Table7[[#This Row],[Wins]]</f>
        <v>2</v>
      </c>
    </row>
    <row r="114" spans="1:16" hidden="1" x14ac:dyDescent="0.3">
      <c r="A114" t="s">
        <v>95</v>
      </c>
      <c r="B114">
        <f>VLOOKUP(Table5[[#This Row],[Home Team]],Table3[[Team]:[ID]],2,FALSE)</f>
        <v>26</v>
      </c>
      <c r="C114">
        <v>8</v>
      </c>
      <c r="D114" t="s">
        <v>80</v>
      </c>
      <c r="E114">
        <f>VLOOKUP(Table5[[#This Row],[Away Team]],Table3[[Team]:[ID]],2,FALSE)</f>
        <v>21</v>
      </c>
      <c r="F114">
        <v>1</v>
      </c>
      <c r="G114">
        <f>Table5[[#This Row],[Home Team Score]]-Table5[[#This Row],[Away Team Score]]</f>
        <v>7</v>
      </c>
      <c r="K114">
        <v>22</v>
      </c>
      <c r="L114">
        <v>4</v>
      </c>
      <c r="M114" t="e">
        <f>SUMIFS(Table5[Run Diff.],Table5[Home ID],K114,Table5[Away ID],L114)/COUNTIFS(Table5[Home ID],K114,Table5[Away ID],L114)</f>
        <v>#DIV/0!</v>
      </c>
      <c r="N114">
        <f>COUNTIFS(Table5[Home ID],K114,Table5[Away ID],L114)</f>
        <v>0</v>
      </c>
      <c r="O114">
        <f>COUNTIFS(Table5[Home ID],K114,Table5[Away ID],L114,Table5[Run Diff.],"&gt;0")</f>
        <v>0</v>
      </c>
      <c r="P114">
        <f>Table7[[#This Row],[GP]]-Table7[[#This Row],[Wins]]</f>
        <v>0</v>
      </c>
    </row>
    <row r="115" spans="1:16" hidden="1" x14ac:dyDescent="0.3">
      <c r="A115" t="s">
        <v>93</v>
      </c>
      <c r="B115">
        <f>VLOOKUP(Table5[[#This Row],[Home Team]],Table3[[Team]:[ID]],2,FALSE)</f>
        <v>1</v>
      </c>
      <c r="C115">
        <v>3</v>
      </c>
      <c r="D115" t="s">
        <v>78</v>
      </c>
      <c r="E115">
        <f>VLOOKUP(Table5[[#This Row],[Away Team]],Table3[[Team]:[ID]],2,FALSE)</f>
        <v>9</v>
      </c>
      <c r="F115">
        <v>4</v>
      </c>
      <c r="G115">
        <f>Table5[[#This Row],[Home Team Score]]-Table5[[#This Row],[Away Team Score]]</f>
        <v>-1</v>
      </c>
      <c r="K115">
        <v>23</v>
      </c>
      <c r="L115">
        <v>4</v>
      </c>
      <c r="M115" t="e">
        <f>SUMIFS(Table5[Run Diff.],Table5[Home ID],K115,Table5[Away ID],L115)/COUNTIFS(Table5[Home ID],K115,Table5[Away ID],L115)</f>
        <v>#DIV/0!</v>
      </c>
      <c r="N115">
        <f>COUNTIFS(Table5[Home ID],K115,Table5[Away ID],L115)</f>
        <v>0</v>
      </c>
      <c r="O115">
        <f>COUNTIFS(Table5[Home ID],K115,Table5[Away ID],L115,Table5[Run Diff.],"&gt;0")</f>
        <v>0</v>
      </c>
      <c r="P115">
        <f>Table7[[#This Row],[GP]]-Table7[[#This Row],[Wins]]</f>
        <v>0</v>
      </c>
    </row>
    <row r="116" spans="1:16" hidden="1" x14ac:dyDescent="0.3">
      <c r="A116" t="s">
        <v>97</v>
      </c>
      <c r="B116">
        <f>VLOOKUP(Table5[[#This Row],[Home Team]],Table3[[Team]:[ID]],2,FALSE)</f>
        <v>6</v>
      </c>
      <c r="C116">
        <v>7</v>
      </c>
      <c r="D116" t="s">
        <v>87</v>
      </c>
      <c r="E116">
        <f>VLOOKUP(Table5[[#This Row],[Away Team]],Table3[[Team]:[ID]],2,FALSE)</f>
        <v>17</v>
      </c>
      <c r="F116">
        <v>9</v>
      </c>
      <c r="G116">
        <f>Table5[[#This Row],[Home Team Score]]-Table5[[#This Row],[Away Team Score]]</f>
        <v>-2</v>
      </c>
      <c r="K116">
        <v>24</v>
      </c>
      <c r="L116">
        <v>4</v>
      </c>
      <c r="M116" t="e">
        <f>SUMIFS(Table5[Run Diff.],Table5[Home ID],K116,Table5[Away ID],L116)/COUNTIFS(Table5[Home ID],K116,Table5[Away ID],L116)</f>
        <v>#DIV/0!</v>
      </c>
      <c r="N116">
        <f>COUNTIFS(Table5[Home ID],K116,Table5[Away ID],L116)</f>
        <v>0</v>
      </c>
      <c r="O116">
        <f>COUNTIFS(Table5[Home ID],K116,Table5[Away ID],L116,Table5[Run Diff.],"&gt;0")</f>
        <v>0</v>
      </c>
      <c r="P116">
        <f>Table7[[#This Row],[GP]]-Table7[[#This Row],[Wins]]</f>
        <v>0</v>
      </c>
    </row>
    <row r="117" spans="1:16" hidden="1" x14ac:dyDescent="0.3">
      <c r="A117" t="s">
        <v>75</v>
      </c>
      <c r="B117">
        <f>VLOOKUP(Table5[[#This Row],[Home Team]],Table3[[Team]:[ID]],2,FALSE)</f>
        <v>29</v>
      </c>
      <c r="C117">
        <v>1</v>
      </c>
      <c r="D117" t="s">
        <v>100</v>
      </c>
      <c r="E117">
        <f>VLOOKUP(Table5[[#This Row],[Away Team]],Table3[[Team]:[ID]],2,FALSE)</f>
        <v>28</v>
      </c>
      <c r="F117">
        <v>6</v>
      </c>
      <c r="G117">
        <f>Table5[[#This Row],[Home Team Score]]-Table5[[#This Row],[Away Team Score]]</f>
        <v>-5</v>
      </c>
      <c r="K117">
        <v>25</v>
      </c>
      <c r="L117">
        <v>4</v>
      </c>
      <c r="M117" t="e">
        <f>SUMIFS(Table5[Run Diff.],Table5[Home ID],K117,Table5[Away ID],L117)/COUNTIFS(Table5[Home ID],K117,Table5[Away ID],L117)</f>
        <v>#DIV/0!</v>
      </c>
      <c r="N117">
        <f>COUNTIFS(Table5[Home ID],K117,Table5[Away ID],L117)</f>
        <v>0</v>
      </c>
      <c r="O117">
        <f>COUNTIFS(Table5[Home ID],K117,Table5[Away ID],L117,Table5[Run Diff.],"&gt;0")</f>
        <v>0</v>
      </c>
      <c r="P117">
        <f>Table7[[#This Row],[GP]]-Table7[[#This Row],[Wins]]</f>
        <v>0</v>
      </c>
    </row>
    <row r="118" spans="1:16" hidden="1" x14ac:dyDescent="0.3">
      <c r="A118" t="s">
        <v>76</v>
      </c>
      <c r="B118">
        <f>VLOOKUP(Table5[[#This Row],[Home Team]],Table3[[Team]:[ID]],2,FALSE)</f>
        <v>13</v>
      </c>
      <c r="C118">
        <v>8</v>
      </c>
      <c r="D118" t="s">
        <v>73</v>
      </c>
      <c r="E118">
        <f>VLOOKUP(Table5[[#This Row],[Away Team]],Table3[[Team]:[ID]],2,FALSE)</f>
        <v>19</v>
      </c>
      <c r="F118">
        <v>3</v>
      </c>
      <c r="G118">
        <f>Table5[[#This Row],[Home Team Score]]-Table5[[#This Row],[Away Team Score]]</f>
        <v>5</v>
      </c>
      <c r="K118">
        <v>26</v>
      </c>
      <c r="L118">
        <v>4</v>
      </c>
      <c r="M118" t="e">
        <f>SUMIFS(Table5[Run Diff.],Table5[Home ID],K118,Table5[Away ID],L118)/COUNTIFS(Table5[Home ID],K118,Table5[Away ID],L118)</f>
        <v>#DIV/0!</v>
      </c>
      <c r="N118">
        <f>COUNTIFS(Table5[Home ID],K118,Table5[Away ID],L118)</f>
        <v>0</v>
      </c>
      <c r="O118">
        <f>COUNTIFS(Table5[Home ID],K118,Table5[Away ID],L118,Table5[Run Diff.],"&gt;0")</f>
        <v>0</v>
      </c>
      <c r="P118">
        <f>Table7[[#This Row],[GP]]-Table7[[#This Row],[Wins]]</f>
        <v>0</v>
      </c>
    </row>
    <row r="119" spans="1:16" hidden="1" x14ac:dyDescent="0.3">
      <c r="A119" t="s">
        <v>81</v>
      </c>
      <c r="B119">
        <f>VLOOKUP(Table5[[#This Row],[Home Team]],Table3[[Team]:[ID]],2,FALSE)</f>
        <v>22</v>
      </c>
      <c r="C119">
        <v>7</v>
      </c>
      <c r="D119" t="s">
        <v>98</v>
      </c>
      <c r="E119">
        <f>VLOOKUP(Table5[[#This Row],[Away Team]],Table3[[Team]:[ID]],2,FALSE)</f>
        <v>16</v>
      </c>
      <c r="F119">
        <v>3</v>
      </c>
      <c r="G119">
        <f>Table5[[#This Row],[Home Team Score]]-Table5[[#This Row],[Away Team Score]]</f>
        <v>4</v>
      </c>
      <c r="K119">
        <v>27</v>
      </c>
      <c r="L119">
        <v>4</v>
      </c>
      <c r="M119" t="e">
        <f>SUMIFS(Table5[Run Diff.],Table5[Home ID],K119,Table5[Away ID],L119)/COUNTIFS(Table5[Home ID],K119,Table5[Away ID],L119)</f>
        <v>#DIV/0!</v>
      </c>
      <c r="N119">
        <f>COUNTIFS(Table5[Home ID],K119,Table5[Away ID],L119)</f>
        <v>0</v>
      </c>
      <c r="O119">
        <f>COUNTIFS(Table5[Home ID],K119,Table5[Away ID],L119,Table5[Run Diff.],"&gt;0")</f>
        <v>0</v>
      </c>
      <c r="P119">
        <f>Table7[[#This Row],[GP]]-Table7[[#This Row],[Wins]]</f>
        <v>0</v>
      </c>
    </row>
    <row r="120" spans="1:16" hidden="1" x14ac:dyDescent="0.3">
      <c r="A120" t="s">
        <v>82</v>
      </c>
      <c r="B120">
        <f>VLOOKUP(Table5[[#This Row],[Home Team]],Table3[[Team]:[ID]],2,FALSE)</f>
        <v>23</v>
      </c>
      <c r="C120">
        <v>0</v>
      </c>
      <c r="D120" t="s">
        <v>72</v>
      </c>
      <c r="E120">
        <f>VLOOKUP(Table5[[#This Row],[Away Team]],Table3[[Team]:[ID]],2,FALSE)</f>
        <v>5</v>
      </c>
      <c r="F120">
        <v>4</v>
      </c>
      <c r="G120">
        <f>Table5[[#This Row],[Home Team Score]]-Table5[[#This Row],[Away Team Score]]</f>
        <v>-4</v>
      </c>
      <c r="K120">
        <v>28</v>
      </c>
      <c r="L120">
        <v>4</v>
      </c>
      <c r="M120" t="e">
        <f>SUMIFS(Table5[Run Diff.],Table5[Home ID],K120,Table5[Away ID],L120)/COUNTIFS(Table5[Home ID],K120,Table5[Away ID],L120)</f>
        <v>#DIV/0!</v>
      </c>
      <c r="N120">
        <f>COUNTIFS(Table5[Home ID],K120,Table5[Away ID],L120)</f>
        <v>0</v>
      </c>
      <c r="O120">
        <f>COUNTIFS(Table5[Home ID],K120,Table5[Away ID],L120,Table5[Run Diff.],"&gt;0")</f>
        <v>0</v>
      </c>
      <c r="P120">
        <f>Table7[[#This Row],[GP]]-Table7[[#This Row],[Wins]]</f>
        <v>0</v>
      </c>
    </row>
    <row r="121" spans="1:16" hidden="1" x14ac:dyDescent="0.3">
      <c r="A121" t="s">
        <v>96</v>
      </c>
      <c r="B121">
        <f>VLOOKUP(Table5[[#This Row],[Home Team]],Table3[[Team]:[ID]],2,FALSE)</f>
        <v>11</v>
      </c>
      <c r="C121">
        <v>8</v>
      </c>
      <c r="D121" t="s">
        <v>89</v>
      </c>
      <c r="E121">
        <f>VLOOKUP(Table5[[#This Row],[Away Team]],Table3[[Team]:[ID]],2,FALSE)</f>
        <v>20</v>
      </c>
      <c r="F121">
        <v>4</v>
      </c>
      <c r="G121">
        <f>Table5[[#This Row],[Home Team Score]]-Table5[[#This Row],[Away Team Score]]</f>
        <v>4</v>
      </c>
      <c r="K121">
        <v>29</v>
      </c>
      <c r="L121">
        <v>4</v>
      </c>
      <c r="M121" t="e">
        <f>SUMIFS(Table5[Run Diff.],Table5[Home ID],K121,Table5[Away ID],L121)/COUNTIFS(Table5[Home ID],K121,Table5[Away ID],L121)</f>
        <v>#DIV/0!</v>
      </c>
      <c r="N121">
        <f>COUNTIFS(Table5[Home ID],K121,Table5[Away ID],L121)</f>
        <v>0</v>
      </c>
      <c r="O121">
        <f>COUNTIFS(Table5[Home ID],K121,Table5[Away ID],L121,Table5[Run Diff.],"&gt;0")</f>
        <v>0</v>
      </c>
      <c r="P121">
        <f>Table7[[#This Row],[GP]]-Table7[[#This Row],[Wins]]</f>
        <v>0</v>
      </c>
    </row>
    <row r="122" spans="1:16" hidden="1" x14ac:dyDescent="0.3">
      <c r="A122" t="s">
        <v>83</v>
      </c>
      <c r="B122">
        <f>VLOOKUP(Table5[[#This Row],[Home Team]],Table3[[Team]:[ID]],2,FALSE)</f>
        <v>8</v>
      </c>
      <c r="C122">
        <v>5</v>
      </c>
      <c r="D122" t="s">
        <v>99</v>
      </c>
      <c r="E122">
        <f>VLOOKUP(Table5[[#This Row],[Away Team]],Table3[[Team]:[ID]],2,FALSE)</f>
        <v>3</v>
      </c>
      <c r="F122">
        <v>6</v>
      </c>
      <c r="G122">
        <f>Table5[[#This Row],[Home Team Score]]-Table5[[#This Row],[Away Team Score]]</f>
        <v>-1</v>
      </c>
      <c r="K122">
        <v>30</v>
      </c>
      <c r="L122">
        <v>4</v>
      </c>
      <c r="M122" t="e">
        <f>SUMIFS(Table5[Run Diff.],Table5[Home ID],K122,Table5[Away ID],L122)/COUNTIFS(Table5[Home ID],K122,Table5[Away ID],L122)</f>
        <v>#DIV/0!</v>
      </c>
      <c r="N122">
        <f>COUNTIFS(Table5[Home ID],K122,Table5[Away ID],L122)</f>
        <v>0</v>
      </c>
      <c r="O122">
        <f>COUNTIFS(Table5[Home ID],K122,Table5[Away ID],L122,Table5[Run Diff.],"&gt;0")</f>
        <v>0</v>
      </c>
      <c r="P122">
        <f>Table7[[#This Row],[GP]]-Table7[[#This Row],[Wins]]</f>
        <v>0</v>
      </c>
    </row>
    <row r="123" spans="1:16" hidden="1" x14ac:dyDescent="0.3">
      <c r="A123" t="s">
        <v>86</v>
      </c>
      <c r="B123">
        <f>VLOOKUP(Table5[[#This Row],[Home Team]],Table3[[Team]:[ID]],2,FALSE)</f>
        <v>7</v>
      </c>
      <c r="C123">
        <v>5</v>
      </c>
      <c r="D123" t="s">
        <v>94</v>
      </c>
      <c r="E123">
        <f>VLOOKUP(Table5[[#This Row],[Away Team]],Table3[[Team]:[ID]],2,FALSE)</f>
        <v>27</v>
      </c>
      <c r="F123">
        <v>6</v>
      </c>
      <c r="G123">
        <f>Table5[[#This Row],[Home Team Score]]-Table5[[#This Row],[Away Team Score]]</f>
        <v>-1</v>
      </c>
      <c r="K123">
        <v>1</v>
      </c>
      <c r="L123">
        <v>5</v>
      </c>
      <c r="M123" t="e">
        <f>SUMIFS(Table5[Run Diff.],Table5[Home ID],K123,Table5[Away ID],L123)/COUNTIFS(Table5[Home ID],K123,Table5[Away ID],L123)</f>
        <v>#DIV/0!</v>
      </c>
      <c r="N123">
        <f>COUNTIFS(Table5[Home ID],K123,Table5[Away ID],L123)</f>
        <v>0</v>
      </c>
      <c r="O123">
        <f>COUNTIFS(Table5[Home ID],K123,Table5[Away ID],L123,Table5[Run Diff.],"&gt;0")</f>
        <v>0</v>
      </c>
      <c r="P123">
        <f>Table7[[#This Row],[GP]]-Table7[[#This Row],[Wins]]</f>
        <v>0</v>
      </c>
    </row>
    <row r="124" spans="1:16" hidden="1" x14ac:dyDescent="0.3">
      <c r="A124" t="s">
        <v>88</v>
      </c>
      <c r="B124">
        <f>VLOOKUP(Table5[[#This Row],[Home Team]],Table3[[Team]:[ID]],2,FALSE)</f>
        <v>30</v>
      </c>
      <c r="C124">
        <v>12</v>
      </c>
      <c r="D124" t="s">
        <v>84</v>
      </c>
      <c r="E124">
        <f>VLOOKUP(Table5[[#This Row],[Away Team]],Table3[[Team]:[ID]],2,FALSE)</f>
        <v>15</v>
      </c>
      <c r="F124">
        <v>3</v>
      </c>
      <c r="G124">
        <f>Table5[[#This Row],[Home Team Score]]-Table5[[#This Row],[Away Team Score]]</f>
        <v>9</v>
      </c>
      <c r="K124">
        <v>2</v>
      </c>
      <c r="L124">
        <v>5</v>
      </c>
      <c r="M124" t="e">
        <f>SUMIFS(Table5[Run Diff.],Table5[Home ID],K124,Table5[Away ID],L124)/COUNTIFS(Table5[Home ID],K124,Table5[Away ID],L124)</f>
        <v>#DIV/0!</v>
      </c>
      <c r="N124">
        <f>COUNTIFS(Table5[Home ID],K124,Table5[Away ID],L124)</f>
        <v>0</v>
      </c>
      <c r="O124">
        <f>COUNTIFS(Table5[Home ID],K124,Table5[Away ID],L124,Table5[Run Diff.],"&gt;0")</f>
        <v>0</v>
      </c>
      <c r="P124">
        <f>Table7[[#This Row],[GP]]-Table7[[#This Row],[Wins]]</f>
        <v>0</v>
      </c>
    </row>
    <row r="125" spans="1:16" hidden="1" x14ac:dyDescent="0.3">
      <c r="A125" t="s">
        <v>91</v>
      </c>
      <c r="B125" s="12">
        <f>VLOOKUP(Table5[[#This Row],[Home Team]],Table3[[Team]:[ID]],2,FALSE)</f>
        <v>14</v>
      </c>
      <c r="C125">
        <v>0</v>
      </c>
      <c r="D125" t="s">
        <v>95</v>
      </c>
      <c r="E125" s="12">
        <f>VLOOKUP(Table5[[#This Row],[Away Team]],Table3[[Team]:[ID]],2,FALSE)</f>
        <v>26</v>
      </c>
      <c r="F125">
        <v>2</v>
      </c>
      <c r="G125" s="12">
        <f>Table5[[#This Row],[Home Team Score]]-Table5[[#This Row],[Away Team Score]]</f>
        <v>-2</v>
      </c>
      <c r="K125">
        <v>3</v>
      </c>
      <c r="L125">
        <v>5</v>
      </c>
      <c r="M125" t="e">
        <f>SUMIFS(Table5[Run Diff.],Table5[Home ID],K125,Table5[Away ID],L125)/COUNTIFS(Table5[Home ID],K125,Table5[Away ID],L125)</f>
        <v>#DIV/0!</v>
      </c>
      <c r="N125">
        <f>COUNTIFS(Table5[Home ID],K125,Table5[Away ID],L125)</f>
        <v>0</v>
      </c>
      <c r="O125">
        <f>COUNTIFS(Table5[Home ID],K125,Table5[Away ID],L125,Table5[Run Diff.],"&gt;0")</f>
        <v>0</v>
      </c>
      <c r="P125">
        <f>Table7[[#This Row],[GP]]-Table7[[#This Row],[Wins]]</f>
        <v>0</v>
      </c>
    </row>
    <row r="126" spans="1:16" hidden="1" x14ac:dyDescent="0.3">
      <c r="A126" t="s">
        <v>89</v>
      </c>
      <c r="B126" s="12">
        <f>VLOOKUP(Table5[[#This Row],[Home Team]],Table3[[Team]:[ID]],2,FALSE)</f>
        <v>20</v>
      </c>
      <c r="C126">
        <v>0</v>
      </c>
      <c r="D126" t="s">
        <v>83</v>
      </c>
      <c r="E126" s="12">
        <f>VLOOKUP(Table5[[#This Row],[Away Team]],Table3[[Team]:[ID]],2,FALSE)</f>
        <v>8</v>
      </c>
      <c r="F126">
        <v>8</v>
      </c>
      <c r="G126" s="12">
        <f>Table5[[#This Row],[Home Team Score]]-Table5[[#This Row],[Away Team Score]]</f>
        <v>-8</v>
      </c>
      <c r="K126">
        <v>4</v>
      </c>
      <c r="L126">
        <v>5</v>
      </c>
      <c r="M126" t="e">
        <f>SUMIFS(Table5[Run Diff.],Table5[Home ID],K126,Table5[Away ID],L126)/COUNTIFS(Table5[Home ID],K126,Table5[Away ID],L126)</f>
        <v>#DIV/0!</v>
      </c>
      <c r="N126">
        <f>COUNTIFS(Table5[Home ID],K126,Table5[Away ID],L126)</f>
        <v>0</v>
      </c>
      <c r="O126">
        <f>COUNTIFS(Table5[Home ID],K126,Table5[Away ID],L126,Table5[Run Diff.],"&gt;0")</f>
        <v>0</v>
      </c>
      <c r="P126">
        <f>Table7[[#This Row],[GP]]-Table7[[#This Row],[Wins]]</f>
        <v>0</v>
      </c>
    </row>
    <row r="127" spans="1:16" hidden="1" x14ac:dyDescent="0.3">
      <c r="A127" t="s">
        <v>87</v>
      </c>
      <c r="B127" s="12">
        <f>VLOOKUP(Table5[[#This Row],[Home Team]],Table3[[Team]:[ID]],2,FALSE)</f>
        <v>17</v>
      </c>
      <c r="C127">
        <v>4</v>
      </c>
      <c r="D127" t="s">
        <v>76</v>
      </c>
      <c r="E127" s="12">
        <f>VLOOKUP(Table5[[#This Row],[Away Team]],Table3[[Team]:[ID]],2,FALSE)</f>
        <v>13</v>
      </c>
      <c r="F127">
        <v>2</v>
      </c>
      <c r="G127" s="12">
        <f>Table5[[#This Row],[Home Team Score]]-Table5[[#This Row],[Away Team Score]]</f>
        <v>2</v>
      </c>
      <c r="K127">
        <v>5</v>
      </c>
      <c r="L127">
        <v>5</v>
      </c>
      <c r="M127" t="e">
        <f>SUMIFS(Table5[Run Diff.],Table5[Home ID],K127,Table5[Away ID],L127)/COUNTIFS(Table5[Home ID],K127,Table5[Away ID],L127)</f>
        <v>#DIV/0!</v>
      </c>
      <c r="N127">
        <f>COUNTIFS(Table5[Home ID],K127,Table5[Away ID],L127)</f>
        <v>0</v>
      </c>
      <c r="O127">
        <f>COUNTIFS(Table5[Home ID],K127,Table5[Away ID],L127,Table5[Run Diff.],"&gt;0")</f>
        <v>0</v>
      </c>
      <c r="P127">
        <f>Table7[[#This Row],[GP]]-Table7[[#This Row],[Wins]]</f>
        <v>0</v>
      </c>
    </row>
    <row r="128" spans="1:16" hidden="1" x14ac:dyDescent="0.3">
      <c r="A128" t="s">
        <v>90</v>
      </c>
      <c r="B128" s="12">
        <f>VLOOKUP(Table5[[#This Row],[Home Team]],Table3[[Team]:[ID]],2,FALSE)</f>
        <v>4</v>
      </c>
      <c r="C128">
        <v>5</v>
      </c>
      <c r="D128" t="s">
        <v>99</v>
      </c>
      <c r="E128" s="12">
        <f>VLOOKUP(Table5[[#This Row],[Away Team]],Table3[[Team]:[ID]],2,FALSE)</f>
        <v>3</v>
      </c>
      <c r="F128">
        <v>7</v>
      </c>
      <c r="G128" s="12">
        <f>Table5[[#This Row],[Home Team Score]]-Table5[[#This Row],[Away Team Score]]</f>
        <v>-2</v>
      </c>
      <c r="K128">
        <v>6</v>
      </c>
      <c r="L128">
        <v>5</v>
      </c>
      <c r="M128" t="e">
        <f>SUMIFS(Table5[Run Diff.],Table5[Home ID],K128,Table5[Away ID],L128)/COUNTIFS(Table5[Home ID],K128,Table5[Away ID],L128)</f>
        <v>#DIV/0!</v>
      </c>
      <c r="N128">
        <f>COUNTIFS(Table5[Home ID],K128,Table5[Away ID],L128)</f>
        <v>0</v>
      </c>
      <c r="O128">
        <f>COUNTIFS(Table5[Home ID],K128,Table5[Away ID],L128,Table5[Run Diff.],"&gt;0")</f>
        <v>0</v>
      </c>
      <c r="P128">
        <f>Table7[[#This Row],[GP]]-Table7[[#This Row],[Wins]]</f>
        <v>0</v>
      </c>
    </row>
    <row r="129" spans="1:16" hidden="1" x14ac:dyDescent="0.3">
      <c r="A129" t="s">
        <v>73</v>
      </c>
      <c r="B129" s="12">
        <f>VLOOKUP(Table5[[#This Row],[Home Team]],Table3[[Team]:[ID]],2,FALSE)</f>
        <v>19</v>
      </c>
      <c r="C129">
        <v>12</v>
      </c>
      <c r="D129" t="s">
        <v>75</v>
      </c>
      <c r="E129" s="12">
        <f>VLOOKUP(Table5[[#This Row],[Away Team]],Table3[[Team]:[ID]],2,FALSE)</f>
        <v>29</v>
      </c>
      <c r="F129">
        <v>2</v>
      </c>
      <c r="G129" s="12">
        <f>Table5[[#This Row],[Home Team Score]]-Table5[[#This Row],[Away Team Score]]</f>
        <v>10</v>
      </c>
      <c r="K129">
        <v>7</v>
      </c>
      <c r="L129">
        <v>5</v>
      </c>
      <c r="M129" t="e">
        <f>SUMIFS(Table5[Run Diff.],Table5[Home ID],K129,Table5[Away ID],L129)/COUNTIFS(Table5[Home ID],K129,Table5[Away ID],L129)</f>
        <v>#DIV/0!</v>
      </c>
      <c r="N129">
        <f>COUNTIFS(Table5[Home ID],K129,Table5[Away ID],L129)</f>
        <v>0</v>
      </c>
      <c r="O129">
        <f>COUNTIFS(Table5[Home ID],K129,Table5[Away ID],L129,Table5[Run Diff.],"&gt;0")</f>
        <v>0</v>
      </c>
      <c r="P129">
        <f>Table7[[#This Row],[GP]]-Table7[[#This Row],[Wins]]</f>
        <v>0</v>
      </c>
    </row>
    <row r="130" spans="1:16" hidden="1" x14ac:dyDescent="0.3">
      <c r="A130" t="s">
        <v>98</v>
      </c>
      <c r="B130" s="12">
        <f>VLOOKUP(Table5[[#This Row],[Home Team]],Table3[[Team]:[ID]],2,FALSE)</f>
        <v>16</v>
      </c>
      <c r="C130">
        <v>2</v>
      </c>
      <c r="D130" t="s">
        <v>92</v>
      </c>
      <c r="E130" s="12">
        <f>VLOOKUP(Table5[[#This Row],[Away Team]],Table3[[Team]:[ID]],2,FALSE)</f>
        <v>18</v>
      </c>
      <c r="F130">
        <v>1</v>
      </c>
      <c r="G130" s="12">
        <f>Table5[[#This Row],[Home Team Score]]-Table5[[#This Row],[Away Team Score]]</f>
        <v>1</v>
      </c>
      <c r="K130">
        <v>8</v>
      </c>
      <c r="L130">
        <v>5</v>
      </c>
      <c r="M130" t="e">
        <f>SUMIFS(Table5[Run Diff.],Table5[Home ID],K130,Table5[Away ID],L130)/COUNTIFS(Table5[Home ID],K130,Table5[Away ID],L130)</f>
        <v>#DIV/0!</v>
      </c>
      <c r="N130">
        <f>COUNTIFS(Table5[Home ID],K130,Table5[Away ID],L130)</f>
        <v>0</v>
      </c>
      <c r="O130">
        <f>COUNTIFS(Table5[Home ID],K130,Table5[Away ID],L130,Table5[Run Diff.],"&gt;0")</f>
        <v>0</v>
      </c>
      <c r="P130">
        <f>Table7[[#This Row],[GP]]-Table7[[#This Row],[Wins]]</f>
        <v>0</v>
      </c>
    </row>
    <row r="131" spans="1:16" x14ac:dyDescent="0.3">
      <c r="A131" t="s">
        <v>93</v>
      </c>
      <c r="B131" s="12">
        <f>VLOOKUP(Table5[[#This Row],[Home Team]],Table3[[Team]:[ID]],2,FALSE)</f>
        <v>1</v>
      </c>
      <c r="C131">
        <v>3</v>
      </c>
      <c r="D131" t="s">
        <v>84</v>
      </c>
      <c r="E131" s="12">
        <f>VLOOKUP(Table5[[#This Row],[Away Team]],Table3[[Team]:[ID]],2,FALSE)</f>
        <v>15</v>
      </c>
      <c r="F131">
        <v>2</v>
      </c>
      <c r="G131" s="12">
        <f>Table5[[#This Row],[Home Team Score]]-Table5[[#This Row],[Away Team Score]]</f>
        <v>1</v>
      </c>
      <c r="K131">
        <v>9</v>
      </c>
      <c r="L131">
        <v>5</v>
      </c>
      <c r="M131">
        <f>SUMIFS(Table5[Run Diff.],Table5[Home ID],K131,Table5[Away ID],L131)/COUNTIFS(Table5[Home ID],K131,Table5[Away ID],L131)</f>
        <v>2.75</v>
      </c>
      <c r="N131">
        <f>COUNTIFS(Table5[Home ID],K131,Table5[Away ID],L131)</f>
        <v>4</v>
      </c>
      <c r="O131">
        <f>COUNTIFS(Table5[Home ID],K131,Table5[Away ID],L131,Table5[Run Diff.],"&gt;0")</f>
        <v>3</v>
      </c>
      <c r="P131">
        <f>Table7[[#This Row],[GP]]-Table7[[#This Row],[Wins]]</f>
        <v>1</v>
      </c>
    </row>
    <row r="132" spans="1:16" hidden="1" x14ac:dyDescent="0.3">
      <c r="A132" t="s">
        <v>78</v>
      </c>
      <c r="B132" s="12">
        <f>VLOOKUP(Table5[[#This Row],[Home Team]],Table3[[Team]:[ID]],2,FALSE)</f>
        <v>9</v>
      </c>
      <c r="C132">
        <v>6</v>
      </c>
      <c r="D132" t="s">
        <v>77</v>
      </c>
      <c r="E132" s="12">
        <f>VLOOKUP(Table5[[#This Row],[Away Team]],Table3[[Team]:[ID]],2,FALSE)</f>
        <v>25</v>
      </c>
      <c r="F132">
        <v>3</v>
      </c>
      <c r="G132" s="12">
        <f>Table5[[#This Row],[Home Team Score]]-Table5[[#This Row],[Away Team Score]]</f>
        <v>3</v>
      </c>
      <c r="K132">
        <v>10</v>
      </c>
      <c r="L132">
        <v>5</v>
      </c>
      <c r="M132" t="e">
        <f>SUMIFS(Table5[Run Diff.],Table5[Home ID],K132,Table5[Away ID],L132)/COUNTIFS(Table5[Home ID],K132,Table5[Away ID],L132)</f>
        <v>#DIV/0!</v>
      </c>
      <c r="N132">
        <f>COUNTIFS(Table5[Home ID],K132,Table5[Away ID],L132)</f>
        <v>0</v>
      </c>
      <c r="O132">
        <f>COUNTIFS(Table5[Home ID],K132,Table5[Away ID],L132,Table5[Run Diff.],"&gt;0")</f>
        <v>0</v>
      </c>
      <c r="P132">
        <f>Table7[[#This Row],[GP]]-Table7[[#This Row],[Wins]]</f>
        <v>0</v>
      </c>
    </row>
    <row r="133" spans="1:16" hidden="1" x14ac:dyDescent="0.3">
      <c r="A133" t="s">
        <v>97</v>
      </c>
      <c r="B133" s="12">
        <f>VLOOKUP(Table5[[#This Row],[Home Team]],Table3[[Team]:[ID]],2,FALSE)</f>
        <v>6</v>
      </c>
      <c r="C133">
        <v>5</v>
      </c>
      <c r="D133" t="s">
        <v>85</v>
      </c>
      <c r="E133" s="12">
        <f>VLOOKUP(Table5[[#This Row],[Away Team]],Table3[[Team]:[ID]],2,FALSE)</f>
        <v>10</v>
      </c>
      <c r="F133">
        <v>15</v>
      </c>
      <c r="G133" s="12">
        <f>Table5[[#This Row],[Home Team Score]]-Table5[[#This Row],[Away Team Score]]</f>
        <v>-10</v>
      </c>
      <c r="K133">
        <v>11</v>
      </c>
      <c r="L133">
        <v>5</v>
      </c>
      <c r="M133" t="e">
        <f>SUMIFS(Table5[Run Diff.],Table5[Home ID],K133,Table5[Away ID],L133)/COUNTIFS(Table5[Home ID],K133,Table5[Away ID],L133)</f>
        <v>#DIV/0!</v>
      </c>
      <c r="N133">
        <f>COUNTIFS(Table5[Home ID],K133,Table5[Away ID],L133)</f>
        <v>0</v>
      </c>
      <c r="O133">
        <f>COUNTIFS(Table5[Home ID],K133,Table5[Away ID],L133,Table5[Run Diff.],"&gt;0")</f>
        <v>0</v>
      </c>
      <c r="P133">
        <f>Table7[[#This Row],[GP]]-Table7[[#This Row],[Wins]]</f>
        <v>0</v>
      </c>
    </row>
    <row r="134" spans="1:16" hidden="1" x14ac:dyDescent="0.3">
      <c r="A134" t="s">
        <v>88</v>
      </c>
      <c r="B134" s="12">
        <f>VLOOKUP(Table5[[#This Row],[Home Team]],Table3[[Team]:[ID]],2,FALSE)</f>
        <v>30</v>
      </c>
      <c r="C134">
        <v>13</v>
      </c>
      <c r="D134" t="s">
        <v>89</v>
      </c>
      <c r="E134" s="12">
        <f>VLOOKUP(Table5[[#This Row],[Away Team]],Table3[[Team]:[ID]],2,FALSE)</f>
        <v>20</v>
      </c>
      <c r="F134">
        <v>3</v>
      </c>
      <c r="G134" s="12">
        <f>Table5[[#This Row],[Home Team Score]]-Table5[[#This Row],[Away Team Score]]</f>
        <v>10</v>
      </c>
      <c r="K134">
        <v>12</v>
      </c>
      <c r="L134">
        <v>5</v>
      </c>
      <c r="M134" t="e">
        <f>SUMIFS(Table5[Run Diff.],Table5[Home ID],K134,Table5[Away ID],L134)/COUNTIFS(Table5[Home ID],K134,Table5[Away ID],L134)</f>
        <v>#DIV/0!</v>
      </c>
      <c r="N134">
        <f>COUNTIFS(Table5[Home ID],K134,Table5[Away ID],L134)</f>
        <v>0</v>
      </c>
      <c r="O134">
        <f>COUNTIFS(Table5[Home ID],K134,Table5[Away ID],L134,Table5[Run Diff.],"&gt;0")</f>
        <v>0</v>
      </c>
      <c r="P134">
        <f>Table7[[#This Row],[GP]]-Table7[[#This Row],[Wins]]</f>
        <v>0</v>
      </c>
    </row>
    <row r="135" spans="1:16" hidden="1" x14ac:dyDescent="0.3">
      <c r="A135" t="s">
        <v>96</v>
      </c>
      <c r="B135" s="12">
        <f>VLOOKUP(Table5[[#This Row],[Home Team]],Table3[[Team]:[ID]],2,FALSE)</f>
        <v>11</v>
      </c>
      <c r="C135">
        <v>7</v>
      </c>
      <c r="D135" t="s">
        <v>100</v>
      </c>
      <c r="E135" s="12">
        <f>VLOOKUP(Table5[[#This Row],[Away Team]],Table3[[Team]:[ID]],2,FALSE)</f>
        <v>28</v>
      </c>
      <c r="F135">
        <v>1</v>
      </c>
      <c r="G135" s="12">
        <f>Table5[[#This Row],[Home Team Score]]-Table5[[#This Row],[Away Team Score]]</f>
        <v>6</v>
      </c>
      <c r="K135">
        <v>13</v>
      </c>
      <c r="L135">
        <v>5</v>
      </c>
      <c r="M135" t="e">
        <f>SUMIFS(Table5[Run Diff.],Table5[Home ID],K135,Table5[Away ID],L135)/COUNTIFS(Table5[Home ID],K135,Table5[Away ID],L135)</f>
        <v>#DIV/0!</v>
      </c>
      <c r="N135">
        <f>COUNTIFS(Table5[Home ID],K135,Table5[Away ID],L135)</f>
        <v>0</v>
      </c>
      <c r="O135">
        <f>COUNTIFS(Table5[Home ID],K135,Table5[Away ID],L135,Table5[Run Diff.],"&gt;0")</f>
        <v>0</v>
      </c>
      <c r="P135">
        <f>Table7[[#This Row],[GP]]-Table7[[#This Row],[Wins]]</f>
        <v>0</v>
      </c>
    </row>
    <row r="136" spans="1:16" hidden="1" x14ac:dyDescent="0.3">
      <c r="A136" t="s">
        <v>78</v>
      </c>
      <c r="B136" s="12">
        <f>VLOOKUP(Table5[[#This Row],[Home Team]],Table3[[Team]:[ID]],2,FALSE)</f>
        <v>9</v>
      </c>
      <c r="C136">
        <v>5</v>
      </c>
      <c r="D136" t="s">
        <v>82</v>
      </c>
      <c r="E136" s="12">
        <f>VLOOKUP(Table5[[#This Row],[Away Team]],Table3[[Team]:[ID]],2,FALSE)</f>
        <v>23</v>
      </c>
      <c r="F136">
        <v>8</v>
      </c>
      <c r="G136" s="12">
        <f>Table5[[#This Row],[Home Team Score]]-Table5[[#This Row],[Away Team Score]]</f>
        <v>-3</v>
      </c>
      <c r="K136">
        <v>14</v>
      </c>
      <c r="L136">
        <v>5</v>
      </c>
      <c r="M136" t="e">
        <f>SUMIFS(Table5[Run Diff.],Table5[Home ID],K136,Table5[Away ID],L136)/COUNTIFS(Table5[Home ID],K136,Table5[Away ID],L136)</f>
        <v>#DIV/0!</v>
      </c>
      <c r="N136">
        <f>COUNTIFS(Table5[Home ID],K136,Table5[Away ID],L136)</f>
        <v>0</v>
      </c>
      <c r="O136">
        <f>COUNTIFS(Table5[Home ID],K136,Table5[Away ID],L136,Table5[Run Diff.],"&gt;0")</f>
        <v>0</v>
      </c>
      <c r="P136">
        <f>Table7[[#This Row],[GP]]-Table7[[#This Row],[Wins]]</f>
        <v>0</v>
      </c>
    </row>
    <row r="137" spans="1:16" x14ac:dyDescent="0.3">
      <c r="A137" t="s">
        <v>83</v>
      </c>
      <c r="B137" s="12">
        <f>VLOOKUP(Table5[[#This Row],[Home Team]],Table3[[Team]:[ID]],2,FALSE)</f>
        <v>8</v>
      </c>
      <c r="C137">
        <v>0</v>
      </c>
      <c r="D137" t="s">
        <v>74</v>
      </c>
      <c r="E137" s="12">
        <f>VLOOKUP(Table5[[#This Row],[Away Team]],Table3[[Team]:[ID]],2,FALSE)</f>
        <v>12</v>
      </c>
      <c r="F137">
        <v>4</v>
      </c>
      <c r="G137" s="12">
        <f>Table5[[#This Row],[Home Team Score]]-Table5[[#This Row],[Away Team Score]]</f>
        <v>-4</v>
      </c>
      <c r="K137">
        <v>15</v>
      </c>
      <c r="L137">
        <v>5</v>
      </c>
      <c r="M137">
        <f>SUMIFS(Table5[Run Diff.],Table5[Home ID],K137,Table5[Away ID],L137)/COUNTIFS(Table5[Home ID],K137,Table5[Away ID],L137)</f>
        <v>-3</v>
      </c>
      <c r="N137">
        <f>COUNTIFS(Table5[Home ID],K137,Table5[Away ID],L137)</f>
        <v>3</v>
      </c>
      <c r="O137">
        <f>COUNTIFS(Table5[Home ID],K137,Table5[Away ID],L137,Table5[Run Diff.],"&gt;0")</f>
        <v>1</v>
      </c>
      <c r="P137">
        <f>Table7[[#This Row],[GP]]-Table7[[#This Row],[Wins]]</f>
        <v>2</v>
      </c>
    </row>
    <row r="138" spans="1:16" hidden="1" x14ac:dyDescent="0.3">
      <c r="A138" t="s">
        <v>81</v>
      </c>
      <c r="B138" s="12">
        <f>VLOOKUP(Table5[[#This Row],[Home Team]],Table3[[Team]:[ID]],2,FALSE)</f>
        <v>22</v>
      </c>
      <c r="C138">
        <v>12</v>
      </c>
      <c r="D138" t="s">
        <v>92</v>
      </c>
      <c r="E138" s="12">
        <f>VLOOKUP(Table5[[#This Row],[Away Team]],Table3[[Team]:[ID]],2,FALSE)</f>
        <v>18</v>
      </c>
      <c r="F138">
        <v>7</v>
      </c>
      <c r="G138" s="12">
        <f>Table5[[#This Row],[Home Team Score]]-Table5[[#This Row],[Away Team Score]]</f>
        <v>5</v>
      </c>
      <c r="K138">
        <v>16</v>
      </c>
      <c r="L138">
        <v>5</v>
      </c>
      <c r="M138" t="e">
        <f>SUMIFS(Table5[Run Diff.],Table5[Home ID],K138,Table5[Away ID],L138)/COUNTIFS(Table5[Home ID],K138,Table5[Away ID],L138)</f>
        <v>#DIV/0!</v>
      </c>
      <c r="N138">
        <f>COUNTIFS(Table5[Home ID],K138,Table5[Away ID],L138)</f>
        <v>0</v>
      </c>
      <c r="O138">
        <f>COUNTIFS(Table5[Home ID],K138,Table5[Away ID],L138,Table5[Run Diff.],"&gt;0")</f>
        <v>0</v>
      </c>
      <c r="P138">
        <f>Table7[[#This Row],[GP]]-Table7[[#This Row],[Wins]]</f>
        <v>0</v>
      </c>
    </row>
    <row r="139" spans="1:16" hidden="1" x14ac:dyDescent="0.3">
      <c r="A139" t="s">
        <v>87</v>
      </c>
      <c r="B139" s="12">
        <f>VLOOKUP(Table5[[#This Row],[Home Team]],Table3[[Team]:[ID]],2,FALSE)</f>
        <v>17</v>
      </c>
      <c r="C139">
        <v>11</v>
      </c>
      <c r="D139" t="s">
        <v>76</v>
      </c>
      <c r="E139" s="12">
        <f>VLOOKUP(Table5[[#This Row],[Away Team]],Table3[[Team]:[ID]],2,FALSE)</f>
        <v>13</v>
      </c>
      <c r="F139">
        <v>5</v>
      </c>
      <c r="G139" s="12">
        <f>Table5[[#This Row],[Home Team Score]]-Table5[[#This Row],[Away Team Score]]</f>
        <v>6</v>
      </c>
      <c r="K139">
        <v>17</v>
      </c>
      <c r="L139">
        <v>5</v>
      </c>
      <c r="M139" t="e">
        <f>SUMIFS(Table5[Run Diff.],Table5[Home ID],K139,Table5[Away ID],L139)/COUNTIFS(Table5[Home ID],K139,Table5[Away ID],L139)</f>
        <v>#DIV/0!</v>
      </c>
      <c r="N139">
        <f>COUNTIFS(Table5[Home ID],K139,Table5[Away ID],L139)</f>
        <v>0</v>
      </c>
      <c r="O139">
        <f>COUNTIFS(Table5[Home ID],K139,Table5[Away ID],L139,Table5[Run Diff.],"&gt;0")</f>
        <v>0</v>
      </c>
      <c r="P139">
        <f>Table7[[#This Row],[GP]]-Table7[[#This Row],[Wins]]</f>
        <v>0</v>
      </c>
    </row>
    <row r="140" spans="1:16" hidden="1" x14ac:dyDescent="0.3">
      <c r="A140" t="s">
        <v>91</v>
      </c>
      <c r="B140" s="12">
        <f>VLOOKUP(Table5[[#This Row],[Home Team]],Table3[[Team]:[ID]],2,FALSE)</f>
        <v>14</v>
      </c>
      <c r="C140">
        <v>2</v>
      </c>
      <c r="D140" t="s">
        <v>98</v>
      </c>
      <c r="E140" s="12">
        <f>VLOOKUP(Table5[[#This Row],[Away Team]],Table3[[Team]:[ID]],2,FALSE)</f>
        <v>16</v>
      </c>
      <c r="F140">
        <v>1</v>
      </c>
      <c r="G140" s="12">
        <f>Table5[[#This Row],[Home Team Score]]-Table5[[#This Row],[Away Team Score]]</f>
        <v>1</v>
      </c>
      <c r="K140">
        <v>18</v>
      </c>
      <c r="L140">
        <v>5</v>
      </c>
      <c r="M140" t="e">
        <f>SUMIFS(Table5[Run Diff.],Table5[Home ID],K140,Table5[Away ID],L140)/COUNTIFS(Table5[Home ID],K140,Table5[Away ID],L140)</f>
        <v>#DIV/0!</v>
      </c>
      <c r="N140">
        <f>COUNTIFS(Table5[Home ID],K140,Table5[Away ID],L140)</f>
        <v>0</v>
      </c>
      <c r="O140">
        <f>COUNTIFS(Table5[Home ID],K140,Table5[Away ID],L140,Table5[Run Diff.],"&gt;0")</f>
        <v>0</v>
      </c>
      <c r="P140">
        <f>Table7[[#This Row],[GP]]-Table7[[#This Row],[Wins]]</f>
        <v>0</v>
      </c>
    </row>
    <row r="141" spans="1:16" hidden="1" x14ac:dyDescent="0.3">
      <c r="A141" t="s">
        <v>90</v>
      </c>
      <c r="B141" s="12">
        <f>VLOOKUP(Table5[[#This Row],[Home Team]],Table3[[Team]:[ID]],2,FALSE)</f>
        <v>4</v>
      </c>
      <c r="C141">
        <v>2</v>
      </c>
      <c r="D141" t="s">
        <v>99</v>
      </c>
      <c r="E141" s="12">
        <f>VLOOKUP(Table5[[#This Row],[Away Team]],Table3[[Team]:[ID]],2,FALSE)</f>
        <v>3</v>
      </c>
      <c r="F141">
        <v>3</v>
      </c>
      <c r="G141" s="12">
        <f>Table5[[#This Row],[Home Team Score]]-Table5[[#This Row],[Away Team Score]]</f>
        <v>-1</v>
      </c>
      <c r="K141">
        <v>19</v>
      </c>
      <c r="L141">
        <v>5</v>
      </c>
      <c r="M141" t="e">
        <f>SUMIFS(Table5[Run Diff.],Table5[Home ID],K141,Table5[Away ID],L141)/COUNTIFS(Table5[Home ID],K141,Table5[Away ID],L141)</f>
        <v>#DIV/0!</v>
      </c>
      <c r="N141">
        <f>COUNTIFS(Table5[Home ID],K141,Table5[Away ID],L141)</f>
        <v>0</v>
      </c>
      <c r="O141">
        <f>COUNTIFS(Table5[Home ID],K141,Table5[Away ID],L141,Table5[Run Diff.],"&gt;0")</f>
        <v>0</v>
      </c>
      <c r="P141">
        <f>Table7[[#This Row],[GP]]-Table7[[#This Row],[Wins]]</f>
        <v>0</v>
      </c>
    </row>
    <row r="142" spans="1:16" hidden="1" x14ac:dyDescent="0.3">
      <c r="A142" t="s">
        <v>95</v>
      </c>
      <c r="B142" s="12">
        <f>VLOOKUP(Table5[[#This Row],[Home Team]],Table3[[Team]:[ID]],2,FALSE)</f>
        <v>26</v>
      </c>
      <c r="C142">
        <v>2</v>
      </c>
      <c r="D142" t="s">
        <v>72</v>
      </c>
      <c r="E142" s="12">
        <f>VLOOKUP(Table5[[#This Row],[Away Team]],Table3[[Team]:[ID]],2,FALSE)</f>
        <v>5</v>
      </c>
      <c r="F142">
        <v>3</v>
      </c>
      <c r="G142" s="12">
        <f>Table5[[#This Row],[Home Team Score]]-Table5[[#This Row],[Away Team Score]]</f>
        <v>-1</v>
      </c>
      <c r="K142">
        <v>20</v>
      </c>
      <c r="L142">
        <v>5</v>
      </c>
      <c r="M142" t="e">
        <f>SUMIFS(Table5[Run Diff.],Table5[Home ID],K142,Table5[Away ID],L142)/COUNTIFS(Table5[Home ID],K142,Table5[Away ID],L142)</f>
        <v>#DIV/0!</v>
      </c>
      <c r="N142">
        <f>COUNTIFS(Table5[Home ID],K142,Table5[Away ID],L142)</f>
        <v>0</v>
      </c>
      <c r="O142">
        <f>COUNTIFS(Table5[Home ID],K142,Table5[Away ID],L142,Table5[Run Diff.],"&gt;0")</f>
        <v>0</v>
      </c>
      <c r="P142">
        <f>Table7[[#This Row],[GP]]-Table7[[#This Row],[Wins]]</f>
        <v>0</v>
      </c>
    </row>
    <row r="143" spans="1:16" hidden="1" x14ac:dyDescent="0.3">
      <c r="A143" t="s">
        <v>71</v>
      </c>
      <c r="B143" s="12">
        <f>VLOOKUP(Table5[[#This Row],[Home Team]],Table3[[Team]:[ID]],2,FALSE)</f>
        <v>24</v>
      </c>
      <c r="C143">
        <v>10</v>
      </c>
      <c r="D143" t="s">
        <v>80</v>
      </c>
      <c r="E143" s="12">
        <f>VLOOKUP(Table5[[#This Row],[Away Team]],Table3[[Team]:[ID]],2,FALSE)</f>
        <v>21</v>
      </c>
      <c r="F143">
        <v>0</v>
      </c>
      <c r="G143" s="12">
        <f>Table5[[#This Row],[Home Team Score]]-Table5[[#This Row],[Away Team Score]]</f>
        <v>10</v>
      </c>
      <c r="K143">
        <v>21</v>
      </c>
      <c r="L143">
        <v>5</v>
      </c>
      <c r="M143" t="e">
        <f>SUMIFS(Table5[Run Diff.],Table5[Home ID],K143,Table5[Away ID],L143)/COUNTIFS(Table5[Home ID],K143,Table5[Away ID],L143)</f>
        <v>#DIV/0!</v>
      </c>
      <c r="N143">
        <f>COUNTIFS(Table5[Home ID],K143,Table5[Away ID],L143)</f>
        <v>0</v>
      </c>
      <c r="O143">
        <f>COUNTIFS(Table5[Home ID],K143,Table5[Away ID],L143,Table5[Run Diff.],"&gt;0")</f>
        <v>0</v>
      </c>
      <c r="P143">
        <f>Table7[[#This Row],[GP]]-Table7[[#This Row],[Wins]]</f>
        <v>0</v>
      </c>
    </row>
    <row r="144" spans="1:16" hidden="1" x14ac:dyDescent="0.3">
      <c r="A144" t="s">
        <v>73</v>
      </c>
      <c r="B144" s="12">
        <f>VLOOKUP(Table5[[#This Row],[Home Team]],Table3[[Team]:[ID]],2,FALSE)</f>
        <v>19</v>
      </c>
      <c r="C144">
        <v>5</v>
      </c>
      <c r="D144" t="s">
        <v>75</v>
      </c>
      <c r="E144" s="12">
        <f>VLOOKUP(Table5[[#This Row],[Away Team]],Table3[[Team]:[ID]],2,FALSE)</f>
        <v>29</v>
      </c>
      <c r="F144">
        <v>7</v>
      </c>
      <c r="G144" s="12">
        <f>Table5[[#This Row],[Home Team Score]]-Table5[[#This Row],[Away Team Score]]</f>
        <v>-2</v>
      </c>
      <c r="K144">
        <v>22</v>
      </c>
      <c r="L144">
        <v>5</v>
      </c>
      <c r="M144" t="e">
        <f>SUMIFS(Table5[Run Diff.],Table5[Home ID],K144,Table5[Away ID],L144)/COUNTIFS(Table5[Home ID],K144,Table5[Away ID],L144)</f>
        <v>#DIV/0!</v>
      </c>
      <c r="N144">
        <f>COUNTIFS(Table5[Home ID],K144,Table5[Away ID],L144)</f>
        <v>0</v>
      </c>
      <c r="O144">
        <f>COUNTIFS(Table5[Home ID],K144,Table5[Away ID],L144,Table5[Run Diff.],"&gt;0")</f>
        <v>0</v>
      </c>
      <c r="P144">
        <f>Table7[[#This Row],[GP]]-Table7[[#This Row],[Wins]]</f>
        <v>0</v>
      </c>
    </row>
    <row r="145" spans="1:16" x14ac:dyDescent="0.3">
      <c r="A145" t="s">
        <v>79</v>
      </c>
      <c r="B145" s="12">
        <f>VLOOKUP(Table5[[#This Row],[Home Team]],Table3[[Team]:[ID]],2,FALSE)</f>
        <v>2</v>
      </c>
      <c r="C145">
        <v>2</v>
      </c>
      <c r="D145" t="s">
        <v>86</v>
      </c>
      <c r="E145" s="12">
        <f>VLOOKUP(Table5[[#This Row],[Away Team]],Table3[[Team]:[ID]],2,FALSE)</f>
        <v>7</v>
      </c>
      <c r="F145">
        <v>3</v>
      </c>
      <c r="G145" s="12">
        <f>Table5[[#This Row],[Home Team Score]]-Table5[[#This Row],[Away Team Score]]</f>
        <v>-1</v>
      </c>
      <c r="K145">
        <v>23</v>
      </c>
      <c r="L145">
        <v>5</v>
      </c>
      <c r="M145">
        <f>SUMIFS(Table5[Run Diff.],Table5[Home ID],K145,Table5[Away ID],L145)/COUNTIFS(Table5[Home ID],K145,Table5[Away ID],L145)</f>
        <v>-2.5</v>
      </c>
      <c r="N145">
        <f>COUNTIFS(Table5[Home ID],K145,Table5[Away ID],L145)</f>
        <v>2</v>
      </c>
      <c r="O145">
        <f>COUNTIFS(Table5[Home ID],K145,Table5[Away ID],L145,Table5[Run Diff.],"&gt;0")</f>
        <v>0</v>
      </c>
      <c r="P145">
        <f>Table7[[#This Row],[GP]]-Table7[[#This Row],[Wins]]</f>
        <v>2</v>
      </c>
    </row>
    <row r="146" spans="1:16" hidden="1" x14ac:dyDescent="0.3">
      <c r="A146" t="s">
        <v>93</v>
      </c>
      <c r="B146" s="12">
        <f>VLOOKUP(Table5[[#This Row],[Home Team]],Table3[[Team]:[ID]],2,FALSE)</f>
        <v>1</v>
      </c>
      <c r="C146">
        <v>5</v>
      </c>
      <c r="D146" t="s">
        <v>84</v>
      </c>
      <c r="E146" s="12">
        <f>VLOOKUP(Table5[[#This Row],[Away Team]],Table3[[Team]:[ID]],2,FALSE)</f>
        <v>15</v>
      </c>
      <c r="F146">
        <v>7</v>
      </c>
      <c r="G146" s="12">
        <f>Table5[[#This Row],[Home Team Score]]-Table5[[#This Row],[Away Team Score]]</f>
        <v>-2</v>
      </c>
      <c r="K146">
        <v>24</v>
      </c>
      <c r="L146">
        <v>5</v>
      </c>
      <c r="M146" t="e">
        <f>SUMIFS(Table5[Run Diff.],Table5[Home ID],K146,Table5[Away ID],L146)/COUNTIFS(Table5[Home ID],K146,Table5[Away ID],L146)</f>
        <v>#DIV/0!</v>
      </c>
      <c r="N146">
        <f>COUNTIFS(Table5[Home ID],K146,Table5[Away ID],L146)</f>
        <v>0</v>
      </c>
      <c r="O146">
        <f>COUNTIFS(Table5[Home ID],K146,Table5[Away ID],L146,Table5[Run Diff.],"&gt;0")</f>
        <v>0</v>
      </c>
      <c r="P146">
        <f>Table7[[#This Row],[GP]]-Table7[[#This Row],[Wins]]</f>
        <v>0</v>
      </c>
    </row>
    <row r="147" spans="1:16" hidden="1" x14ac:dyDescent="0.3">
      <c r="A147" t="s">
        <v>94</v>
      </c>
      <c r="B147" s="12">
        <f>VLOOKUP(Table5[[#This Row],[Home Team]],Table3[[Team]:[ID]],2,FALSE)</f>
        <v>27</v>
      </c>
      <c r="C147">
        <v>4</v>
      </c>
      <c r="D147" t="s">
        <v>77</v>
      </c>
      <c r="E147" s="12">
        <f>VLOOKUP(Table5[[#This Row],[Away Team]],Table3[[Team]:[ID]],2,FALSE)</f>
        <v>25</v>
      </c>
      <c r="F147">
        <v>12</v>
      </c>
      <c r="G147" s="12">
        <f>Table5[[#This Row],[Home Team Score]]-Table5[[#This Row],[Away Team Score]]</f>
        <v>-8</v>
      </c>
      <c r="K147">
        <v>25</v>
      </c>
      <c r="L147">
        <v>5</v>
      </c>
      <c r="M147" t="e">
        <f>SUMIFS(Table5[Run Diff.],Table5[Home ID],K147,Table5[Away ID],L147)/COUNTIFS(Table5[Home ID],K147,Table5[Away ID],L147)</f>
        <v>#DIV/0!</v>
      </c>
      <c r="N147">
        <f>COUNTIFS(Table5[Home ID],K147,Table5[Away ID],L147)</f>
        <v>0</v>
      </c>
      <c r="O147">
        <f>COUNTIFS(Table5[Home ID],K147,Table5[Away ID],L147,Table5[Run Diff.],"&gt;0")</f>
        <v>0</v>
      </c>
      <c r="P147">
        <f>Table7[[#This Row],[GP]]-Table7[[#This Row],[Wins]]</f>
        <v>0</v>
      </c>
    </row>
    <row r="148" spans="1:16" x14ac:dyDescent="0.3">
      <c r="A148" t="s">
        <v>96</v>
      </c>
      <c r="B148" s="12">
        <f>VLOOKUP(Table5[[#This Row],[Home Team]],Table3[[Team]:[ID]],2,FALSE)</f>
        <v>11</v>
      </c>
      <c r="C148">
        <v>6</v>
      </c>
      <c r="D148" t="s">
        <v>100</v>
      </c>
      <c r="E148" s="12">
        <f>VLOOKUP(Table5[[#This Row],[Away Team]],Table3[[Team]:[ID]],2,FALSE)</f>
        <v>28</v>
      </c>
      <c r="F148">
        <v>5</v>
      </c>
      <c r="G148" s="12">
        <f>Table5[[#This Row],[Home Team Score]]-Table5[[#This Row],[Away Team Score]]</f>
        <v>1</v>
      </c>
      <c r="K148">
        <v>26</v>
      </c>
      <c r="L148">
        <v>5</v>
      </c>
      <c r="M148">
        <f>SUMIFS(Table5[Run Diff.],Table5[Home ID],K148,Table5[Away ID],L148)/COUNTIFS(Table5[Home ID],K148,Table5[Away ID],L148)</f>
        <v>-1.3333333333333333</v>
      </c>
      <c r="N148">
        <f>COUNTIFS(Table5[Home ID],K148,Table5[Away ID],L148)</f>
        <v>3</v>
      </c>
      <c r="O148">
        <f>COUNTIFS(Table5[Home ID],K148,Table5[Away ID],L148,Table5[Run Diff.],"&gt;0")</f>
        <v>0</v>
      </c>
      <c r="P148">
        <f>Table7[[#This Row],[GP]]-Table7[[#This Row],[Wins]]</f>
        <v>3</v>
      </c>
    </row>
    <row r="149" spans="1:16" hidden="1" x14ac:dyDescent="0.3">
      <c r="A149" t="s">
        <v>88</v>
      </c>
      <c r="B149" s="12">
        <f>VLOOKUP(Table5[[#This Row],[Home Team]],Table3[[Team]:[ID]],2,FALSE)</f>
        <v>30</v>
      </c>
      <c r="C149">
        <v>4</v>
      </c>
      <c r="D149" t="s">
        <v>89</v>
      </c>
      <c r="E149" s="12">
        <f>VLOOKUP(Table5[[#This Row],[Away Team]],Table3[[Team]:[ID]],2,FALSE)</f>
        <v>20</v>
      </c>
      <c r="F149">
        <v>10</v>
      </c>
      <c r="G149" s="12">
        <f>Table5[[#This Row],[Home Team Score]]-Table5[[#This Row],[Away Team Score]]</f>
        <v>-6</v>
      </c>
      <c r="K149">
        <v>27</v>
      </c>
      <c r="L149">
        <v>5</v>
      </c>
      <c r="M149" t="e">
        <f>SUMIFS(Table5[Run Diff.],Table5[Home ID],K149,Table5[Away ID],L149)/COUNTIFS(Table5[Home ID],K149,Table5[Away ID],L149)</f>
        <v>#DIV/0!</v>
      </c>
      <c r="N149">
        <f>COUNTIFS(Table5[Home ID],K149,Table5[Away ID],L149)</f>
        <v>0</v>
      </c>
      <c r="O149">
        <f>COUNTIFS(Table5[Home ID],K149,Table5[Away ID],L149,Table5[Run Diff.],"&gt;0")</f>
        <v>0</v>
      </c>
      <c r="P149">
        <f>Table7[[#This Row],[GP]]-Table7[[#This Row],[Wins]]</f>
        <v>0</v>
      </c>
    </row>
    <row r="150" spans="1:16" hidden="1" x14ac:dyDescent="0.3">
      <c r="A150" t="s">
        <v>78</v>
      </c>
      <c r="B150" s="12">
        <f>VLOOKUP(Table5[[#This Row],[Home Team]],Table3[[Team]:[ID]],2,FALSE)</f>
        <v>9</v>
      </c>
      <c r="C150">
        <v>10</v>
      </c>
      <c r="D150" t="s">
        <v>82</v>
      </c>
      <c r="E150" s="12">
        <f>VLOOKUP(Table5[[#This Row],[Away Team]],Table3[[Team]:[ID]],2,FALSE)</f>
        <v>23</v>
      </c>
      <c r="F150">
        <v>1</v>
      </c>
      <c r="G150" s="12">
        <f>Table5[[#This Row],[Home Team Score]]-Table5[[#This Row],[Away Team Score]]</f>
        <v>9</v>
      </c>
      <c r="K150">
        <v>28</v>
      </c>
      <c r="L150">
        <v>5</v>
      </c>
      <c r="M150" t="e">
        <f>SUMIFS(Table5[Run Diff.],Table5[Home ID],K150,Table5[Away ID],L150)/COUNTIFS(Table5[Home ID],K150,Table5[Away ID],L150)</f>
        <v>#DIV/0!</v>
      </c>
      <c r="N150">
        <f>COUNTIFS(Table5[Home ID],K150,Table5[Away ID],L150)</f>
        <v>0</v>
      </c>
      <c r="O150">
        <f>COUNTIFS(Table5[Home ID],K150,Table5[Away ID],L150,Table5[Run Diff.],"&gt;0")</f>
        <v>0</v>
      </c>
      <c r="P150">
        <f>Table7[[#This Row],[GP]]-Table7[[#This Row],[Wins]]</f>
        <v>0</v>
      </c>
    </row>
    <row r="151" spans="1:16" hidden="1" x14ac:dyDescent="0.3">
      <c r="A151" t="s">
        <v>90</v>
      </c>
      <c r="B151" s="12">
        <f>VLOOKUP(Table5[[#This Row],[Home Team]],Table3[[Team]:[ID]],2,FALSE)</f>
        <v>4</v>
      </c>
      <c r="C151">
        <v>5</v>
      </c>
      <c r="D151" t="s">
        <v>99</v>
      </c>
      <c r="E151" s="12">
        <f>VLOOKUP(Table5[[#This Row],[Away Team]],Table3[[Team]:[ID]],2,FALSE)</f>
        <v>3</v>
      </c>
      <c r="F151">
        <v>2</v>
      </c>
      <c r="G151" s="12">
        <f>Table5[[#This Row],[Home Team Score]]-Table5[[#This Row],[Away Team Score]]</f>
        <v>3</v>
      </c>
      <c r="K151">
        <v>29</v>
      </c>
      <c r="L151">
        <v>5</v>
      </c>
      <c r="M151" t="e">
        <f>SUMIFS(Table5[Run Diff.],Table5[Home ID],K151,Table5[Away ID],L151)/COUNTIFS(Table5[Home ID],K151,Table5[Away ID],L151)</f>
        <v>#DIV/0!</v>
      </c>
      <c r="N151">
        <f>COUNTIFS(Table5[Home ID],K151,Table5[Away ID],L151)</f>
        <v>0</v>
      </c>
      <c r="O151">
        <f>COUNTIFS(Table5[Home ID],K151,Table5[Away ID],L151,Table5[Run Diff.],"&gt;0")</f>
        <v>0</v>
      </c>
      <c r="P151">
        <f>Table7[[#This Row],[GP]]-Table7[[#This Row],[Wins]]</f>
        <v>0</v>
      </c>
    </row>
    <row r="152" spans="1:16" hidden="1" x14ac:dyDescent="0.3">
      <c r="A152" t="s">
        <v>83</v>
      </c>
      <c r="B152" s="12">
        <f>VLOOKUP(Table5[[#This Row],[Home Team]],Table3[[Team]:[ID]],2,FALSE)</f>
        <v>8</v>
      </c>
      <c r="C152">
        <v>5</v>
      </c>
      <c r="D152" t="s">
        <v>74</v>
      </c>
      <c r="E152" s="12">
        <f>VLOOKUP(Table5[[#This Row],[Away Team]],Table3[[Team]:[ID]],2,FALSE)</f>
        <v>12</v>
      </c>
      <c r="F152">
        <v>12</v>
      </c>
      <c r="G152" s="12">
        <f>Table5[[#This Row],[Home Team Score]]-Table5[[#This Row],[Away Team Score]]</f>
        <v>-7</v>
      </c>
      <c r="K152">
        <v>30</v>
      </c>
      <c r="L152">
        <v>5</v>
      </c>
      <c r="M152" t="e">
        <f>SUMIFS(Table5[Run Diff.],Table5[Home ID],K152,Table5[Away ID],L152)/COUNTIFS(Table5[Home ID],K152,Table5[Away ID],L152)</f>
        <v>#DIV/0!</v>
      </c>
      <c r="N152">
        <f>COUNTIFS(Table5[Home ID],K152,Table5[Away ID],L152)</f>
        <v>0</v>
      </c>
      <c r="O152">
        <f>COUNTIFS(Table5[Home ID],K152,Table5[Away ID],L152,Table5[Run Diff.],"&gt;0")</f>
        <v>0</v>
      </c>
      <c r="P152">
        <f>Table7[[#This Row],[GP]]-Table7[[#This Row],[Wins]]</f>
        <v>0</v>
      </c>
    </row>
    <row r="153" spans="1:16" hidden="1" x14ac:dyDescent="0.3">
      <c r="A153" t="s">
        <v>81</v>
      </c>
      <c r="B153" s="12">
        <f>VLOOKUP(Table5[[#This Row],[Home Team]],Table3[[Team]:[ID]],2,FALSE)</f>
        <v>22</v>
      </c>
      <c r="C153">
        <v>2</v>
      </c>
      <c r="D153" t="s">
        <v>92</v>
      </c>
      <c r="E153" s="12">
        <f>VLOOKUP(Table5[[#This Row],[Away Team]],Table3[[Team]:[ID]],2,FALSE)</f>
        <v>18</v>
      </c>
      <c r="F153">
        <v>4</v>
      </c>
      <c r="G153" s="12">
        <f>Table5[[#This Row],[Home Team Score]]-Table5[[#This Row],[Away Team Score]]</f>
        <v>-2</v>
      </c>
      <c r="K153">
        <v>1</v>
      </c>
      <c r="L153">
        <v>6</v>
      </c>
      <c r="M153" t="e">
        <f>SUMIFS(Table5[Run Diff.],Table5[Home ID],K153,Table5[Away ID],L153)/COUNTIFS(Table5[Home ID],K153,Table5[Away ID],L153)</f>
        <v>#DIV/0!</v>
      </c>
      <c r="N153">
        <f>COUNTIFS(Table5[Home ID],K153,Table5[Away ID],L153)</f>
        <v>0</v>
      </c>
      <c r="O153">
        <f>COUNTIFS(Table5[Home ID],K153,Table5[Away ID],L153,Table5[Run Diff.],"&gt;0")</f>
        <v>0</v>
      </c>
      <c r="P153">
        <f>Table7[[#This Row],[GP]]-Table7[[#This Row],[Wins]]</f>
        <v>0</v>
      </c>
    </row>
    <row r="154" spans="1:16" hidden="1" x14ac:dyDescent="0.3">
      <c r="A154" t="s">
        <v>87</v>
      </c>
      <c r="B154" s="12">
        <f>VLOOKUP(Table5[[#This Row],[Home Team]],Table3[[Team]:[ID]],2,FALSE)</f>
        <v>17</v>
      </c>
      <c r="C154">
        <v>2</v>
      </c>
      <c r="D154" t="s">
        <v>76</v>
      </c>
      <c r="E154" s="12">
        <f>VLOOKUP(Table5[[#This Row],[Away Team]],Table3[[Team]:[ID]],2,FALSE)</f>
        <v>13</v>
      </c>
      <c r="F154">
        <v>7</v>
      </c>
      <c r="G154" s="12">
        <f>Table5[[#This Row],[Home Team Score]]-Table5[[#This Row],[Away Team Score]]</f>
        <v>-5</v>
      </c>
      <c r="K154">
        <v>2</v>
      </c>
      <c r="L154">
        <v>6</v>
      </c>
      <c r="M154" t="e">
        <f>SUMIFS(Table5[Run Diff.],Table5[Home ID],K154,Table5[Away ID],L154)/COUNTIFS(Table5[Home ID],K154,Table5[Away ID],L154)</f>
        <v>#DIV/0!</v>
      </c>
      <c r="N154">
        <f>COUNTIFS(Table5[Home ID],K154,Table5[Away ID],L154)</f>
        <v>0</v>
      </c>
      <c r="O154">
        <f>COUNTIFS(Table5[Home ID],K154,Table5[Away ID],L154,Table5[Run Diff.],"&gt;0")</f>
        <v>0</v>
      </c>
      <c r="P154">
        <f>Table7[[#This Row],[GP]]-Table7[[#This Row],[Wins]]</f>
        <v>0</v>
      </c>
    </row>
    <row r="155" spans="1:16" x14ac:dyDescent="0.3">
      <c r="A155" t="s">
        <v>95</v>
      </c>
      <c r="B155" s="12">
        <f>VLOOKUP(Table5[[#This Row],[Home Team]],Table3[[Team]:[ID]],2,FALSE)</f>
        <v>26</v>
      </c>
      <c r="C155">
        <v>3</v>
      </c>
      <c r="D155" t="s">
        <v>72</v>
      </c>
      <c r="E155" s="12">
        <f>VLOOKUP(Table5[[#This Row],[Away Team]],Table3[[Team]:[ID]],2,FALSE)</f>
        <v>5</v>
      </c>
      <c r="F155">
        <v>5</v>
      </c>
      <c r="G155" s="12">
        <f>Table5[[#This Row],[Home Team Score]]-Table5[[#This Row],[Away Team Score]]</f>
        <v>-2</v>
      </c>
      <c r="K155">
        <v>3</v>
      </c>
      <c r="L155">
        <v>6</v>
      </c>
      <c r="M155">
        <f>SUMIFS(Table5[Run Diff.],Table5[Home ID],K155,Table5[Away ID],L155)/COUNTIFS(Table5[Home ID],K155,Table5[Away ID],L155)</f>
        <v>-1.75</v>
      </c>
      <c r="N155">
        <f>COUNTIFS(Table5[Home ID],K155,Table5[Away ID],L155)</f>
        <v>4</v>
      </c>
      <c r="O155">
        <f>COUNTIFS(Table5[Home ID],K155,Table5[Away ID],L155,Table5[Run Diff.],"&gt;0")</f>
        <v>1</v>
      </c>
      <c r="P155">
        <f>Table7[[#This Row],[GP]]-Table7[[#This Row],[Wins]]</f>
        <v>3</v>
      </c>
    </row>
    <row r="156" spans="1:16" hidden="1" x14ac:dyDescent="0.3">
      <c r="A156" t="s">
        <v>91</v>
      </c>
      <c r="B156" s="12">
        <f>VLOOKUP(Table5[[#This Row],[Home Team]],Table3[[Team]:[ID]],2,FALSE)</f>
        <v>14</v>
      </c>
      <c r="C156">
        <v>10</v>
      </c>
      <c r="D156" t="s">
        <v>98</v>
      </c>
      <c r="E156" s="12">
        <f>VLOOKUP(Table5[[#This Row],[Away Team]],Table3[[Team]:[ID]],2,FALSE)</f>
        <v>16</v>
      </c>
      <c r="F156">
        <v>8</v>
      </c>
      <c r="G156" s="12">
        <f>Table5[[#This Row],[Home Team Score]]-Table5[[#This Row],[Away Team Score]]</f>
        <v>2</v>
      </c>
      <c r="K156">
        <v>4</v>
      </c>
      <c r="L156">
        <v>6</v>
      </c>
      <c r="M156" t="e">
        <f>SUMIFS(Table5[Run Diff.],Table5[Home ID],K156,Table5[Away ID],L156)/COUNTIFS(Table5[Home ID],K156,Table5[Away ID],L156)</f>
        <v>#DIV/0!</v>
      </c>
      <c r="N156">
        <f>COUNTIFS(Table5[Home ID],K156,Table5[Away ID],L156)</f>
        <v>0</v>
      </c>
      <c r="O156">
        <f>COUNTIFS(Table5[Home ID],K156,Table5[Away ID],L156,Table5[Run Diff.],"&gt;0")</f>
        <v>0</v>
      </c>
      <c r="P156">
        <f>Table7[[#This Row],[GP]]-Table7[[#This Row],[Wins]]</f>
        <v>0</v>
      </c>
    </row>
    <row r="157" spans="1:16" hidden="1" x14ac:dyDescent="0.3">
      <c r="A157" t="s">
        <v>73</v>
      </c>
      <c r="B157" s="12">
        <f>VLOOKUP(Table5[[#This Row],[Home Team]],Table3[[Team]:[ID]],2,FALSE)</f>
        <v>19</v>
      </c>
      <c r="C157">
        <v>7</v>
      </c>
      <c r="D157" t="s">
        <v>75</v>
      </c>
      <c r="E157" s="12">
        <f>VLOOKUP(Table5[[#This Row],[Away Team]],Table3[[Team]:[ID]],2,FALSE)</f>
        <v>29</v>
      </c>
      <c r="F157">
        <v>0</v>
      </c>
      <c r="G157" s="12">
        <f>Table5[[#This Row],[Home Team Score]]-Table5[[#This Row],[Away Team Score]]</f>
        <v>7</v>
      </c>
      <c r="K157">
        <v>5</v>
      </c>
      <c r="L157">
        <v>6</v>
      </c>
      <c r="M157" t="e">
        <f>SUMIFS(Table5[Run Diff.],Table5[Home ID],K157,Table5[Away ID],L157)/COUNTIFS(Table5[Home ID],K157,Table5[Away ID],L157)</f>
        <v>#DIV/0!</v>
      </c>
      <c r="N157">
        <f>COUNTIFS(Table5[Home ID],K157,Table5[Away ID],L157)</f>
        <v>0</v>
      </c>
      <c r="O157">
        <f>COUNTIFS(Table5[Home ID],K157,Table5[Away ID],L157,Table5[Run Diff.],"&gt;0")</f>
        <v>0</v>
      </c>
      <c r="P157">
        <f>Table7[[#This Row],[GP]]-Table7[[#This Row],[Wins]]</f>
        <v>0</v>
      </c>
    </row>
    <row r="158" spans="1:16" hidden="1" x14ac:dyDescent="0.3">
      <c r="A158" t="s">
        <v>71</v>
      </c>
      <c r="B158" s="12">
        <f>VLOOKUP(Table5[[#This Row],[Home Team]],Table3[[Team]:[ID]],2,FALSE)</f>
        <v>24</v>
      </c>
      <c r="C158">
        <v>3</v>
      </c>
      <c r="D158" t="s">
        <v>80</v>
      </c>
      <c r="E158" s="12">
        <f>VLOOKUP(Table5[[#This Row],[Away Team]],Table3[[Team]:[ID]],2,FALSE)</f>
        <v>21</v>
      </c>
      <c r="F158">
        <v>5</v>
      </c>
      <c r="G158" s="12">
        <f>Table5[[#This Row],[Home Team Score]]-Table5[[#This Row],[Away Team Score]]</f>
        <v>-2</v>
      </c>
      <c r="K158">
        <v>6</v>
      </c>
      <c r="L158">
        <v>6</v>
      </c>
      <c r="M158" t="e">
        <f>SUMIFS(Table5[Run Diff.],Table5[Home ID],K158,Table5[Away ID],L158)/COUNTIFS(Table5[Home ID],K158,Table5[Away ID],L158)</f>
        <v>#DIV/0!</v>
      </c>
      <c r="N158">
        <f>COUNTIFS(Table5[Home ID],K158,Table5[Away ID],L158)</f>
        <v>0</v>
      </c>
      <c r="O158">
        <f>COUNTIFS(Table5[Home ID],K158,Table5[Away ID],L158,Table5[Run Diff.],"&gt;0")</f>
        <v>0</v>
      </c>
      <c r="P158">
        <f>Table7[[#This Row],[GP]]-Table7[[#This Row],[Wins]]</f>
        <v>0</v>
      </c>
    </row>
    <row r="159" spans="1:16" hidden="1" x14ac:dyDescent="0.3">
      <c r="A159" t="s">
        <v>79</v>
      </c>
      <c r="B159" s="12">
        <f>VLOOKUP(Table5[[#This Row],[Home Team]],Table3[[Team]:[ID]],2,FALSE)</f>
        <v>2</v>
      </c>
      <c r="C159">
        <v>6</v>
      </c>
      <c r="D159" t="s">
        <v>86</v>
      </c>
      <c r="E159" s="12">
        <f>VLOOKUP(Table5[[#This Row],[Away Team]],Table3[[Team]:[ID]],2,FALSE)</f>
        <v>7</v>
      </c>
      <c r="F159">
        <v>5</v>
      </c>
      <c r="G159" s="12">
        <f>Table5[[#This Row],[Home Team Score]]-Table5[[#This Row],[Away Team Score]]</f>
        <v>1</v>
      </c>
      <c r="K159">
        <v>7</v>
      </c>
      <c r="L159">
        <v>6</v>
      </c>
      <c r="M159" t="e">
        <f>SUMIFS(Table5[Run Diff.],Table5[Home ID],K159,Table5[Away ID],L159)/COUNTIFS(Table5[Home ID],K159,Table5[Away ID],L159)</f>
        <v>#DIV/0!</v>
      </c>
      <c r="N159">
        <f>COUNTIFS(Table5[Home ID],K159,Table5[Away ID],L159)</f>
        <v>0</v>
      </c>
      <c r="O159">
        <f>COUNTIFS(Table5[Home ID],K159,Table5[Away ID],L159,Table5[Run Diff.],"&gt;0")</f>
        <v>0</v>
      </c>
      <c r="P159">
        <f>Table7[[#This Row],[GP]]-Table7[[#This Row],[Wins]]</f>
        <v>0</v>
      </c>
    </row>
    <row r="160" spans="1:16" hidden="1" x14ac:dyDescent="0.3">
      <c r="A160" t="s">
        <v>93</v>
      </c>
      <c r="B160" s="12">
        <f>VLOOKUP(Table5[[#This Row],[Home Team]],Table3[[Team]:[ID]],2,FALSE)</f>
        <v>1</v>
      </c>
      <c r="C160">
        <v>0</v>
      </c>
      <c r="D160" t="s">
        <v>84</v>
      </c>
      <c r="E160" s="12">
        <f>VLOOKUP(Table5[[#This Row],[Away Team]],Table3[[Team]:[ID]],2,FALSE)</f>
        <v>15</v>
      </c>
      <c r="F160">
        <v>3</v>
      </c>
      <c r="G160" s="12">
        <f>Table5[[#This Row],[Home Team Score]]-Table5[[#This Row],[Away Team Score]]</f>
        <v>-3</v>
      </c>
      <c r="K160">
        <v>8</v>
      </c>
      <c r="L160">
        <v>6</v>
      </c>
      <c r="M160" t="e">
        <f>SUMIFS(Table5[Run Diff.],Table5[Home ID],K160,Table5[Away ID],L160)/COUNTIFS(Table5[Home ID],K160,Table5[Away ID],L160)</f>
        <v>#DIV/0!</v>
      </c>
      <c r="N160">
        <f>COUNTIFS(Table5[Home ID],K160,Table5[Away ID],L160)</f>
        <v>0</v>
      </c>
      <c r="O160">
        <f>COUNTIFS(Table5[Home ID],K160,Table5[Away ID],L160,Table5[Run Diff.],"&gt;0")</f>
        <v>0</v>
      </c>
      <c r="P160">
        <f>Table7[[#This Row],[GP]]-Table7[[#This Row],[Wins]]</f>
        <v>0</v>
      </c>
    </row>
    <row r="161" spans="1:16" hidden="1" x14ac:dyDescent="0.3">
      <c r="A161" t="s">
        <v>94</v>
      </c>
      <c r="B161" s="12">
        <f>VLOOKUP(Table5[[#This Row],[Home Team]],Table3[[Team]:[ID]],2,FALSE)</f>
        <v>27</v>
      </c>
      <c r="C161">
        <v>2</v>
      </c>
      <c r="D161" t="s">
        <v>77</v>
      </c>
      <c r="E161" s="12">
        <f>VLOOKUP(Table5[[#This Row],[Away Team]],Table3[[Team]:[ID]],2,FALSE)</f>
        <v>25</v>
      </c>
      <c r="F161">
        <v>9</v>
      </c>
      <c r="G161" s="12">
        <f>Table5[[#This Row],[Home Team Score]]-Table5[[#This Row],[Away Team Score]]</f>
        <v>-7</v>
      </c>
      <c r="K161">
        <v>9</v>
      </c>
      <c r="L161">
        <v>6</v>
      </c>
      <c r="M161" t="e">
        <f>SUMIFS(Table5[Run Diff.],Table5[Home ID],K161,Table5[Away ID],L161)/COUNTIFS(Table5[Home ID],K161,Table5[Away ID],L161)</f>
        <v>#DIV/0!</v>
      </c>
      <c r="N161">
        <f>COUNTIFS(Table5[Home ID],K161,Table5[Away ID],L161)</f>
        <v>0</v>
      </c>
      <c r="O161">
        <f>COUNTIFS(Table5[Home ID],K161,Table5[Away ID],L161,Table5[Run Diff.],"&gt;0")</f>
        <v>0</v>
      </c>
      <c r="P161">
        <f>Table7[[#This Row],[GP]]-Table7[[#This Row],[Wins]]</f>
        <v>0</v>
      </c>
    </row>
    <row r="162" spans="1:16" hidden="1" x14ac:dyDescent="0.3">
      <c r="A162" t="s">
        <v>97</v>
      </c>
      <c r="B162" s="12">
        <f>VLOOKUP(Table5[[#This Row],[Home Team]],Table3[[Team]:[ID]],2,FALSE)</f>
        <v>6</v>
      </c>
      <c r="C162">
        <v>1</v>
      </c>
      <c r="D162" t="s">
        <v>85</v>
      </c>
      <c r="E162" s="12">
        <f>VLOOKUP(Table5[[#This Row],[Away Team]],Table3[[Team]:[ID]],2,FALSE)</f>
        <v>10</v>
      </c>
      <c r="F162">
        <v>10</v>
      </c>
      <c r="G162" s="12">
        <f>Table5[[#This Row],[Home Team Score]]-Table5[[#This Row],[Away Team Score]]</f>
        <v>-9</v>
      </c>
      <c r="K162">
        <v>10</v>
      </c>
      <c r="L162">
        <v>6</v>
      </c>
      <c r="M162" t="e">
        <f>SUMIFS(Table5[Run Diff.],Table5[Home ID],K162,Table5[Away ID],L162)/COUNTIFS(Table5[Home ID],K162,Table5[Away ID],L162)</f>
        <v>#DIV/0!</v>
      </c>
      <c r="N162">
        <f>COUNTIFS(Table5[Home ID],K162,Table5[Away ID],L162)</f>
        <v>0</v>
      </c>
      <c r="O162">
        <f>COUNTIFS(Table5[Home ID],K162,Table5[Away ID],L162,Table5[Run Diff.],"&gt;0")</f>
        <v>0</v>
      </c>
      <c r="P162">
        <f>Table7[[#This Row],[GP]]-Table7[[#This Row],[Wins]]</f>
        <v>0</v>
      </c>
    </row>
    <row r="163" spans="1:16" hidden="1" x14ac:dyDescent="0.3">
      <c r="A163" t="s">
        <v>81</v>
      </c>
      <c r="B163" s="12">
        <f>VLOOKUP(Table5[[#This Row],[Home Team]],Table3[[Team]:[ID]],2,FALSE)</f>
        <v>22</v>
      </c>
      <c r="C163">
        <v>11</v>
      </c>
      <c r="D163" t="s">
        <v>92</v>
      </c>
      <c r="E163" s="12">
        <f>VLOOKUP(Table5[[#This Row],[Away Team]],Table3[[Team]:[ID]],2,FALSE)</f>
        <v>18</v>
      </c>
      <c r="F163">
        <v>1</v>
      </c>
      <c r="G163" s="12">
        <f>Table5[[#This Row],[Home Team Score]]-Table5[[#This Row],[Away Team Score]]</f>
        <v>10</v>
      </c>
      <c r="K163">
        <v>11</v>
      </c>
      <c r="L163">
        <v>6</v>
      </c>
      <c r="M163" t="e">
        <f>SUMIFS(Table5[Run Diff.],Table5[Home ID],K163,Table5[Away ID],L163)/COUNTIFS(Table5[Home ID],K163,Table5[Away ID],L163)</f>
        <v>#DIV/0!</v>
      </c>
      <c r="N163">
        <f>COUNTIFS(Table5[Home ID],K163,Table5[Away ID],L163)</f>
        <v>0</v>
      </c>
      <c r="O163">
        <f>COUNTIFS(Table5[Home ID],K163,Table5[Away ID],L163,Table5[Run Diff.],"&gt;0")</f>
        <v>0</v>
      </c>
      <c r="P163">
        <f>Table7[[#This Row],[GP]]-Table7[[#This Row],[Wins]]</f>
        <v>0</v>
      </c>
    </row>
    <row r="164" spans="1:16" hidden="1" x14ac:dyDescent="0.3">
      <c r="A164" t="s">
        <v>78</v>
      </c>
      <c r="B164" s="12">
        <f>VLOOKUP(Table5[[#This Row],[Home Team]],Table3[[Team]:[ID]],2,FALSE)</f>
        <v>9</v>
      </c>
      <c r="C164">
        <v>3</v>
      </c>
      <c r="D164" t="s">
        <v>82</v>
      </c>
      <c r="E164" s="12">
        <f>VLOOKUP(Table5[[#This Row],[Away Team]],Table3[[Team]:[ID]],2,FALSE)</f>
        <v>23</v>
      </c>
      <c r="F164">
        <v>1</v>
      </c>
      <c r="G164" s="12">
        <f>Table5[[#This Row],[Home Team Score]]-Table5[[#This Row],[Away Team Score]]</f>
        <v>2</v>
      </c>
      <c r="K164">
        <v>12</v>
      </c>
      <c r="L164">
        <v>6</v>
      </c>
      <c r="M164" t="e">
        <f>SUMIFS(Table5[Run Diff.],Table5[Home ID],K164,Table5[Away ID],L164)/COUNTIFS(Table5[Home ID],K164,Table5[Away ID],L164)</f>
        <v>#DIV/0!</v>
      </c>
      <c r="N164">
        <f>COUNTIFS(Table5[Home ID],K164,Table5[Away ID],L164)</f>
        <v>0</v>
      </c>
      <c r="O164">
        <f>COUNTIFS(Table5[Home ID],K164,Table5[Away ID],L164,Table5[Run Diff.],"&gt;0")</f>
        <v>0</v>
      </c>
      <c r="P164">
        <f>Table7[[#This Row],[GP]]-Table7[[#This Row],[Wins]]</f>
        <v>0</v>
      </c>
    </row>
    <row r="165" spans="1:16" hidden="1" x14ac:dyDescent="0.3">
      <c r="A165" t="s">
        <v>90</v>
      </c>
      <c r="B165" s="12">
        <f>VLOOKUP(Table5[[#This Row],[Home Team]],Table3[[Team]:[ID]],2,FALSE)</f>
        <v>4</v>
      </c>
      <c r="C165">
        <v>7</v>
      </c>
      <c r="D165" t="s">
        <v>99</v>
      </c>
      <c r="E165" s="12">
        <f>VLOOKUP(Table5[[#This Row],[Away Team]],Table3[[Team]:[ID]],2,FALSE)</f>
        <v>3</v>
      </c>
      <c r="F165">
        <v>3</v>
      </c>
      <c r="G165" s="12">
        <f>Table5[[#This Row],[Home Team Score]]-Table5[[#This Row],[Away Team Score]]</f>
        <v>4</v>
      </c>
      <c r="K165">
        <v>13</v>
      </c>
      <c r="L165">
        <v>6</v>
      </c>
      <c r="M165" t="e">
        <f>SUMIFS(Table5[Run Diff.],Table5[Home ID],K165,Table5[Away ID],L165)/COUNTIFS(Table5[Home ID],K165,Table5[Away ID],L165)</f>
        <v>#DIV/0!</v>
      </c>
      <c r="N165">
        <f>COUNTIFS(Table5[Home ID],K165,Table5[Away ID],L165)</f>
        <v>0</v>
      </c>
      <c r="O165">
        <f>COUNTIFS(Table5[Home ID],K165,Table5[Away ID],L165,Table5[Run Diff.],"&gt;0")</f>
        <v>0</v>
      </c>
      <c r="P165">
        <f>Table7[[#This Row],[GP]]-Table7[[#This Row],[Wins]]</f>
        <v>0</v>
      </c>
    </row>
    <row r="166" spans="1:16" hidden="1" x14ac:dyDescent="0.3">
      <c r="A166" t="s">
        <v>83</v>
      </c>
      <c r="B166" s="12">
        <f>VLOOKUP(Table5[[#This Row],[Home Team]],Table3[[Team]:[ID]],2,FALSE)</f>
        <v>8</v>
      </c>
      <c r="C166">
        <v>8</v>
      </c>
      <c r="D166" t="s">
        <v>74</v>
      </c>
      <c r="E166" s="12">
        <f>VLOOKUP(Table5[[#This Row],[Away Team]],Table3[[Team]:[ID]],2,FALSE)</f>
        <v>12</v>
      </c>
      <c r="F166">
        <v>0</v>
      </c>
      <c r="G166" s="12">
        <f>Table5[[#This Row],[Home Team Score]]-Table5[[#This Row],[Away Team Score]]</f>
        <v>8</v>
      </c>
      <c r="K166">
        <v>14</v>
      </c>
      <c r="L166">
        <v>6</v>
      </c>
      <c r="M166" t="e">
        <f>SUMIFS(Table5[Run Diff.],Table5[Home ID],K166,Table5[Away ID],L166)/COUNTIFS(Table5[Home ID],K166,Table5[Away ID],L166)</f>
        <v>#DIV/0!</v>
      </c>
      <c r="N166">
        <f>COUNTIFS(Table5[Home ID],K166,Table5[Away ID],L166)</f>
        <v>0</v>
      </c>
      <c r="O166">
        <f>COUNTIFS(Table5[Home ID],K166,Table5[Away ID],L166,Table5[Run Diff.],"&gt;0")</f>
        <v>0</v>
      </c>
      <c r="P166">
        <f>Table7[[#This Row],[GP]]-Table7[[#This Row],[Wins]]</f>
        <v>0</v>
      </c>
    </row>
    <row r="167" spans="1:16" hidden="1" x14ac:dyDescent="0.3">
      <c r="A167" t="s">
        <v>87</v>
      </c>
      <c r="B167" s="12">
        <f>VLOOKUP(Table5[[#This Row],[Home Team]],Table3[[Team]:[ID]],2,FALSE)</f>
        <v>17</v>
      </c>
      <c r="C167">
        <v>3</v>
      </c>
      <c r="D167" t="s">
        <v>76</v>
      </c>
      <c r="E167" s="12">
        <f>VLOOKUP(Table5[[#This Row],[Away Team]],Table3[[Team]:[ID]],2,FALSE)</f>
        <v>13</v>
      </c>
      <c r="F167">
        <v>2</v>
      </c>
      <c r="G167" s="12">
        <f>Table5[[#This Row],[Home Team Score]]-Table5[[#This Row],[Away Team Score]]</f>
        <v>1</v>
      </c>
      <c r="K167">
        <v>15</v>
      </c>
      <c r="L167">
        <v>6</v>
      </c>
      <c r="M167" t="e">
        <f>SUMIFS(Table5[Run Diff.],Table5[Home ID],K167,Table5[Away ID],L167)/COUNTIFS(Table5[Home ID],K167,Table5[Away ID],L167)</f>
        <v>#DIV/0!</v>
      </c>
      <c r="N167">
        <f>COUNTIFS(Table5[Home ID],K167,Table5[Away ID],L167)</f>
        <v>0</v>
      </c>
      <c r="O167">
        <f>COUNTIFS(Table5[Home ID],K167,Table5[Away ID],L167,Table5[Run Diff.],"&gt;0")</f>
        <v>0</v>
      </c>
      <c r="P167">
        <f>Table7[[#This Row],[GP]]-Table7[[#This Row],[Wins]]</f>
        <v>0</v>
      </c>
    </row>
    <row r="168" spans="1:16" hidden="1" x14ac:dyDescent="0.3">
      <c r="A168" t="s">
        <v>91</v>
      </c>
      <c r="B168" s="12">
        <f>VLOOKUP(Table5[[#This Row],[Home Team]],Table3[[Team]:[ID]],2,FALSE)</f>
        <v>14</v>
      </c>
      <c r="C168">
        <v>0</v>
      </c>
      <c r="D168" t="s">
        <v>98</v>
      </c>
      <c r="E168" s="12">
        <f>VLOOKUP(Table5[[#This Row],[Away Team]],Table3[[Team]:[ID]],2,FALSE)</f>
        <v>16</v>
      </c>
      <c r="F168">
        <v>3</v>
      </c>
      <c r="G168" s="12">
        <f>Table5[[#This Row],[Home Team Score]]-Table5[[#This Row],[Away Team Score]]</f>
        <v>-3</v>
      </c>
      <c r="K168">
        <v>16</v>
      </c>
      <c r="L168">
        <v>6</v>
      </c>
      <c r="M168" t="e">
        <f>SUMIFS(Table5[Run Diff.],Table5[Home ID],K168,Table5[Away ID],L168)/COUNTIFS(Table5[Home ID],K168,Table5[Away ID],L168)</f>
        <v>#DIV/0!</v>
      </c>
      <c r="N168">
        <f>COUNTIFS(Table5[Home ID],K168,Table5[Away ID],L168)</f>
        <v>0</v>
      </c>
      <c r="O168">
        <f>COUNTIFS(Table5[Home ID],K168,Table5[Away ID],L168,Table5[Run Diff.],"&gt;0")</f>
        <v>0</v>
      </c>
      <c r="P168">
        <f>Table7[[#This Row],[GP]]-Table7[[#This Row],[Wins]]</f>
        <v>0</v>
      </c>
    </row>
    <row r="169" spans="1:16" hidden="1" x14ac:dyDescent="0.3">
      <c r="A169" t="s">
        <v>95</v>
      </c>
      <c r="B169" s="12">
        <f>VLOOKUP(Table5[[#This Row],[Home Team]],Table3[[Team]:[ID]],2,FALSE)</f>
        <v>26</v>
      </c>
      <c r="C169">
        <v>6</v>
      </c>
      <c r="D169" t="s">
        <v>72</v>
      </c>
      <c r="E169" s="12">
        <f>VLOOKUP(Table5[[#This Row],[Away Team]],Table3[[Team]:[ID]],2,FALSE)</f>
        <v>5</v>
      </c>
      <c r="F169">
        <v>7</v>
      </c>
      <c r="G169" s="12">
        <f>Table5[[#This Row],[Home Team Score]]-Table5[[#This Row],[Away Team Score]]</f>
        <v>-1</v>
      </c>
      <c r="K169">
        <v>17</v>
      </c>
      <c r="L169">
        <v>6</v>
      </c>
      <c r="M169" t="e">
        <f>SUMIFS(Table5[Run Diff.],Table5[Home ID],K169,Table5[Away ID],L169)/COUNTIFS(Table5[Home ID],K169,Table5[Away ID],L169)</f>
        <v>#DIV/0!</v>
      </c>
      <c r="N169">
        <f>COUNTIFS(Table5[Home ID],K169,Table5[Away ID],L169)</f>
        <v>0</v>
      </c>
      <c r="O169">
        <f>COUNTIFS(Table5[Home ID],K169,Table5[Away ID],L169,Table5[Run Diff.],"&gt;0")</f>
        <v>0</v>
      </c>
      <c r="P169">
        <f>Table7[[#This Row],[GP]]-Table7[[#This Row],[Wins]]</f>
        <v>0</v>
      </c>
    </row>
    <row r="170" spans="1:16" hidden="1" x14ac:dyDescent="0.3">
      <c r="A170" t="s">
        <v>73</v>
      </c>
      <c r="B170" s="12">
        <f>VLOOKUP(Table5[[#This Row],[Home Team]],Table3[[Team]:[ID]],2,FALSE)</f>
        <v>19</v>
      </c>
      <c r="C170">
        <v>2</v>
      </c>
      <c r="D170" t="s">
        <v>75</v>
      </c>
      <c r="E170" s="12">
        <f>VLOOKUP(Table5[[#This Row],[Away Team]],Table3[[Team]:[ID]],2,FALSE)</f>
        <v>29</v>
      </c>
      <c r="F170">
        <v>3</v>
      </c>
      <c r="G170" s="12">
        <f>Table5[[#This Row],[Home Team Score]]-Table5[[#This Row],[Away Team Score]]</f>
        <v>-1</v>
      </c>
      <c r="K170">
        <v>18</v>
      </c>
      <c r="L170">
        <v>6</v>
      </c>
      <c r="M170" t="e">
        <f>SUMIFS(Table5[Run Diff.],Table5[Home ID],K170,Table5[Away ID],L170)/COUNTIFS(Table5[Home ID],K170,Table5[Away ID],L170)</f>
        <v>#DIV/0!</v>
      </c>
      <c r="N170">
        <f>COUNTIFS(Table5[Home ID],K170,Table5[Away ID],L170)</f>
        <v>0</v>
      </c>
      <c r="O170">
        <f>COUNTIFS(Table5[Home ID],K170,Table5[Away ID],L170,Table5[Run Diff.],"&gt;0")</f>
        <v>0</v>
      </c>
      <c r="P170">
        <f>Table7[[#This Row],[GP]]-Table7[[#This Row],[Wins]]</f>
        <v>0</v>
      </c>
    </row>
    <row r="171" spans="1:16" hidden="1" x14ac:dyDescent="0.3">
      <c r="A171" t="s">
        <v>71</v>
      </c>
      <c r="B171" s="12">
        <f>VLOOKUP(Table5[[#This Row],[Home Team]],Table3[[Team]:[ID]],2,FALSE)</f>
        <v>24</v>
      </c>
      <c r="C171">
        <v>7</v>
      </c>
      <c r="D171" t="s">
        <v>80</v>
      </c>
      <c r="E171" s="12">
        <f>VLOOKUP(Table5[[#This Row],[Away Team]],Table3[[Team]:[ID]],2,FALSE)</f>
        <v>21</v>
      </c>
      <c r="F171">
        <v>9</v>
      </c>
      <c r="G171" s="12">
        <f>Table5[[#This Row],[Home Team Score]]-Table5[[#This Row],[Away Team Score]]</f>
        <v>-2</v>
      </c>
      <c r="K171">
        <v>19</v>
      </c>
      <c r="L171">
        <v>6</v>
      </c>
      <c r="M171" t="e">
        <f>SUMIFS(Table5[Run Diff.],Table5[Home ID],K171,Table5[Away ID],L171)/COUNTIFS(Table5[Home ID],K171,Table5[Away ID],L171)</f>
        <v>#DIV/0!</v>
      </c>
      <c r="N171">
        <f>COUNTIFS(Table5[Home ID],K171,Table5[Away ID],L171)</f>
        <v>0</v>
      </c>
      <c r="O171">
        <f>COUNTIFS(Table5[Home ID],K171,Table5[Away ID],L171,Table5[Run Diff.],"&gt;0")</f>
        <v>0</v>
      </c>
      <c r="P171">
        <f>Table7[[#This Row],[GP]]-Table7[[#This Row],[Wins]]</f>
        <v>0</v>
      </c>
    </row>
    <row r="172" spans="1:16" hidden="1" x14ac:dyDescent="0.3">
      <c r="A172" t="s">
        <v>79</v>
      </c>
      <c r="B172" s="12">
        <f>VLOOKUP(Table5[[#This Row],[Home Team]],Table3[[Team]:[ID]],2,FALSE)</f>
        <v>2</v>
      </c>
      <c r="C172">
        <v>13</v>
      </c>
      <c r="D172" t="s">
        <v>86</v>
      </c>
      <c r="E172" s="12">
        <f>VLOOKUP(Table5[[#This Row],[Away Team]],Table3[[Team]:[ID]],2,FALSE)</f>
        <v>7</v>
      </c>
      <c r="F172">
        <v>8</v>
      </c>
      <c r="G172" s="12">
        <f>Table5[[#This Row],[Home Team Score]]-Table5[[#This Row],[Away Team Score]]</f>
        <v>5</v>
      </c>
      <c r="K172">
        <v>20</v>
      </c>
      <c r="L172">
        <v>6</v>
      </c>
      <c r="M172" t="e">
        <f>SUMIFS(Table5[Run Diff.],Table5[Home ID],K172,Table5[Away ID],L172)/COUNTIFS(Table5[Home ID],K172,Table5[Away ID],L172)</f>
        <v>#DIV/0!</v>
      </c>
      <c r="N172">
        <f>COUNTIFS(Table5[Home ID],K172,Table5[Away ID],L172)</f>
        <v>0</v>
      </c>
      <c r="O172">
        <f>COUNTIFS(Table5[Home ID],K172,Table5[Away ID],L172,Table5[Run Diff.],"&gt;0")</f>
        <v>0</v>
      </c>
      <c r="P172">
        <f>Table7[[#This Row],[GP]]-Table7[[#This Row],[Wins]]</f>
        <v>0</v>
      </c>
    </row>
    <row r="173" spans="1:16" hidden="1" x14ac:dyDescent="0.3">
      <c r="A173" t="s">
        <v>96</v>
      </c>
      <c r="B173" s="12">
        <f>VLOOKUP(Table5[[#This Row],[Home Team]],Table3[[Team]:[ID]],2,FALSE)</f>
        <v>11</v>
      </c>
      <c r="C173">
        <v>7</v>
      </c>
      <c r="D173" t="s">
        <v>100</v>
      </c>
      <c r="E173" s="12">
        <f>VLOOKUP(Table5[[#This Row],[Away Team]],Table3[[Team]:[ID]],2,FALSE)</f>
        <v>28</v>
      </c>
      <c r="F173">
        <v>2</v>
      </c>
      <c r="G173" s="12">
        <f>Table5[[#This Row],[Home Team Score]]-Table5[[#This Row],[Away Team Score]]</f>
        <v>5</v>
      </c>
      <c r="K173">
        <v>21</v>
      </c>
      <c r="L173">
        <v>6</v>
      </c>
      <c r="M173" t="e">
        <f>SUMIFS(Table5[Run Diff.],Table5[Home ID],K173,Table5[Away ID],L173)/COUNTIFS(Table5[Home ID],K173,Table5[Away ID],L173)</f>
        <v>#DIV/0!</v>
      </c>
      <c r="N173">
        <f>COUNTIFS(Table5[Home ID],K173,Table5[Away ID],L173)</f>
        <v>0</v>
      </c>
      <c r="O173">
        <f>COUNTIFS(Table5[Home ID],K173,Table5[Away ID],L173,Table5[Run Diff.],"&gt;0")</f>
        <v>0</v>
      </c>
      <c r="P173">
        <f>Table7[[#This Row],[GP]]-Table7[[#This Row],[Wins]]</f>
        <v>0</v>
      </c>
    </row>
    <row r="174" spans="1:16" hidden="1" x14ac:dyDescent="0.3">
      <c r="A174" t="s">
        <v>93</v>
      </c>
      <c r="B174" s="12">
        <f>VLOOKUP(Table5[[#This Row],[Home Team]],Table3[[Team]:[ID]],2,FALSE)</f>
        <v>1</v>
      </c>
      <c r="C174">
        <v>5</v>
      </c>
      <c r="D174" t="s">
        <v>84</v>
      </c>
      <c r="E174" s="12">
        <f>VLOOKUP(Table5[[#This Row],[Away Team]],Table3[[Team]:[ID]],2,FALSE)</f>
        <v>15</v>
      </c>
      <c r="F174">
        <v>6</v>
      </c>
      <c r="G174" s="12">
        <f>Table5[[#This Row],[Home Team Score]]-Table5[[#This Row],[Away Team Score]]</f>
        <v>-1</v>
      </c>
      <c r="K174">
        <v>22</v>
      </c>
      <c r="L174">
        <v>6</v>
      </c>
      <c r="M174" t="e">
        <f>SUMIFS(Table5[Run Diff.],Table5[Home ID],K174,Table5[Away ID],L174)/COUNTIFS(Table5[Home ID],K174,Table5[Away ID],L174)</f>
        <v>#DIV/0!</v>
      </c>
      <c r="N174">
        <f>COUNTIFS(Table5[Home ID],K174,Table5[Away ID],L174)</f>
        <v>0</v>
      </c>
      <c r="O174">
        <f>COUNTIFS(Table5[Home ID],K174,Table5[Away ID],L174,Table5[Run Diff.],"&gt;0")</f>
        <v>0</v>
      </c>
      <c r="P174">
        <f>Table7[[#This Row],[GP]]-Table7[[#This Row],[Wins]]</f>
        <v>0</v>
      </c>
    </row>
    <row r="175" spans="1:16" hidden="1" x14ac:dyDescent="0.3">
      <c r="A175" t="s">
        <v>94</v>
      </c>
      <c r="B175" s="12">
        <f>VLOOKUP(Table5[[#This Row],[Home Team]],Table3[[Team]:[ID]],2,FALSE)</f>
        <v>27</v>
      </c>
      <c r="C175">
        <v>1</v>
      </c>
      <c r="D175" t="s">
        <v>77</v>
      </c>
      <c r="E175" s="12">
        <f>VLOOKUP(Table5[[#This Row],[Away Team]],Table3[[Team]:[ID]],2,FALSE)</f>
        <v>25</v>
      </c>
      <c r="F175">
        <v>7</v>
      </c>
      <c r="G175" s="12">
        <f>Table5[[#This Row],[Home Team Score]]-Table5[[#This Row],[Away Team Score]]</f>
        <v>-6</v>
      </c>
      <c r="K175">
        <v>23</v>
      </c>
      <c r="L175">
        <v>6</v>
      </c>
      <c r="M175" t="e">
        <f>SUMIFS(Table5[Run Diff.],Table5[Home ID],K175,Table5[Away ID],L175)/COUNTIFS(Table5[Home ID],K175,Table5[Away ID],L175)</f>
        <v>#DIV/0!</v>
      </c>
      <c r="N175">
        <f>COUNTIFS(Table5[Home ID],K175,Table5[Away ID],L175)</f>
        <v>0</v>
      </c>
      <c r="O175">
        <f>COUNTIFS(Table5[Home ID],K175,Table5[Away ID],L175,Table5[Run Diff.],"&gt;0")</f>
        <v>0</v>
      </c>
      <c r="P175">
        <f>Table7[[#This Row],[GP]]-Table7[[#This Row],[Wins]]</f>
        <v>0</v>
      </c>
    </row>
    <row r="176" spans="1:16" hidden="1" x14ac:dyDescent="0.3">
      <c r="A176" t="s">
        <v>97</v>
      </c>
      <c r="B176" s="12">
        <f>VLOOKUP(Table5[[#This Row],[Home Team]],Table3[[Team]:[ID]],2,FALSE)</f>
        <v>6</v>
      </c>
      <c r="C176">
        <v>4</v>
      </c>
      <c r="D176" t="s">
        <v>85</v>
      </c>
      <c r="E176" s="12">
        <f>VLOOKUP(Table5[[#This Row],[Away Team]],Table3[[Team]:[ID]],2,FALSE)</f>
        <v>10</v>
      </c>
      <c r="F176">
        <v>7</v>
      </c>
      <c r="G176" s="12">
        <f>Table5[[#This Row],[Home Team Score]]-Table5[[#This Row],[Away Team Score]]</f>
        <v>-3</v>
      </c>
      <c r="K176">
        <v>24</v>
      </c>
      <c r="L176">
        <v>6</v>
      </c>
      <c r="M176" t="e">
        <f>SUMIFS(Table5[Run Diff.],Table5[Home ID],K176,Table5[Away ID],L176)/COUNTIFS(Table5[Home ID],K176,Table5[Away ID],L176)</f>
        <v>#DIV/0!</v>
      </c>
      <c r="N176">
        <f>COUNTIFS(Table5[Home ID],K176,Table5[Away ID],L176)</f>
        <v>0</v>
      </c>
      <c r="O176">
        <f>COUNTIFS(Table5[Home ID],K176,Table5[Away ID],L176,Table5[Run Diff.],"&gt;0")</f>
        <v>0</v>
      </c>
      <c r="P176">
        <f>Table7[[#This Row],[GP]]-Table7[[#This Row],[Wins]]</f>
        <v>0</v>
      </c>
    </row>
    <row r="177" spans="1:16" hidden="1" x14ac:dyDescent="0.3">
      <c r="A177" t="s">
        <v>88</v>
      </c>
      <c r="B177" s="12">
        <f>VLOOKUP(Table5[[#This Row],[Home Team]],Table3[[Team]:[ID]],2,FALSE)</f>
        <v>30</v>
      </c>
      <c r="C177">
        <v>11</v>
      </c>
      <c r="D177" t="s">
        <v>89</v>
      </c>
      <c r="E177" s="12">
        <f>VLOOKUP(Table5[[#This Row],[Away Team]],Table3[[Team]:[ID]],2,FALSE)</f>
        <v>20</v>
      </c>
      <c r="F177">
        <v>10</v>
      </c>
      <c r="G177" s="12">
        <f>Table5[[#This Row],[Home Team Score]]-Table5[[#This Row],[Away Team Score]]</f>
        <v>1</v>
      </c>
      <c r="K177">
        <v>25</v>
      </c>
      <c r="L177">
        <v>6</v>
      </c>
      <c r="M177" t="e">
        <f>SUMIFS(Table5[Run Diff.],Table5[Home ID],K177,Table5[Away ID],L177)/COUNTIFS(Table5[Home ID],K177,Table5[Away ID],L177)</f>
        <v>#DIV/0!</v>
      </c>
      <c r="N177">
        <f>COUNTIFS(Table5[Home ID],K177,Table5[Away ID],L177)</f>
        <v>0</v>
      </c>
      <c r="O177">
        <f>COUNTIFS(Table5[Home ID],K177,Table5[Away ID],L177,Table5[Run Diff.],"&gt;0")</f>
        <v>0</v>
      </c>
      <c r="P177">
        <f>Table7[[#This Row],[GP]]-Table7[[#This Row],[Wins]]</f>
        <v>0</v>
      </c>
    </row>
    <row r="178" spans="1:16" hidden="1" x14ac:dyDescent="0.3">
      <c r="A178" t="s">
        <v>96</v>
      </c>
      <c r="B178" s="12">
        <f>VLOOKUP(Table5[[#This Row],[Home Team]],Table3[[Team]:[ID]],2,FALSE)</f>
        <v>11</v>
      </c>
      <c r="C178">
        <v>7</v>
      </c>
      <c r="D178" t="s">
        <v>74</v>
      </c>
      <c r="E178" s="12">
        <f>VLOOKUP(Table5[[#This Row],[Away Team]],Table3[[Team]:[ID]],2,FALSE)</f>
        <v>12</v>
      </c>
      <c r="F178">
        <v>3</v>
      </c>
      <c r="G178" s="12">
        <f>Table5[[#This Row],[Home Team Score]]-Table5[[#This Row],[Away Team Score]]</f>
        <v>4</v>
      </c>
      <c r="K178">
        <v>26</v>
      </c>
      <c r="L178">
        <v>6</v>
      </c>
      <c r="M178" t="e">
        <f>SUMIFS(Table5[Run Diff.],Table5[Home ID],K178,Table5[Away ID],L178)/COUNTIFS(Table5[Home ID],K178,Table5[Away ID],L178)</f>
        <v>#DIV/0!</v>
      </c>
      <c r="N178">
        <f>COUNTIFS(Table5[Home ID],K178,Table5[Away ID],L178)</f>
        <v>0</v>
      </c>
      <c r="O178">
        <f>COUNTIFS(Table5[Home ID],K178,Table5[Away ID],L178,Table5[Run Diff.],"&gt;0")</f>
        <v>0</v>
      </c>
      <c r="P178">
        <f>Table7[[#This Row],[GP]]-Table7[[#This Row],[Wins]]</f>
        <v>0</v>
      </c>
    </row>
    <row r="179" spans="1:16" hidden="1" x14ac:dyDescent="0.3">
      <c r="A179" t="s">
        <v>84</v>
      </c>
      <c r="B179" s="12">
        <f>VLOOKUP(Table5[[#This Row],[Home Team]],Table3[[Team]:[ID]],2,FALSE)</f>
        <v>15</v>
      </c>
      <c r="C179">
        <v>1</v>
      </c>
      <c r="D179" t="s">
        <v>72</v>
      </c>
      <c r="E179" s="12">
        <f>VLOOKUP(Table5[[#This Row],[Away Team]],Table3[[Team]:[ID]],2,FALSE)</f>
        <v>5</v>
      </c>
      <c r="F179">
        <v>3</v>
      </c>
      <c r="G179" s="12">
        <f>Table5[[#This Row],[Home Team Score]]-Table5[[#This Row],[Away Team Score]]</f>
        <v>-2</v>
      </c>
      <c r="K179">
        <v>27</v>
      </c>
      <c r="L179">
        <v>6</v>
      </c>
      <c r="M179" t="e">
        <f>SUMIFS(Table5[Run Diff.],Table5[Home ID],K179,Table5[Away ID],L179)/COUNTIFS(Table5[Home ID],K179,Table5[Away ID],L179)</f>
        <v>#DIV/0!</v>
      </c>
      <c r="N179">
        <f>COUNTIFS(Table5[Home ID],K179,Table5[Away ID],L179)</f>
        <v>0</v>
      </c>
      <c r="O179">
        <f>COUNTIFS(Table5[Home ID],K179,Table5[Away ID],L179,Table5[Run Diff.],"&gt;0")</f>
        <v>0</v>
      </c>
      <c r="P179">
        <f>Table7[[#This Row],[GP]]-Table7[[#This Row],[Wins]]</f>
        <v>0</v>
      </c>
    </row>
    <row r="180" spans="1:16" hidden="1" x14ac:dyDescent="0.3">
      <c r="A180" t="s">
        <v>71</v>
      </c>
      <c r="B180" s="12">
        <f>VLOOKUP(Table5[[#This Row],[Home Team]],Table3[[Team]:[ID]],2,FALSE)</f>
        <v>24</v>
      </c>
      <c r="C180">
        <v>7</v>
      </c>
      <c r="D180" t="s">
        <v>98</v>
      </c>
      <c r="E180" s="12">
        <f>VLOOKUP(Table5[[#This Row],[Away Team]],Table3[[Team]:[ID]],2,FALSE)</f>
        <v>16</v>
      </c>
      <c r="F180">
        <v>2</v>
      </c>
      <c r="G180" s="12">
        <f>Table5[[#This Row],[Home Team Score]]-Table5[[#This Row],[Away Team Score]]</f>
        <v>5</v>
      </c>
      <c r="K180">
        <v>28</v>
      </c>
      <c r="L180">
        <v>6</v>
      </c>
      <c r="M180" t="e">
        <f>SUMIFS(Table5[Run Diff.],Table5[Home ID],K180,Table5[Away ID],L180)/COUNTIFS(Table5[Home ID],K180,Table5[Away ID],L180)</f>
        <v>#DIV/0!</v>
      </c>
      <c r="N180">
        <f>COUNTIFS(Table5[Home ID],K180,Table5[Away ID],L180)</f>
        <v>0</v>
      </c>
      <c r="O180">
        <f>COUNTIFS(Table5[Home ID],K180,Table5[Away ID],L180,Table5[Run Diff.],"&gt;0")</f>
        <v>0</v>
      </c>
      <c r="P180">
        <f>Table7[[#This Row],[GP]]-Table7[[#This Row],[Wins]]</f>
        <v>0</v>
      </c>
    </row>
    <row r="181" spans="1:16" hidden="1" x14ac:dyDescent="0.3">
      <c r="A181" t="s">
        <v>95</v>
      </c>
      <c r="B181" s="12">
        <f>VLOOKUP(Table5[[#This Row],[Home Team]],Table3[[Team]:[ID]],2,FALSE)</f>
        <v>26</v>
      </c>
      <c r="C181">
        <v>2</v>
      </c>
      <c r="D181" t="s">
        <v>86</v>
      </c>
      <c r="E181" s="12">
        <f>VLOOKUP(Table5[[#This Row],[Away Team]],Table3[[Team]:[ID]],2,FALSE)</f>
        <v>7</v>
      </c>
      <c r="F181">
        <v>4</v>
      </c>
      <c r="G181" s="12">
        <f>Table5[[#This Row],[Home Team Score]]-Table5[[#This Row],[Away Team Score]]</f>
        <v>-2</v>
      </c>
      <c r="K181">
        <v>29</v>
      </c>
      <c r="L181">
        <v>6</v>
      </c>
      <c r="M181" t="e">
        <f>SUMIFS(Table5[Run Diff.],Table5[Home ID],K181,Table5[Away ID],L181)/COUNTIFS(Table5[Home ID],K181,Table5[Away ID],L181)</f>
        <v>#DIV/0!</v>
      </c>
      <c r="N181">
        <f>COUNTIFS(Table5[Home ID],K181,Table5[Away ID],L181)</f>
        <v>0</v>
      </c>
      <c r="O181">
        <f>COUNTIFS(Table5[Home ID],K181,Table5[Away ID],L181,Table5[Run Diff.],"&gt;0")</f>
        <v>0</v>
      </c>
      <c r="P181">
        <f>Table7[[#This Row],[GP]]-Table7[[#This Row],[Wins]]</f>
        <v>0</v>
      </c>
    </row>
    <row r="182" spans="1:16" hidden="1" x14ac:dyDescent="0.3">
      <c r="A182" t="s">
        <v>88</v>
      </c>
      <c r="B182" s="12">
        <f>VLOOKUP(Table5[[#This Row],[Home Team]],Table3[[Team]:[ID]],2,FALSE)</f>
        <v>30</v>
      </c>
      <c r="C182">
        <v>4</v>
      </c>
      <c r="D182" t="s">
        <v>91</v>
      </c>
      <c r="E182" s="12">
        <f>VLOOKUP(Table5[[#This Row],[Away Team]],Table3[[Team]:[ID]],2,FALSE)</f>
        <v>14</v>
      </c>
      <c r="F182">
        <v>2</v>
      </c>
      <c r="G182" s="12">
        <f>Table5[[#This Row],[Home Team Score]]-Table5[[#This Row],[Away Team Score]]</f>
        <v>2</v>
      </c>
      <c r="K182">
        <v>30</v>
      </c>
      <c r="L182">
        <v>6</v>
      </c>
      <c r="M182" t="e">
        <f>SUMIFS(Table5[Run Diff.],Table5[Home ID],K182,Table5[Away ID],L182)/COUNTIFS(Table5[Home ID],K182,Table5[Away ID],L182)</f>
        <v>#DIV/0!</v>
      </c>
      <c r="N182">
        <f>COUNTIFS(Table5[Home ID],K182,Table5[Away ID],L182)</f>
        <v>0</v>
      </c>
      <c r="O182">
        <f>COUNTIFS(Table5[Home ID],K182,Table5[Away ID],L182,Table5[Run Diff.],"&gt;0")</f>
        <v>0</v>
      </c>
      <c r="P182">
        <f>Table7[[#This Row],[GP]]-Table7[[#This Row],[Wins]]</f>
        <v>0</v>
      </c>
    </row>
    <row r="183" spans="1:16" hidden="1" x14ac:dyDescent="0.3">
      <c r="A183" t="s">
        <v>80</v>
      </c>
      <c r="B183" s="12">
        <f>VLOOKUP(Table5[[#This Row],[Home Team]],Table3[[Team]:[ID]],2,FALSE)</f>
        <v>21</v>
      </c>
      <c r="C183">
        <v>11</v>
      </c>
      <c r="D183" t="s">
        <v>79</v>
      </c>
      <c r="E183" s="12">
        <f>VLOOKUP(Table5[[#This Row],[Away Team]],Table3[[Team]:[ID]],2,FALSE)</f>
        <v>2</v>
      </c>
      <c r="F183">
        <v>4</v>
      </c>
      <c r="G183" s="12">
        <f>Table5[[#This Row],[Home Team Score]]-Table5[[#This Row],[Away Team Score]]</f>
        <v>7</v>
      </c>
      <c r="K183">
        <v>1</v>
      </c>
      <c r="L183">
        <v>7</v>
      </c>
      <c r="M183" t="e">
        <f>SUMIFS(Table5[Run Diff.],Table5[Home ID],K183,Table5[Away ID],L183)/COUNTIFS(Table5[Home ID],K183,Table5[Away ID],L183)</f>
        <v>#DIV/0!</v>
      </c>
      <c r="N183">
        <f>COUNTIFS(Table5[Home ID],K183,Table5[Away ID],L183)</f>
        <v>0</v>
      </c>
      <c r="O183">
        <f>COUNTIFS(Table5[Home ID],K183,Table5[Away ID],L183,Table5[Run Diff.],"&gt;0")</f>
        <v>0</v>
      </c>
      <c r="P183">
        <f>Table7[[#This Row],[GP]]-Table7[[#This Row],[Wins]]</f>
        <v>0</v>
      </c>
    </row>
    <row r="184" spans="1:16" x14ac:dyDescent="0.3">
      <c r="A184" t="s">
        <v>75</v>
      </c>
      <c r="B184" s="12">
        <f>VLOOKUP(Table5[[#This Row],[Home Team]],Table3[[Team]:[ID]],2,FALSE)</f>
        <v>29</v>
      </c>
      <c r="C184">
        <v>3</v>
      </c>
      <c r="D184" t="s">
        <v>89</v>
      </c>
      <c r="E184" s="12">
        <f>VLOOKUP(Table5[[#This Row],[Away Team]],Table3[[Team]:[ID]],2,FALSE)</f>
        <v>20</v>
      </c>
      <c r="F184">
        <v>5</v>
      </c>
      <c r="G184" s="12">
        <f>Table5[[#This Row],[Home Team Score]]-Table5[[#This Row],[Away Team Score]]</f>
        <v>-2</v>
      </c>
      <c r="K184">
        <v>2</v>
      </c>
      <c r="L184">
        <v>7</v>
      </c>
      <c r="M184">
        <f>SUMIFS(Table5[Run Diff.],Table5[Home ID],K184,Table5[Away ID],L184)/COUNTIFS(Table5[Home ID],K184,Table5[Away ID],L184)</f>
        <v>1.6666666666666667</v>
      </c>
      <c r="N184">
        <f>COUNTIFS(Table5[Home ID],K184,Table5[Away ID],L184)</f>
        <v>3</v>
      </c>
      <c r="O184">
        <f>COUNTIFS(Table5[Home ID],K184,Table5[Away ID],L184,Table5[Run Diff.],"&gt;0")</f>
        <v>2</v>
      </c>
      <c r="P184">
        <f>Table7[[#This Row],[GP]]-Table7[[#This Row],[Wins]]</f>
        <v>1</v>
      </c>
    </row>
    <row r="185" spans="1:16" hidden="1" x14ac:dyDescent="0.3">
      <c r="A185" t="s">
        <v>81</v>
      </c>
      <c r="B185" s="12">
        <f>VLOOKUP(Table5[[#This Row],[Home Team]],Table3[[Team]:[ID]],2,FALSE)</f>
        <v>22</v>
      </c>
      <c r="C185">
        <v>5</v>
      </c>
      <c r="D185" t="s">
        <v>99</v>
      </c>
      <c r="E185" s="12">
        <f>VLOOKUP(Table5[[#This Row],[Away Team]],Table3[[Team]:[ID]],2,FALSE)</f>
        <v>3</v>
      </c>
      <c r="F185">
        <v>6</v>
      </c>
      <c r="G185" s="12">
        <f>Table5[[#This Row],[Home Team Score]]-Table5[[#This Row],[Away Team Score]]</f>
        <v>-1</v>
      </c>
      <c r="K185">
        <v>3</v>
      </c>
      <c r="L185">
        <v>7</v>
      </c>
      <c r="M185" t="e">
        <f>SUMIFS(Table5[Run Diff.],Table5[Home ID],K185,Table5[Away ID],L185)/COUNTIFS(Table5[Home ID],K185,Table5[Away ID],L185)</f>
        <v>#DIV/0!</v>
      </c>
      <c r="N185">
        <f>COUNTIFS(Table5[Home ID],K185,Table5[Away ID],L185)</f>
        <v>0</v>
      </c>
      <c r="O185">
        <f>COUNTIFS(Table5[Home ID],K185,Table5[Away ID],L185,Table5[Run Diff.],"&gt;0")</f>
        <v>0</v>
      </c>
      <c r="P185">
        <f>Table7[[#This Row],[GP]]-Table7[[#This Row],[Wins]]</f>
        <v>0</v>
      </c>
    </row>
    <row r="186" spans="1:16" hidden="1" x14ac:dyDescent="0.3">
      <c r="A186" t="s">
        <v>84</v>
      </c>
      <c r="B186" s="12">
        <f>VLOOKUP(Table5[[#This Row],[Home Team]],Table3[[Team]:[ID]],2,FALSE)</f>
        <v>15</v>
      </c>
      <c r="C186">
        <v>2</v>
      </c>
      <c r="D186" t="s">
        <v>72</v>
      </c>
      <c r="E186" s="12">
        <f>VLOOKUP(Table5[[#This Row],[Away Team]],Table3[[Team]:[ID]],2,FALSE)</f>
        <v>5</v>
      </c>
      <c r="F186">
        <v>10</v>
      </c>
      <c r="G186" s="12">
        <f>Table5[[#This Row],[Home Team Score]]-Table5[[#This Row],[Away Team Score]]</f>
        <v>-8</v>
      </c>
      <c r="K186">
        <v>4</v>
      </c>
      <c r="L186">
        <v>7</v>
      </c>
      <c r="M186" t="e">
        <f>SUMIFS(Table5[Run Diff.],Table5[Home ID],K186,Table5[Away ID],L186)/COUNTIFS(Table5[Home ID],K186,Table5[Away ID],L186)</f>
        <v>#DIV/0!</v>
      </c>
      <c r="N186">
        <f>COUNTIFS(Table5[Home ID],K186,Table5[Away ID],L186)</f>
        <v>0</v>
      </c>
      <c r="O186">
        <f>COUNTIFS(Table5[Home ID],K186,Table5[Away ID],L186,Table5[Run Diff.],"&gt;0")</f>
        <v>0</v>
      </c>
      <c r="P186">
        <f>Table7[[#This Row],[GP]]-Table7[[#This Row],[Wins]]</f>
        <v>0</v>
      </c>
    </row>
    <row r="187" spans="1:16" hidden="1" x14ac:dyDescent="0.3">
      <c r="A187" t="s">
        <v>71</v>
      </c>
      <c r="B187" s="12">
        <f>VLOOKUP(Table5[[#This Row],[Home Team]],Table3[[Team]:[ID]],2,FALSE)</f>
        <v>24</v>
      </c>
      <c r="C187">
        <v>2</v>
      </c>
      <c r="D187" t="s">
        <v>98</v>
      </c>
      <c r="E187" s="12">
        <f>VLOOKUP(Table5[[#This Row],[Away Team]],Table3[[Team]:[ID]],2,FALSE)</f>
        <v>16</v>
      </c>
      <c r="F187">
        <v>5</v>
      </c>
      <c r="G187" s="12">
        <f>Table5[[#This Row],[Home Team Score]]-Table5[[#This Row],[Away Team Score]]</f>
        <v>-3</v>
      </c>
      <c r="K187">
        <v>5</v>
      </c>
      <c r="L187">
        <v>7</v>
      </c>
      <c r="M187" t="e">
        <f>SUMIFS(Table5[Run Diff.],Table5[Home ID],K187,Table5[Away ID],L187)/COUNTIFS(Table5[Home ID],K187,Table5[Away ID],L187)</f>
        <v>#DIV/0!</v>
      </c>
      <c r="N187">
        <f>COUNTIFS(Table5[Home ID],K187,Table5[Away ID],L187)</f>
        <v>0</v>
      </c>
      <c r="O187">
        <f>COUNTIFS(Table5[Home ID],K187,Table5[Away ID],L187,Table5[Run Diff.],"&gt;0")</f>
        <v>0</v>
      </c>
      <c r="P187">
        <f>Table7[[#This Row],[GP]]-Table7[[#This Row],[Wins]]</f>
        <v>0</v>
      </c>
    </row>
    <row r="188" spans="1:16" hidden="1" x14ac:dyDescent="0.3">
      <c r="A188" t="s">
        <v>88</v>
      </c>
      <c r="B188" s="12">
        <f>VLOOKUP(Table5[[#This Row],[Home Team]],Table3[[Team]:[ID]],2,FALSE)</f>
        <v>30</v>
      </c>
      <c r="C188">
        <v>2</v>
      </c>
      <c r="D188" t="s">
        <v>91</v>
      </c>
      <c r="E188" s="12">
        <f>VLOOKUP(Table5[[#This Row],[Away Team]],Table3[[Team]:[ID]],2,FALSE)</f>
        <v>14</v>
      </c>
      <c r="F188">
        <v>1</v>
      </c>
      <c r="G188" s="12">
        <f>Table5[[#This Row],[Home Team Score]]-Table5[[#This Row],[Away Team Score]]</f>
        <v>1</v>
      </c>
      <c r="K188">
        <v>6</v>
      </c>
      <c r="L188">
        <v>7</v>
      </c>
      <c r="M188" t="e">
        <f>SUMIFS(Table5[Run Diff.],Table5[Home ID],K188,Table5[Away ID],L188)/COUNTIFS(Table5[Home ID],K188,Table5[Away ID],L188)</f>
        <v>#DIV/0!</v>
      </c>
      <c r="N188">
        <f>COUNTIFS(Table5[Home ID],K188,Table5[Away ID],L188)</f>
        <v>0</v>
      </c>
      <c r="O188">
        <f>COUNTIFS(Table5[Home ID],K188,Table5[Away ID],L188,Table5[Run Diff.],"&gt;0")</f>
        <v>0</v>
      </c>
      <c r="P188">
        <f>Table7[[#This Row],[GP]]-Table7[[#This Row],[Wins]]</f>
        <v>0</v>
      </c>
    </row>
    <row r="189" spans="1:16" hidden="1" x14ac:dyDescent="0.3">
      <c r="A189" t="s">
        <v>95</v>
      </c>
      <c r="B189" s="12">
        <f>VLOOKUP(Table5[[#This Row],[Home Team]],Table3[[Team]:[ID]],2,FALSE)</f>
        <v>26</v>
      </c>
      <c r="C189">
        <v>1</v>
      </c>
      <c r="D189" t="s">
        <v>86</v>
      </c>
      <c r="E189" s="12">
        <f>VLOOKUP(Table5[[#This Row],[Away Team]],Table3[[Team]:[ID]],2,FALSE)</f>
        <v>7</v>
      </c>
      <c r="F189">
        <v>13</v>
      </c>
      <c r="G189" s="12">
        <f>Table5[[#This Row],[Home Team Score]]-Table5[[#This Row],[Away Team Score]]</f>
        <v>-12</v>
      </c>
      <c r="K189">
        <v>7</v>
      </c>
      <c r="L189">
        <v>7</v>
      </c>
      <c r="M189" t="e">
        <f>SUMIFS(Table5[Run Diff.],Table5[Home ID],K189,Table5[Away ID],L189)/COUNTIFS(Table5[Home ID],K189,Table5[Away ID],L189)</f>
        <v>#DIV/0!</v>
      </c>
      <c r="N189">
        <f>COUNTIFS(Table5[Home ID],K189,Table5[Away ID],L189)</f>
        <v>0</v>
      </c>
      <c r="O189">
        <f>COUNTIFS(Table5[Home ID],K189,Table5[Away ID],L189,Table5[Run Diff.],"&gt;0")</f>
        <v>0</v>
      </c>
      <c r="P189">
        <f>Table7[[#This Row],[GP]]-Table7[[#This Row],[Wins]]</f>
        <v>0</v>
      </c>
    </row>
    <row r="190" spans="1:16" hidden="1" x14ac:dyDescent="0.3">
      <c r="A190" t="s">
        <v>97</v>
      </c>
      <c r="B190" s="12">
        <f>VLOOKUP(Table5[[#This Row],[Home Team]],Table3[[Team]:[ID]],2,FALSE)</f>
        <v>6</v>
      </c>
      <c r="C190">
        <v>4</v>
      </c>
      <c r="D190" t="s">
        <v>94</v>
      </c>
      <c r="E190" s="12">
        <f>VLOOKUP(Table5[[#This Row],[Away Team]],Table3[[Team]:[ID]],2,FALSE)</f>
        <v>27</v>
      </c>
      <c r="F190">
        <v>2</v>
      </c>
      <c r="G190" s="12">
        <f>Table5[[#This Row],[Home Team Score]]-Table5[[#This Row],[Away Team Score]]</f>
        <v>2</v>
      </c>
      <c r="K190">
        <v>8</v>
      </c>
      <c r="L190">
        <v>7</v>
      </c>
      <c r="M190" t="e">
        <f>SUMIFS(Table5[Run Diff.],Table5[Home ID],K190,Table5[Away ID],L190)/COUNTIFS(Table5[Home ID],K190,Table5[Away ID],L190)</f>
        <v>#DIV/0!</v>
      </c>
      <c r="N190">
        <f>COUNTIFS(Table5[Home ID],K190,Table5[Away ID],L190)</f>
        <v>0</v>
      </c>
      <c r="O190">
        <f>COUNTIFS(Table5[Home ID],K190,Table5[Away ID],L190,Table5[Run Diff.],"&gt;0")</f>
        <v>0</v>
      </c>
      <c r="P190">
        <f>Table7[[#This Row],[GP]]-Table7[[#This Row],[Wins]]</f>
        <v>0</v>
      </c>
    </row>
    <row r="191" spans="1:16" hidden="1" x14ac:dyDescent="0.3">
      <c r="A191" t="s">
        <v>75</v>
      </c>
      <c r="B191" s="12">
        <f>VLOOKUP(Table5[[#This Row],[Home Team]],Table3[[Team]:[ID]],2,FALSE)</f>
        <v>29</v>
      </c>
      <c r="C191">
        <v>1</v>
      </c>
      <c r="D191" t="s">
        <v>89</v>
      </c>
      <c r="E191" s="12">
        <f>VLOOKUP(Table5[[#This Row],[Away Team]],Table3[[Team]:[ID]],2,FALSE)</f>
        <v>20</v>
      </c>
      <c r="F191">
        <v>4</v>
      </c>
      <c r="G191" s="12">
        <f>Table5[[#This Row],[Home Team Score]]-Table5[[#This Row],[Away Team Score]]</f>
        <v>-3</v>
      </c>
      <c r="K191">
        <v>9</v>
      </c>
      <c r="L191">
        <v>7</v>
      </c>
      <c r="M191" t="e">
        <f>SUMIFS(Table5[Run Diff.],Table5[Home ID],K191,Table5[Away ID],L191)/COUNTIFS(Table5[Home ID],K191,Table5[Away ID],L191)</f>
        <v>#DIV/0!</v>
      </c>
      <c r="N191">
        <f>COUNTIFS(Table5[Home ID],K191,Table5[Away ID],L191)</f>
        <v>0</v>
      </c>
      <c r="O191">
        <f>COUNTIFS(Table5[Home ID],K191,Table5[Away ID],L191,Table5[Run Diff.],"&gt;0")</f>
        <v>0</v>
      </c>
      <c r="P191">
        <f>Table7[[#This Row],[GP]]-Table7[[#This Row],[Wins]]</f>
        <v>0</v>
      </c>
    </row>
    <row r="192" spans="1:16" hidden="1" x14ac:dyDescent="0.3">
      <c r="A192" t="s">
        <v>80</v>
      </c>
      <c r="B192" s="12">
        <f>VLOOKUP(Table5[[#This Row],[Home Team]],Table3[[Team]:[ID]],2,FALSE)</f>
        <v>21</v>
      </c>
      <c r="C192">
        <v>3</v>
      </c>
      <c r="D192" t="s">
        <v>79</v>
      </c>
      <c r="E192" s="12">
        <f>VLOOKUP(Table5[[#This Row],[Away Team]],Table3[[Team]:[ID]],2,FALSE)</f>
        <v>2</v>
      </c>
      <c r="F192">
        <v>1</v>
      </c>
      <c r="G192" s="12">
        <f>Table5[[#This Row],[Home Team Score]]-Table5[[#This Row],[Away Team Score]]</f>
        <v>2</v>
      </c>
      <c r="K192">
        <v>10</v>
      </c>
      <c r="L192">
        <v>7</v>
      </c>
      <c r="M192" t="e">
        <f>SUMIFS(Table5[Run Diff.],Table5[Home ID],K192,Table5[Away ID],L192)/COUNTIFS(Table5[Home ID],K192,Table5[Away ID],L192)</f>
        <v>#DIV/0!</v>
      </c>
      <c r="N192">
        <f>COUNTIFS(Table5[Home ID],K192,Table5[Away ID],L192)</f>
        <v>0</v>
      </c>
      <c r="O192">
        <f>COUNTIFS(Table5[Home ID],K192,Table5[Away ID],L192,Table5[Run Diff.],"&gt;0")</f>
        <v>0</v>
      </c>
      <c r="P192">
        <f>Table7[[#This Row],[GP]]-Table7[[#This Row],[Wins]]</f>
        <v>0</v>
      </c>
    </row>
    <row r="193" spans="1:16" hidden="1" x14ac:dyDescent="0.3">
      <c r="A193" t="s">
        <v>92</v>
      </c>
      <c r="B193" s="12">
        <f>VLOOKUP(Table5[[#This Row],[Home Team]],Table3[[Team]:[ID]],2,FALSE)</f>
        <v>18</v>
      </c>
      <c r="C193">
        <v>8</v>
      </c>
      <c r="D193" t="s">
        <v>100</v>
      </c>
      <c r="E193" s="12">
        <f>VLOOKUP(Table5[[#This Row],[Away Team]],Table3[[Team]:[ID]],2,FALSE)</f>
        <v>28</v>
      </c>
      <c r="F193">
        <v>10</v>
      </c>
      <c r="G193" s="12">
        <f>Table5[[#This Row],[Home Team Score]]-Table5[[#This Row],[Away Team Score]]</f>
        <v>-2</v>
      </c>
      <c r="K193">
        <v>11</v>
      </c>
      <c r="L193">
        <v>7</v>
      </c>
      <c r="M193" t="e">
        <f>SUMIFS(Table5[Run Diff.],Table5[Home ID],K193,Table5[Away ID],L193)/COUNTIFS(Table5[Home ID],K193,Table5[Away ID],L193)</f>
        <v>#DIV/0!</v>
      </c>
      <c r="N193">
        <f>COUNTIFS(Table5[Home ID],K193,Table5[Away ID],L193)</f>
        <v>0</v>
      </c>
      <c r="O193">
        <f>COUNTIFS(Table5[Home ID],K193,Table5[Away ID],L193,Table5[Run Diff.],"&gt;0")</f>
        <v>0</v>
      </c>
      <c r="P193">
        <f>Table7[[#This Row],[GP]]-Table7[[#This Row],[Wins]]</f>
        <v>0</v>
      </c>
    </row>
    <row r="194" spans="1:16" hidden="1" x14ac:dyDescent="0.3">
      <c r="A194" t="s">
        <v>76</v>
      </c>
      <c r="B194" s="12">
        <f>VLOOKUP(Table5[[#This Row],[Home Team]],Table3[[Team]:[ID]],2,FALSE)</f>
        <v>13</v>
      </c>
      <c r="C194">
        <v>5</v>
      </c>
      <c r="D194" t="s">
        <v>85</v>
      </c>
      <c r="E194" s="12">
        <f>VLOOKUP(Table5[[#This Row],[Away Team]],Table3[[Team]:[ID]],2,FALSE)</f>
        <v>10</v>
      </c>
      <c r="F194">
        <v>3</v>
      </c>
      <c r="G194" s="12">
        <f>Table5[[#This Row],[Home Team Score]]-Table5[[#This Row],[Away Team Score]]</f>
        <v>2</v>
      </c>
      <c r="K194">
        <v>12</v>
      </c>
      <c r="L194">
        <v>7</v>
      </c>
      <c r="M194" t="e">
        <f>SUMIFS(Table5[Run Diff.],Table5[Home ID],K194,Table5[Away ID],L194)/COUNTIFS(Table5[Home ID],K194,Table5[Away ID],L194)</f>
        <v>#DIV/0!</v>
      </c>
      <c r="N194">
        <f>COUNTIFS(Table5[Home ID],K194,Table5[Away ID],L194)</f>
        <v>0</v>
      </c>
      <c r="O194">
        <f>COUNTIFS(Table5[Home ID],K194,Table5[Away ID],L194,Table5[Run Diff.],"&gt;0")</f>
        <v>0</v>
      </c>
      <c r="P194">
        <f>Table7[[#This Row],[GP]]-Table7[[#This Row],[Wins]]</f>
        <v>0</v>
      </c>
    </row>
    <row r="195" spans="1:16" hidden="1" x14ac:dyDescent="0.3">
      <c r="A195" t="s">
        <v>87</v>
      </c>
      <c r="B195" s="12">
        <f>VLOOKUP(Table5[[#This Row],[Home Team]],Table3[[Team]:[ID]],2,FALSE)</f>
        <v>17</v>
      </c>
      <c r="C195">
        <v>3</v>
      </c>
      <c r="D195" t="s">
        <v>77</v>
      </c>
      <c r="E195" s="12">
        <f>VLOOKUP(Table5[[#This Row],[Away Team]],Table3[[Team]:[ID]],2,FALSE)</f>
        <v>25</v>
      </c>
      <c r="F195">
        <v>12</v>
      </c>
      <c r="G195" s="12">
        <f>Table5[[#This Row],[Home Team Score]]-Table5[[#This Row],[Away Team Score]]</f>
        <v>-9</v>
      </c>
      <c r="K195">
        <v>13</v>
      </c>
      <c r="L195">
        <v>7</v>
      </c>
      <c r="M195" t="e">
        <f>SUMIFS(Table5[Run Diff.],Table5[Home ID],K195,Table5[Away ID],L195)/COUNTIFS(Table5[Home ID],K195,Table5[Away ID],L195)</f>
        <v>#DIV/0!</v>
      </c>
      <c r="N195">
        <f>COUNTIFS(Table5[Home ID],K195,Table5[Away ID],L195)</f>
        <v>0</v>
      </c>
      <c r="O195">
        <f>COUNTIFS(Table5[Home ID],K195,Table5[Away ID],L195,Table5[Run Diff.],"&gt;0")</f>
        <v>0</v>
      </c>
      <c r="P195">
        <f>Table7[[#This Row],[GP]]-Table7[[#This Row],[Wins]]</f>
        <v>0</v>
      </c>
    </row>
    <row r="196" spans="1:16" x14ac:dyDescent="0.3">
      <c r="A196" t="s">
        <v>83</v>
      </c>
      <c r="B196" s="12">
        <f>VLOOKUP(Table5[[#This Row],[Home Team]],Table3[[Team]:[ID]],2,FALSE)</f>
        <v>8</v>
      </c>
      <c r="C196">
        <v>3</v>
      </c>
      <c r="D196" t="s">
        <v>78</v>
      </c>
      <c r="E196" s="12">
        <f>VLOOKUP(Table5[[#This Row],[Away Team]],Table3[[Team]:[ID]],2,FALSE)</f>
        <v>9</v>
      </c>
      <c r="F196">
        <v>11</v>
      </c>
      <c r="G196" s="12">
        <f>Table5[[#This Row],[Home Team Score]]-Table5[[#This Row],[Away Team Score]]</f>
        <v>-8</v>
      </c>
      <c r="K196">
        <v>14</v>
      </c>
      <c r="L196">
        <v>7</v>
      </c>
      <c r="M196">
        <f>SUMIFS(Table5[Run Diff.],Table5[Home ID],K196,Table5[Away ID],L196)/COUNTIFS(Table5[Home ID],K196,Table5[Away ID],L196)</f>
        <v>3.6666666666666665</v>
      </c>
      <c r="N196">
        <f>COUNTIFS(Table5[Home ID],K196,Table5[Away ID],L196)</f>
        <v>3</v>
      </c>
      <c r="O196">
        <f>COUNTIFS(Table5[Home ID],K196,Table5[Away ID],L196,Table5[Run Diff.],"&gt;0")</f>
        <v>3</v>
      </c>
      <c r="P196">
        <f>Table7[[#This Row],[GP]]-Table7[[#This Row],[Wins]]</f>
        <v>0</v>
      </c>
    </row>
    <row r="197" spans="1:16" hidden="1" x14ac:dyDescent="0.3">
      <c r="A197" t="s">
        <v>90</v>
      </c>
      <c r="B197" s="12">
        <f>VLOOKUP(Table5[[#This Row],[Home Team]],Table3[[Team]:[ID]],2,FALSE)</f>
        <v>4</v>
      </c>
      <c r="C197">
        <v>5</v>
      </c>
      <c r="D197" t="s">
        <v>73</v>
      </c>
      <c r="E197" s="12">
        <f>VLOOKUP(Table5[[#This Row],[Away Team]],Table3[[Team]:[ID]],2,FALSE)</f>
        <v>19</v>
      </c>
      <c r="F197">
        <v>4</v>
      </c>
      <c r="G197" s="12">
        <f>Table5[[#This Row],[Home Team Score]]-Table5[[#This Row],[Away Team Score]]</f>
        <v>1</v>
      </c>
      <c r="K197">
        <v>15</v>
      </c>
      <c r="L197">
        <v>7</v>
      </c>
      <c r="M197" t="e">
        <f>SUMIFS(Table5[Run Diff.],Table5[Home ID],K197,Table5[Away ID],L197)/COUNTIFS(Table5[Home ID],K197,Table5[Away ID],L197)</f>
        <v>#DIV/0!</v>
      </c>
      <c r="N197">
        <f>COUNTIFS(Table5[Home ID],K197,Table5[Away ID],L197)</f>
        <v>0</v>
      </c>
      <c r="O197">
        <f>COUNTIFS(Table5[Home ID],K197,Table5[Away ID],L197,Table5[Run Diff.],"&gt;0")</f>
        <v>0</v>
      </c>
      <c r="P197">
        <f>Table7[[#This Row],[GP]]-Table7[[#This Row],[Wins]]</f>
        <v>0</v>
      </c>
    </row>
    <row r="198" spans="1:16" hidden="1" x14ac:dyDescent="0.3">
      <c r="A198" t="s">
        <v>82</v>
      </c>
      <c r="B198" s="12">
        <f>VLOOKUP(Table5[[#This Row],[Home Team]],Table3[[Team]:[ID]],2,FALSE)</f>
        <v>23</v>
      </c>
      <c r="C198">
        <v>2</v>
      </c>
      <c r="D198" t="s">
        <v>93</v>
      </c>
      <c r="E198" s="12">
        <f>VLOOKUP(Table5[[#This Row],[Away Team]],Table3[[Team]:[ID]],2,FALSE)</f>
        <v>1</v>
      </c>
      <c r="F198">
        <v>10</v>
      </c>
      <c r="G198" s="12">
        <f>Table5[[#This Row],[Home Team Score]]-Table5[[#This Row],[Away Team Score]]</f>
        <v>-8</v>
      </c>
      <c r="K198">
        <v>16</v>
      </c>
      <c r="L198">
        <v>7</v>
      </c>
      <c r="M198" t="e">
        <f>SUMIFS(Table5[Run Diff.],Table5[Home ID],K198,Table5[Away ID],L198)/COUNTIFS(Table5[Home ID],K198,Table5[Away ID],L198)</f>
        <v>#DIV/0!</v>
      </c>
      <c r="N198">
        <f>COUNTIFS(Table5[Home ID],K198,Table5[Away ID],L198)</f>
        <v>0</v>
      </c>
      <c r="O198">
        <f>COUNTIFS(Table5[Home ID],K198,Table5[Away ID],L198,Table5[Run Diff.],"&gt;0")</f>
        <v>0</v>
      </c>
      <c r="P198">
        <f>Table7[[#This Row],[GP]]-Table7[[#This Row],[Wins]]</f>
        <v>0</v>
      </c>
    </row>
    <row r="199" spans="1:16" hidden="1" x14ac:dyDescent="0.3">
      <c r="A199" t="s">
        <v>96</v>
      </c>
      <c r="B199" s="12">
        <f>VLOOKUP(Table5[[#This Row],[Home Team]],Table3[[Team]:[ID]],2,FALSE)</f>
        <v>11</v>
      </c>
      <c r="C199">
        <v>7</v>
      </c>
      <c r="D199" t="s">
        <v>74</v>
      </c>
      <c r="E199" s="12">
        <f>VLOOKUP(Table5[[#This Row],[Away Team]],Table3[[Team]:[ID]],2,FALSE)</f>
        <v>12</v>
      </c>
      <c r="F199">
        <v>9</v>
      </c>
      <c r="G199" s="12">
        <f>Table5[[#This Row],[Home Team Score]]-Table5[[#This Row],[Away Team Score]]</f>
        <v>-2</v>
      </c>
      <c r="K199">
        <v>17</v>
      </c>
      <c r="L199">
        <v>7</v>
      </c>
      <c r="M199" t="e">
        <f>SUMIFS(Table5[Run Diff.],Table5[Home ID],K199,Table5[Away ID],L199)/COUNTIFS(Table5[Home ID],K199,Table5[Away ID],L199)</f>
        <v>#DIV/0!</v>
      </c>
      <c r="N199">
        <f>COUNTIFS(Table5[Home ID],K199,Table5[Away ID],L199)</f>
        <v>0</v>
      </c>
      <c r="O199">
        <f>COUNTIFS(Table5[Home ID],K199,Table5[Away ID],L199,Table5[Run Diff.],"&gt;0")</f>
        <v>0</v>
      </c>
      <c r="P199">
        <f>Table7[[#This Row],[GP]]-Table7[[#This Row],[Wins]]</f>
        <v>0</v>
      </c>
    </row>
    <row r="200" spans="1:16" hidden="1" x14ac:dyDescent="0.3">
      <c r="A200" t="s">
        <v>84</v>
      </c>
      <c r="B200" s="12">
        <f>VLOOKUP(Table5[[#This Row],[Home Team]],Table3[[Team]:[ID]],2,FALSE)</f>
        <v>15</v>
      </c>
      <c r="C200">
        <v>6</v>
      </c>
      <c r="D200" t="s">
        <v>72</v>
      </c>
      <c r="E200" s="12">
        <f>VLOOKUP(Table5[[#This Row],[Away Team]],Table3[[Team]:[ID]],2,FALSE)</f>
        <v>5</v>
      </c>
      <c r="F200">
        <v>5</v>
      </c>
      <c r="G200" s="12">
        <f>Table5[[#This Row],[Home Team Score]]-Table5[[#This Row],[Away Team Score]]</f>
        <v>1</v>
      </c>
      <c r="K200">
        <v>18</v>
      </c>
      <c r="L200">
        <v>7</v>
      </c>
      <c r="M200" t="e">
        <f>SUMIFS(Table5[Run Diff.],Table5[Home ID],K200,Table5[Away ID],L200)/COUNTIFS(Table5[Home ID],K200,Table5[Away ID],L200)</f>
        <v>#DIV/0!</v>
      </c>
      <c r="N200">
        <f>COUNTIFS(Table5[Home ID],K200,Table5[Away ID],L200)</f>
        <v>0</v>
      </c>
      <c r="O200">
        <f>COUNTIFS(Table5[Home ID],K200,Table5[Away ID],L200,Table5[Run Diff.],"&gt;0")</f>
        <v>0</v>
      </c>
      <c r="P200">
        <f>Table7[[#This Row],[GP]]-Table7[[#This Row],[Wins]]</f>
        <v>0</v>
      </c>
    </row>
    <row r="201" spans="1:16" hidden="1" x14ac:dyDescent="0.3">
      <c r="A201" t="s">
        <v>81</v>
      </c>
      <c r="B201" s="12">
        <f>VLOOKUP(Table5[[#This Row],[Home Team]],Table3[[Team]:[ID]],2,FALSE)</f>
        <v>22</v>
      </c>
      <c r="C201">
        <v>6</v>
      </c>
      <c r="D201" t="s">
        <v>99</v>
      </c>
      <c r="E201" s="12">
        <f>VLOOKUP(Table5[[#This Row],[Away Team]],Table3[[Team]:[ID]],2,FALSE)</f>
        <v>3</v>
      </c>
      <c r="F201">
        <v>9</v>
      </c>
      <c r="G201" s="12">
        <f>Table5[[#This Row],[Home Team Score]]-Table5[[#This Row],[Away Team Score]]</f>
        <v>-3</v>
      </c>
      <c r="K201">
        <v>19</v>
      </c>
      <c r="L201">
        <v>7</v>
      </c>
      <c r="M201" t="e">
        <f>SUMIFS(Table5[Run Diff.],Table5[Home ID],K201,Table5[Away ID],L201)/COUNTIFS(Table5[Home ID],K201,Table5[Away ID],L201)</f>
        <v>#DIV/0!</v>
      </c>
      <c r="N201">
        <f>COUNTIFS(Table5[Home ID],K201,Table5[Away ID],L201)</f>
        <v>0</v>
      </c>
      <c r="O201">
        <f>COUNTIFS(Table5[Home ID],K201,Table5[Away ID],L201,Table5[Run Diff.],"&gt;0")</f>
        <v>0</v>
      </c>
      <c r="P201">
        <f>Table7[[#This Row],[GP]]-Table7[[#This Row],[Wins]]</f>
        <v>0</v>
      </c>
    </row>
    <row r="202" spans="1:16" hidden="1" x14ac:dyDescent="0.3">
      <c r="A202" t="s">
        <v>71</v>
      </c>
      <c r="B202" s="12">
        <f>VLOOKUP(Table5[[#This Row],[Home Team]],Table3[[Team]:[ID]],2,FALSE)</f>
        <v>24</v>
      </c>
      <c r="C202">
        <v>3</v>
      </c>
      <c r="D202" t="s">
        <v>98</v>
      </c>
      <c r="E202" s="12">
        <f>VLOOKUP(Table5[[#This Row],[Away Team]],Table3[[Team]:[ID]],2,FALSE)</f>
        <v>16</v>
      </c>
      <c r="F202">
        <v>6</v>
      </c>
      <c r="G202" s="12">
        <f>Table5[[#This Row],[Home Team Score]]-Table5[[#This Row],[Away Team Score]]</f>
        <v>-3</v>
      </c>
      <c r="K202">
        <v>20</v>
      </c>
      <c r="L202">
        <v>7</v>
      </c>
      <c r="M202" t="e">
        <f>SUMIFS(Table5[Run Diff.],Table5[Home ID],K202,Table5[Away ID],L202)/COUNTIFS(Table5[Home ID],K202,Table5[Away ID],L202)</f>
        <v>#DIV/0!</v>
      </c>
      <c r="N202">
        <f>COUNTIFS(Table5[Home ID],K202,Table5[Away ID],L202)</f>
        <v>0</v>
      </c>
      <c r="O202">
        <f>COUNTIFS(Table5[Home ID],K202,Table5[Away ID],L202,Table5[Run Diff.],"&gt;0")</f>
        <v>0</v>
      </c>
      <c r="P202">
        <f>Table7[[#This Row],[GP]]-Table7[[#This Row],[Wins]]</f>
        <v>0</v>
      </c>
    </row>
    <row r="203" spans="1:16" hidden="1" x14ac:dyDescent="0.3">
      <c r="A203" t="s">
        <v>88</v>
      </c>
      <c r="B203" s="12">
        <f>VLOOKUP(Table5[[#This Row],[Home Team]],Table3[[Team]:[ID]],2,FALSE)</f>
        <v>30</v>
      </c>
      <c r="C203">
        <v>1</v>
      </c>
      <c r="D203" t="s">
        <v>91</v>
      </c>
      <c r="E203" s="12">
        <f>VLOOKUP(Table5[[#This Row],[Away Team]],Table3[[Team]:[ID]],2,FALSE)</f>
        <v>14</v>
      </c>
      <c r="F203">
        <v>2</v>
      </c>
      <c r="G203" s="12">
        <f>Table5[[#This Row],[Home Team Score]]-Table5[[#This Row],[Away Team Score]]</f>
        <v>-1</v>
      </c>
      <c r="K203">
        <v>21</v>
      </c>
      <c r="L203">
        <v>7</v>
      </c>
      <c r="M203" t="e">
        <f>SUMIFS(Table5[Run Diff.],Table5[Home ID],K203,Table5[Away ID],L203)/COUNTIFS(Table5[Home ID],K203,Table5[Away ID],L203)</f>
        <v>#DIV/0!</v>
      </c>
      <c r="N203">
        <f>COUNTIFS(Table5[Home ID],K203,Table5[Away ID],L203)</f>
        <v>0</v>
      </c>
      <c r="O203">
        <f>COUNTIFS(Table5[Home ID],K203,Table5[Away ID],L203,Table5[Run Diff.],"&gt;0")</f>
        <v>0</v>
      </c>
      <c r="P203">
        <f>Table7[[#This Row],[GP]]-Table7[[#This Row],[Wins]]</f>
        <v>0</v>
      </c>
    </row>
    <row r="204" spans="1:16" hidden="1" x14ac:dyDescent="0.3">
      <c r="A204" t="s">
        <v>95</v>
      </c>
      <c r="B204" s="12">
        <f>VLOOKUP(Table5[[#This Row],[Home Team]],Table3[[Team]:[ID]],2,FALSE)</f>
        <v>26</v>
      </c>
      <c r="C204">
        <v>4</v>
      </c>
      <c r="D204" t="s">
        <v>86</v>
      </c>
      <c r="E204" s="12">
        <f>VLOOKUP(Table5[[#This Row],[Away Team]],Table3[[Team]:[ID]],2,FALSE)</f>
        <v>7</v>
      </c>
      <c r="F204">
        <v>6</v>
      </c>
      <c r="G204" s="12">
        <f>Table5[[#This Row],[Home Team Score]]-Table5[[#This Row],[Away Team Score]]</f>
        <v>-2</v>
      </c>
      <c r="K204">
        <v>22</v>
      </c>
      <c r="L204">
        <v>7</v>
      </c>
      <c r="M204" t="e">
        <f>SUMIFS(Table5[Run Diff.],Table5[Home ID],K204,Table5[Away ID],L204)/COUNTIFS(Table5[Home ID],K204,Table5[Away ID],L204)</f>
        <v>#DIV/0!</v>
      </c>
      <c r="N204">
        <f>COUNTIFS(Table5[Home ID],K204,Table5[Away ID],L204)</f>
        <v>0</v>
      </c>
      <c r="O204">
        <f>COUNTIFS(Table5[Home ID],K204,Table5[Away ID],L204,Table5[Run Diff.],"&gt;0")</f>
        <v>0</v>
      </c>
      <c r="P204">
        <f>Table7[[#This Row],[GP]]-Table7[[#This Row],[Wins]]</f>
        <v>0</v>
      </c>
    </row>
    <row r="205" spans="1:16" hidden="1" x14ac:dyDescent="0.3">
      <c r="A205" t="s">
        <v>97</v>
      </c>
      <c r="B205" s="12">
        <f>VLOOKUP(Table5[[#This Row],[Home Team]],Table3[[Team]:[ID]],2,FALSE)</f>
        <v>6</v>
      </c>
      <c r="C205">
        <v>1</v>
      </c>
      <c r="D205" t="s">
        <v>94</v>
      </c>
      <c r="E205" s="12">
        <f>VLOOKUP(Table5[[#This Row],[Away Team]],Table3[[Team]:[ID]],2,FALSE)</f>
        <v>27</v>
      </c>
      <c r="F205">
        <v>3</v>
      </c>
      <c r="G205" s="12">
        <f>Table5[[#This Row],[Home Team Score]]-Table5[[#This Row],[Away Team Score]]</f>
        <v>-2</v>
      </c>
      <c r="K205">
        <v>23</v>
      </c>
      <c r="L205">
        <v>7</v>
      </c>
      <c r="M205" t="e">
        <f>SUMIFS(Table5[Run Diff.],Table5[Home ID],K205,Table5[Away ID],L205)/COUNTIFS(Table5[Home ID],K205,Table5[Away ID],L205)</f>
        <v>#DIV/0!</v>
      </c>
      <c r="N205">
        <f>COUNTIFS(Table5[Home ID],K205,Table5[Away ID],L205)</f>
        <v>0</v>
      </c>
      <c r="O205">
        <f>COUNTIFS(Table5[Home ID],K205,Table5[Away ID],L205,Table5[Run Diff.],"&gt;0")</f>
        <v>0</v>
      </c>
      <c r="P205">
        <f>Table7[[#This Row],[GP]]-Table7[[#This Row],[Wins]]</f>
        <v>0</v>
      </c>
    </row>
    <row r="206" spans="1:16" hidden="1" x14ac:dyDescent="0.3">
      <c r="A206" t="s">
        <v>75</v>
      </c>
      <c r="B206" s="12">
        <f>VLOOKUP(Table5[[#This Row],[Home Team]],Table3[[Team]:[ID]],2,FALSE)</f>
        <v>29</v>
      </c>
      <c r="C206">
        <v>7</v>
      </c>
      <c r="D206" t="s">
        <v>89</v>
      </c>
      <c r="E206" s="12">
        <f>VLOOKUP(Table5[[#This Row],[Away Team]],Table3[[Team]:[ID]],2,FALSE)</f>
        <v>20</v>
      </c>
      <c r="F206">
        <v>5</v>
      </c>
      <c r="G206" s="12">
        <f>Table5[[#This Row],[Home Team Score]]-Table5[[#This Row],[Away Team Score]]</f>
        <v>2</v>
      </c>
      <c r="K206">
        <v>24</v>
      </c>
      <c r="L206">
        <v>7</v>
      </c>
      <c r="M206" t="e">
        <f>SUMIFS(Table5[Run Diff.],Table5[Home ID],K206,Table5[Away ID],L206)/COUNTIFS(Table5[Home ID],K206,Table5[Away ID],L206)</f>
        <v>#DIV/0!</v>
      </c>
      <c r="N206">
        <f>COUNTIFS(Table5[Home ID],K206,Table5[Away ID],L206)</f>
        <v>0</v>
      </c>
      <c r="O206">
        <f>COUNTIFS(Table5[Home ID],K206,Table5[Away ID],L206,Table5[Run Diff.],"&gt;0")</f>
        <v>0</v>
      </c>
      <c r="P206">
        <f>Table7[[#This Row],[GP]]-Table7[[#This Row],[Wins]]</f>
        <v>0</v>
      </c>
    </row>
    <row r="207" spans="1:16" hidden="1" x14ac:dyDescent="0.3">
      <c r="A207" t="s">
        <v>80</v>
      </c>
      <c r="B207" s="12">
        <f>VLOOKUP(Table5[[#This Row],[Home Team]],Table3[[Team]:[ID]],2,FALSE)</f>
        <v>21</v>
      </c>
      <c r="C207">
        <v>1</v>
      </c>
      <c r="D207" t="s">
        <v>79</v>
      </c>
      <c r="E207" s="12">
        <f>VLOOKUP(Table5[[#This Row],[Away Team]],Table3[[Team]:[ID]],2,FALSE)</f>
        <v>2</v>
      </c>
      <c r="F207">
        <v>14</v>
      </c>
      <c r="G207" s="12">
        <f>Table5[[#This Row],[Home Team Score]]-Table5[[#This Row],[Away Team Score]]</f>
        <v>-13</v>
      </c>
      <c r="K207">
        <v>25</v>
      </c>
      <c r="L207">
        <v>7</v>
      </c>
      <c r="M207" t="e">
        <f>SUMIFS(Table5[Run Diff.],Table5[Home ID],K207,Table5[Away ID],L207)/COUNTIFS(Table5[Home ID],K207,Table5[Away ID],L207)</f>
        <v>#DIV/0!</v>
      </c>
      <c r="N207">
        <f>COUNTIFS(Table5[Home ID],K207,Table5[Away ID],L207)</f>
        <v>0</v>
      </c>
      <c r="O207">
        <f>COUNTIFS(Table5[Home ID],K207,Table5[Away ID],L207,Table5[Run Diff.],"&gt;0")</f>
        <v>0</v>
      </c>
      <c r="P207">
        <f>Table7[[#This Row],[GP]]-Table7[[#This Row],[Wins]]</f>
        <v>0</v>
      </c>
    </row>
    <row r="208" spans="1:16" x14ac:dyDescent="0.3">
      <c r="A208" t="s">
        <v>92</v>
      </c>
      <c r="B208" s="12">
        <f>VLOOKUP(Table5[[#This Row],[Home Team]],Table3[[Team]:[ID]],2,FALSE)</f>
        <v>18</v>
      </c>
      <c r="C208">
        <v>4</v>
      </c>
      <c r="D208" t="s">
        <v>100</v>
      </c>
      <c r="E208" s="12">
        <f>VLOOKUP(Table5[[#This Row],[Away Team]],Table3[[Team]:[ID]],2,FALSE)</f>
        <v>28</v>
      </c>
      <c r="F208">
        <v>3</v>
      </c>
      <c r="G208" s="12">
        <f>Table5[[#This Row],[Home Team Score]]-Table5[[#This Row],[Away Team Score]]</f>
        <v>1</v>
      </c>
      <c r="K208">
        <v>26</v>
      </c>
      <c r="L208">
        <v>7</v>
      </c>
      <c r="M208">
        <f>SUMIFS(Table5[Run Diff.],Table5[Home ID],K208,Table5[Away ID],L208)/COUNTIFS(Table5[Home ID],K208,Table5[Away ID],L208)</f>
        <v>-4.75</v>
      </c>
      <c r="N208">
        <f>COUNTIFS(Table5[Home ID],K208,Table5[Away ID],L208)</f>
        <v>4</v>
      </c>
      <c r="O208">
        <f>COUNTIFS(Table5[Home ID],K208,Table5[Away ID],L208,Table5[Run Diff.],"&gt;0")</f>
        <v>0</v>
      </c>
      <c r="P208">
        <f>Table7[[#This Row],[GP]]-Table7[[#This Row],[Wins]]</f>
        <v>4</v>
      </c>
    </row>
    <row r="209" spans="1:16" hidden="1" x14ac:dyDescent="0.3">
      <c r="A209" t="s">
        <v>82</v>
      </c>
      <c r="B209" s="12">
        <f>VLOOKUP(Table5[[#This Row],[Home Team]],Table3[[Team]:[ID]],2,FALSE)</f>
        <v>23</v>
      </c>
      <c r="C209">
        <v>4</v>
      </c>
      <c r="D209" t="s">
        <v>93</v>
      </c>
      <c r="E209" s="12">
        <f>VLOOKUP(Table5[[#This Row],[Away Team]],Table3[[Team]:[ID]],2,FALSE)</f>
        <v>1</v>
      </c>
      <c r="F209">
        <v>7</v>
      </c>
      <c r="G209" s="12">
        <f>Table5[[#This Row],[Home Team Score]]-Table5[[#This Row],[Away Team Score]]</f>
        <v>-3</v>
      </c>
      <c r="K209">
        <v>27</v>
      </c>
      <c r="L209">
        <v>7</v>
      </c>
      <c r="M209" t="e">
        <f>SUMIFS(Table5[Run Diff.],Table5[Home ID],K209,Table5[Away ID],L209)/COUNTIFS(Table5[Home ID],K209,Table5[Away ID],L209)</f>
        <v>#DIV/0!</v>
      </c>
      <c r="N209">
        <f>COUNTIFS(Table5[Home ID],K209,Table5[Away ID],L209)</f>
        <v>0</v>
      </c>
      <c r="O209">
        <f>COUNTIFS(Table5[Home ID],K209,Table5[Away ID],L209,Table5[Run Diff.],"&gt;0")</f>
        <v>0</v>
      </c>
      <c r="P209">
        <f>Table7[[#This Row],[GP]]-Table7[[#This Row],[Wins]]</f>
        <v>0</v>
      </c>
    </row>
    <row r="210" spans="1:16" hidden="1" x14ac:dyDescent="0.3">
      <c r="A210" t="s">
        <v>76</v>
      </c>
      <c r="B210" s="12">
        <f>VLOOKUP(Table5[[#This Row],[Home Team]],Table3[[Team]:[ID]],2,FALSE)</f>
        <v>13</v>
      </c>
      <c r="C210">
        <v>0</v>
      </c>
      <c r="D210" t="s">
        <v>85</v>
      </c>
      <c r="E210" s="12">
        <f>VLOOKUP(Table5[[#This Row],[Away Team]],Table3[[Team]:[ID]],2,FALSE)</f>
        <v>10</v>
      </c>
      <c r="F210">
        <v>4</v>
      </c>
      <c r="G210" s="12">
        <f>Table5[[#This Row],[Home Team Score]]-Table5[[#This Row],[Away Team Score]]</f>
        <v>-4</v>
      </c>
      <c r="K210">
        <v>28</v>
      </c>
      <c r="L210">
        <v>7</v>
      </c>
      <c r="M210" t="e">
        <f>SUMIFS(Table5[Run Diff.],Table5[Home ID],K210,Table5[Away ID],L210)/COUNTIFS(Table5[Home ID],K210,Table5[Away ID],L210)</f>
        <v>#DIV/0!</v>
      </c>
      <c r="N210">
        <f>COUNTIFS(Table5[Home ID],K210,Table5[Away ID],L210)</f>
        <v>0</v>
      </c>
      <c r="O210">
        <f>COUNTIFS(Table5[Home ID],K210,Table5[Away ID],L210,Table5[Run Diff.],"&gt;0")</f>
        <v>0</v>
      </c>
      <c r="P210">
        <f>Table7[[#This Row],[GP]]-Table7[[#This Row],[Wins]]</f>
        <v>0</v>
      </c>
    </row>
    <row r="211" spans="1:16" hidden="1" x14ac:dyDescent="0.3">
      <c r="A211" t="s">
        <v>83</v>
      </c>
      <c r="B211" s="12">
        <f>VLOOKUP(Table5[[#This Row],[Home Team]],Table3[[Team]:[ID]],2,FALSE)</f>
        <v>8</v>
      </c>
      <c r="C211">
        <v>1</v>
      </c>
      <c r="D211" t="s">
        <v>78</v>
      </c>
      <c r="E211" s="12">
        <f>VLOOKUP(Table5[[#This Row],[Away Team]],Table3[[Team]:[ID]],2,FALSE)</f>
        <v>9</v>
      </c>
      <c r="F211">
        <v>8</v>
      </c>
      <c r="G211" s="12">
        <f>Table5[[#This Row],[Home Team Score]]-Table5[[#This Row],[Away Team Score]]</f>
        <v>-7</v>
      </c>
      <c r="K211">
        <v>29</v>
      </c>
      <c r="L211">
        <v>7</v>
      </c>
      <c r="M211" t="e">
        <f>SUMIFS(Table5[Run Diff.],Table5[Home ID],K211,Table5[Away ID],L211)/COUNTIFS(Table5[Home ID],K211,Table5[Away ID],L211)</f>
        <v>#DIV/0!</v>
      </c>
      <c r="N211">
        <f>COUNTIFS(Table5[Home ID],K211,Table5[Away ID],L211)</f>
        <v>0</v>
      </c>
      <c r="O211">
        <f>COUNTIFS(Table5[Home ID],K211,Table5[Away ID],L211,Table5[Run Diff.],"&gt;0")</f>
        <v>0</v>
      </c>
      <c r="P211">
        <f>Table7[[#This Row],[GP]]-Table7[[#This Row],[Wins]]</f>
        <v>0</v>
      </c>
    </row>
    <row r="212" spans="1:16" hidden="1" x14ac:dyDescent="0.3">
      <c r="A212" t="s">
        <v>90</v>
      </c>
      <c r="B212" s="12">
        <f>VLOOKUP(Table5[[#This Row],[Home Team]],Table3[[Team]:[ID]],2,FALSE)</f>
        <v>4</v>
      </c>
      <c r="C212">
        <v>0</v>
      </c>
      <c r="D212" t="s">
        <v>73</v>
      </c>
      <c r="E212" s="12">
        <f>VLOOKUP(Table5[[#This Row],[Away Team]],Table3[[Team]:[ID]],2,FALSE)</f>
        <v>19</v>
      </c>
      <c r="F212">
        <v>8</v>
      </c>
      <c r="G212" s="12">
        <f>Table5[[#This Row],[Home Team Score]]-Table5[[#This Row],[Away Team Score]]</f>
        <v>-8</v>
      </c>
      <c r="K212">
        <v>30</v>
      </c>
      <c r="L212">
        <v>7</v>
      </c>
      <c r="M212" t="e">
        <f>SUMIFS(Table5[Run Diff.],Table5[Home ID],K212,Table5[Away ID],L212)/COUNTIFS(Table5[Home ID],K212,Table5[Away ID],L212)</f>
        <v>#DIV/0!</v>
      </c>
      <c r="N212">
        <f>COUNTIFS(Table5[Home ID],K212,Table5[Away ID],L212)</f>
        <v>0</v>
      </c>
      <c r="O212">
        <f>COUNTIFS(Table5[Home ID],K212,Table5[Away ID],L212,Table5[Run Diff.],"&gt;0")</f>
        <v>0</v>
      </c>
      <c r="P212">
        <f>Table7[[#This Row],[GP]]-Table7[[#This Row],[Wins]]</f>
        <v>0</v>
      </c>
    </row>
    <row r="213" spans="1:16" hidden="1" x14ac:dyDescent="0.3">
      <c r="A213" t="s">
        <v>87</v>
      </c>
      <c r="B213" s="12">
        <f>VLOOKUP(Table5[[#This Row],[Home Team]],Table3[[Team]:[ID]],2,FALSE)</f>
        <v>17</v>
      </c>
      <c r="C213">
        <v>5</v>
      </c>
      <c r="D213" t="s">
        <v>77</v>
      </c>
      <c r="E213" s="12">
        <f>VLOOKUP(Table5[[#This Row],[Away Team]],Table3[[Team]:[ID]],2,FALSE)</f>
        <v>25</v>
      </c>
      <c r="F213">
        <v>6</v>
      </c>
      <c r="G213" s="12">
        <f>Table5[[#This Row],[Home Team Score]]-Table5[[#This Row],[Away Team Score]]</f>
        <v>-1</v>
      </c>
      <c r="K213">
        <v>1</v>
      </c>
      <c r="L213">
        <v>8</v>
      </c>
      <c r="M213" t="e">
        <f>SUMIFS(Table5[Run Diff.],Table5[Home ID],K213,Table5[Away ID],L213)/COUNTIFS(Table5[Home ID],K213,Table5[Away ID],L213)</f>
        <v>#DIV/0!</v>
      </c>
      <c r="N213">
        <f>COUNTIFS(Table5[Home ID],K213,Table5[Away ID],L213)</f>
        <v>0</v>
      </c>
      <c r="O213">
        <f>COUNTIFS(Table5[Home ID],K213,Table5[Away ID],L213,Table5[Run Diff.],"&gt;0")</f>
        <v>0</v>
      </c>
      <c r="P213">
        <f>Table7[[#This Row],[GP]]-Table7[[#This Row],[Wins]]</f>
        <v>0</v>
      </c>
    </row>
    <row r="214" spans="1:16" hidden="1" x14ac:dyDescent="0.3">
      <c r="A214" t="s">
        <v>96</v>
      </c>
      <c r="B214" s="12">
        <f>VLOOKUP(Table5[[#This Row],[Home Team]],Table3[[Team]:[ID]],2,FALSE)</f>
        <v>11</v>
      </c>
      <c r="C214">
        <v>5</v>
      </c>
      <c r="D214" t="s">
        <v>74</v>
      </c>
      <c r="E214" s="12">
        <f>VLOOKUP(Table5[[#This Row],[Away Team]],Table3[[Team]:[ID]],2,FALSE)</f>
        <v>12</v>
      </c>
      <c r="F214">
        <v>7</v>
      </c>
      <c r="G214" s="12">
        <f>Table5[[#This Row],[Home Team Score]]-Table5[[#This Row],[Away Team Score]]</f>
        <v>-2</v>
      </c>
      <c r="K214">
        <v>2</v>
      </c>
      <c r="L214">
        <v>8</v>
      </c>
      <c r="M214" t="e">
        <f>SUMIFS(Table5[Run Diff.],Table5[Home ID],K214,Table5[Away ID],L214)/COUNTIFS(Table5[Home ID],K214,Table5[Away ID],L214)</f>
        <v>#DIV/0!</v>
      </c>
      <c r="N214">
        <f>COUNTIFS(Table5[Home ID],K214,Table5[Away ID],L214)</f>
        <v>0</v>
      </c>
      <c r="O214">
        <f>COUNTIFS(Table5[Home ID],K214,Table5[Away ID],L214,Table5[Run Diff.],"&gt;0")</f>
        <v>0</v>
      </c>
      <c r="P214">
        <f>Table7[[#This Row],[GP]]-Table7[[#This Row],[Wins]]</f>
        <v>0</v>
      </c>
    </row>
    <row r="215" spans="1:16" hidden="1" x14ac:dyDescent="0.3">
      <c r="A215" t="s">
        <v>71</v>
      </c>
      <c r="B215" s="12">
        <f>VLOOKUP(Table5[[#This Row],[Home Team]],Table3[[Team]:[ID]],2,FALSE)</f>
        <v>24</v>
      </c>
      <c r="C215">
        <v>9</v>
      </c>
      <c r="D215" t="s">
        <v>98</v>
      </c>
      <c r="E215" s="12">
        <f>VLOOKUP(Table5[[#This Row],[Away Team]],Table3[[Team]:[ID]],2,FALSE)</f>
        <v>16</v>
      </c>
      <c r="F215">
        <v>5</v>
      </c>
      <c r="G215" s="12">
        <f>Table5[[#This Row],[Home Team Score]]-Table5[[#This Row],[Away Team Score]]</f>
        <v>4</v>
      </c>
      <c r="K215">
        <v>3</v>
      </c>
      <c r="L215">
        <v>8</v>
      </c>
      <c r="M215" t="e">
        <f>SUMIFS(Table5[Run Diff.],Table5[Home ID],K215,Table5[Away ID],L215)/COUNTIFS(Table5[Home ID],K215,Table5[Away ID],L215)</f>
        <v>#DIV/0!</v>
      </c>
      <c r="N215">
        <f>COUNTIFS(Table5[Home ID],K215,Table5[Away ID],L215)</f>
        <v>0</v>
      </c>
      <c r="O215">
        <f>COUNTIFS(Table5[Home ID],K215,Table5[Away ID],L215,Table5[Run Diff.],"&gt;0")</f>
        <v>0</v>
      </c>
      <c r="P215">
        <f>Table7[[#This Row],[GP]]-Table7[[#This Row],[Wins]]</f>
        <v>0</v>
      </c>
    </row>
    <row r="216" spans="1:16" hidden="1" x14ac:dyDescent="0.3">
      <c r="A216" t="s">
        <v>95</v>
      </c>
      <c r="B216" s="12">
        <f>VLOOKUP(Table5[[#This Row],[Home Team]],Table3[[Team]:[ID]],2,FALSE)</f>
        <v>26</v>
      </c>
      <c r="C216">
        <v>2</v>
      </c>
      <c r="D216" t="s">
        <v>86</v>
      </c>
      <c r="E216" s="12">
        <f>VLOOKUP(Table5[[#This Row],[Away Team]],Table3[[Team]:[ID]],2,FALSE)</f>
        <v>7</v>
      </c>
      <c r="F216">
        <v>5</v>
      </c>
      <c r="G216" s="12">
        <f>Table5[[#This Row],[Home Team Score]]-Table5[[#This Row],[Away Team Score]]</f>
        <v>-3</v>
      </c>
      <c r="K216">
        <v>4</v>
      </c>
      <c r="L216">
        <v>8</v>
      </c>
      <c r="M216" t="e">
        <f>SUMIFS(Table5[Run Diff.],Table5[Home ID],K216,Table5[Away ID],L216)/COUNTIFS(Table5[Home ID],K216,Table5[Away ID],L216)</f>
        <v>#DIV/0!</v>
      </c>
      <c r="N216">
        <f>COUNTIFS(Table5[Home ID],K216,Table5[Away ID],L216)</f>
        <v>0</v>
      </c>
      <c r="O216">
        <f>COUNTIFS(Table5[Home ID],K216,Table5[Away ID],L216,Table5[Run Diff.],"&gt;0")</f>
        <v>0</v>
      </c>
      <c r="P216">
        <f>Table7[[#This Row],[GP]]-Table7[[#This Row],[Wins]]</f>
        <v>0</v>
      </c>
    </row>
    <row r="217" spans="1:16" hidden="1" x14ac:dyDescent="0.3">
      <c r="A217" t="s">
        <v>97</v>
      </c>
      <c r="B217" s="12">
        <f>VLOOKUP(Table5[[#This Row],[Home Team]],Table3[[Team]:[ID]],2,FALSE)</f>
        <v>6</v>
      </c>
      <c r="C217">
        <v>5</v>
      </c>
      <c r="D217" t="s">
        <v>94</v>
      </c>
      <c r="E217" s="12">
        <f>VLOOKUP(Table5[[#This Row],[Away Team]],Table3[[Team]:[ID]],2,FALSE)</f>
        <v>27</v>
      </c>
      <c r="F217">
        <v>7</v>
      </c>
      <c r="G217" s="12">
        <f>Table5[[#This Row],[Home Team Score]]-Table5[[#This Row],[Away Team Score]]</f>
        <v>-2</v>
      </c>
      <c r="K217">
        <v>5</v>
      </c>
      <c r="L217">
        <v>8</v>
      </c>
      <c r="M217" t="e">
        <f>SUMIFS(Table5[Run Diff.],Table5[Home ID],K217,Table5[Away ID],L217)/COUNTIFS(Table5[Home ID],K217,Table5[Away ID],L217)</f>
        <v>#DIV/0!</v>
      </c>
      <c r="N217">
        <f>COUNTIFS(Table5[Home ID],K217,Table5[Away ID],L217)</f>
        <v>0</v>
      </c>
      <c r="O217">
        <f>COUNTIFS(Table5[Home ID],K217,Table5[Away ID],L217,Table5[Run Diff.],"&gt;0")</f>
        <v>0</v>
      </c>
      <c r="P217">
        <f>Table7[[#This Row],[GP]]-Table7[[#This Row],[Wins]]</f>
        <v>0</v>
      </c>
    </row>
    <row r="218" spans="1:16" x14ac:dyDescent="0.3">
      <c r="A218" t="s">
        <v>84</v>
      </c>
      <c r="B218" s="12">
        <f>VLOOKUP(Table5[[#This Row],[Home Team]],Table3[[Team]:[ID]],2,FALSE)</f>
        <v>15</v>
      </c>
      <c r="C218">
        <v>7</v>
      </c>
      <c r="D218" t="s">
        <v>81</v>
      </c>
      <c r="E218" s="12">
        <f>VLOOKUP(Table5[[#This Row],[Away Team]],Table3[[Team]:[ID]],2,FALSE)</f>
        <v>22</v>
      </c>
      <c r="F218">
        <v>1</v>
      </c>
      <c r="G218" s="12">
        <f>Table5[[#This Row],[Home Team Score]]-Table5[[#This Row],[Away Team Score]]</f>
        <v>6</v>
      </c>
      <c r="K218">
        <v>6</v>
      </c>
      <c r="L218">
        <v>8</v>
      </c>
      <c r="M218">
        <f>SUMIFS(Table5[Run Diff.],Table5[Home ID],K218,Table5[Away ID],L218)/COUNTIFS(Table5[Home ID],K218,Table5[Away ID],L218)</f>
        <v>-1.3333333333333333</v>
      </c>
      <c r="N218">
        <f>COUNTIFS(Table5[Home ID],K218,Table5[Away ID],L218)</f>
        <v>3</v>
      </c>
      <c r="O218">
        <f>COUNTIFS(Table5[Home ID],K218,Table5[Away ID],L218,Table5[Run Diff.],"&gt;0")</f>
        <v>1</v>
      </c>
      <c r="P218">
        <f>Table7[[#This Row],[GP]]-Table7[[#This Row],[Wins]]</f>
        <v>2</v>
      </c>
    </row>
    <row r="219" spans="1:16" hidden="1" x14ac:dyDescent="0.3">
      <c r="A219" t="s">
        <v>80</v>
      </c>
      <c r="B219" s="12">
        <f>VLOOKUP(Table5[[#This Row],[Home Team]],Table3[[Team]:[ID]],2,FALSE)</f>
        <v>21</v>
      </c>
      <c r="C219">
        <v>1</v>
      </c>
      <c r="D219" t="s">
        <v>79</v>
      </c>
      <c r="E219" s="12">
        <f>VLOOKUP(Table5[[#This Row],[Away Team]],Table3[[Team]:[ID]],2,FALSE)</f>
        <v>2</v>
      </c>
      <c r="F219">
        <v>3</v>
      </c>
      <c r="G219" s="12">
        <f>Table5[[#This Row],[Home Team Score]]-Table5[[#This Row],[Away Team Score]]</f>
        <v>-2</v>
      </c>
      <c r="K219">
        <v>7</v>
      </c>
      <c r="L219">
        <v>8</v>
      </c>
      <c r="M219" t="e">
        <f>SUMIFS(Table5[Run Diff.],Table5[Home ID],K219,Table5[Away ID],L219)/COUNTIFS(Table5[Home ID],K219,Table5[Away ID],L219)</f>
        <v>#DIV/0!</v>
      </c>
      <c r="N219">
        <f>COUNTIFS(Table5[Home ID],K219,Table5[Away ID],L219)</f>
        <v>0</v>
      </c>
      <c r="O219">
        <f>COUNTIFS(Table5[Home ID],K219,Table5[Away ID],L219,Table5[Run Diff.],"&gt;0")</f>
        <v>0</v>
      </c>
      <c r="P219">
        <f>Table7[[#This Row],[GP]]-Table7[[#This Row],[Wins]]</f>
        <v>0</v>
      </c>
    </row>
    <row r="220" spans="1:16" hidden="1" x14ac:dyDescent="0.3">
      <c r="A220" t="s">
        <v>82</v>
      </c>
      <c r="B220" s="12">
        <f>VLOOKUP(Table5[[#This Row],[Home Team]],Table3[[Team]:[ID]],2,FALSE)</f>
        <v>23</v>
      </c>
      <c r="C220">
        <v>3</v>
      </c>
      <c r="D220" t="s">
        <v>93</v>
      </c>
      <c r="E220" s="12">
        <f>VLOOKUP(Table5[[#This Row],[Away Team]],Table3[[Team]:[ID]],2,FALSE)</f>
        <v>1</v>
      </c>
      <c r="F220">
        <v>15</v>
      </c>
      <c r="G220" s="12">
        <f>Table5[[#This Row],[Home Team Score]]-Table5[[#This Row],[Away Team Score]]</f>
        <v>-12</v>
      </c>
      <c r="K220">
        <v>8</v>
      </c>
      <c r="L220">
        <v>8</v>
      </c>
      <c r="M220" t="e">
        <f>SUMIFS(Table5[Run Diff.],Table5[Home ID],K220,Table5[Away ID],L220)/COUNTIFS(Table5[Home ID],K220,Table5[Away ID],L220)</f>
        <v>#DIV/0!</v>
      </c>
      <c r="N220">
        <f>COUNTIFS(Table5[Home ID],K220,Table5[Away ID],L220)</f>
        <v>0</v>
      </c>
      <c r="O220">
        <f>COUNTIFS(Table5[Home ID],K220,Table5[Away ID],L220,Table5[Run Diff.],"&gt;0")</f>
        <v>0</v>
      </c>
      <c r="P220">
        <f>Table7[[#This Row],[GP]]-Table7[[#This Row],[Wins]]</f>
        <v>0</v>
      </c>
    </row>
    <row r="221" spans="1:16" hidden="1" x14ac:dyDescent="0.3">
      <c r="A221" t="s">
        <v>76</v>
      </c>
      <c r="B221" s="12">
        <f>VLOOKUP(Table5[[#This Row],[Home Team]],Table3[[Team]:[ID]],2,FALSE)</f>
        <v>13</v>
      </c>
      <c r="C221">
        <v>11</v>
      </c>
      <c r="D221" t="s">
        <v>85</v>
      </c>
      <c r="E221" s="12">
        <f>VLOOKUP(Table5[[#This Row],[Away Team]],Table3[[Team]:[ID]],2,FALSE)</f>
        <v>10</v>
      </c>
      <c r="F221">
        <v>4</v>
      </c>
      <c r="G221" s="12">
        <f>Table5[[#This Row],[Home Team Score]]-Table5[[#This Row],[Away Team Score]]</f>
        <v>7</v>
      </c>
      <c r="K221">
        <v>9</v>
      </c>
      <c r="L221">
        <v>8</v>
      </c>
      <c r="M221" t="e">
        <f>SUMIFS(Table5[Run Diff.],Table5[Home ID],K221,Table5[Away ID],L221)/COUNTIFS(Table5[Home ID],K221,Table5[Away ID],L221)</f>
        <v>#DIV/0!</v>
      </c>
      <c r="N221">
        <f>COUNTIFS(Table5[Home ID],K221,Table5[Away ID],L221)</f>
        <v>0</v>
      </c>
      <c r="O221">
        <f>COUNTIFS(Table5[Home ID],K221,Table5[Away ID],L221,Table5[Run Diff.],"&gt;0")</f>
        <v>0</v>
      </c>
      <c r="P221">
        <f>Table7[[#This Row],[GP]]-Table7[[#This Row],[Wins]]</f>
        <v>0</v>
      </c>
    </row>
    <row r="222" spans="1:16" hidden="1" x14ac:dyDescent="0.3">
      <c r="A222" t="s">
        <v>90</v>
      </c>
      <c r="B222" s="12">
        <f>VLOOKUP(Table5[[#This Row],[Home Team]],Table3[[Team]:[ID]],2,FALSE)</f>
        <v>4</v>
      </c>
      <c r="C222">
        <v>1</v>
      </c>
      <c r="D222" t="s">
        <v>73</v>
      </c>
      <c r="E222" s="12">
        <f>VLOOKUP(Table5[[#This Row],[Away Team]],Table3[[Team]:[ID]],2,FALSE)</f>
        <v>19</v>
      </c>
      <c r="F222">
        <v>9</v>
      </c>
      <c r="G222" s="12">
        <f>Table5[[#This Row],[Home Team Score]]-Table5[[#This Row],[Away Team Score]]</f>
        <v>-8</v>
      </c>
      <c r="K222">
        <v>10</v>
      </c>
      <c r="L222">
        <v>8</v>
      </c>
      <c r="M222" t="e">
        <f>SUMIFS(Table5[Run Diff.],Table5[Home ID],K222,Table5[Away ID],L222)/COUNTIFS(Table5[Home ID],K222,Table5[Away ID],L222)</f>
        <v>#DIV/0!</v>
      </c>
      <c r="N222">
        <f>COUNTIFS(Table5[Home ID],K222,Table5[Away ID],L222)</f>
        <v>0</v>
      </c>
      <c r="O222">
        <f>COUNTIFS(Table5[Home ID],K222,Table5[Away ID],L222,Table5[Run Diff.],"&gt;0")</f>
        <v>0</v>
      </c>
      <c r="P222">
        <f>Table7[[#This Row],[GP]]-Table7[[#This Row],[Wins]]</f>
        <v>0</v>
      </c>
    </row>
    <row r="223" spans="1:16" hidden="1" x14ac:dyDescent="0.3">
      <c r="A223" t="s">
        <v>87</v>
      </c>
      <c r="B223" s="12">
        <f>VLOOKUP(Table5[[#This Row],[Home Team]],Table3[[Team]:[ID]],2,FALSE)</f>
        <v>17</v>
      </c>
      <c r="C223">
        <v>2</v>
      </c>
      <c r="D223" t="s">
        <v>77</v>
      </c>
      <c r="E223" s="12">
        <f>VLOOKUP(Table5[[#This Row],[Away Team]],Table3[[Team]:[ID]],2,FALSE)</f>
        <v>25</v>
      </c>
      <c r="F223">
        <v>1</v>
      </c>
      <c r="G223" s="12">
        <f>Table5[[#This Row],[Home Team Score]]-Table5[[#This Row],[Away Team Score]]</f>
        <v>1</v>
      </c>
      <c r="K223">
        <v>11</v>
      </c>
      <c r="L223">
        <v>8</v>
      </c>
      <c r="M223" t="e">
        <f>SUMIFS(Table5[Run Diff.],Table5[Home ID],K223,Table5[Away ID],L223)/COUNTIFS(Table5[Home ID],K223,Table5[Away ID],L223)</f>
        <v>#DIV/0!</v>
      </c>
      <c r="N223">
        <f>COUNTIFS(Table5[Home ID],K223,Table5[Away ID],L223)</f>
        <v>0</v>
      </c>
      <c r="O223">
        <f>COUNTIFS(Table5[Home ID],K223,Table5[Away ID],L223,Table5[Run Diff.],"&gt;0")</f>
        <v>0</v>
      </c>
      <c r="P223">
        <f>Table7[[#This Row],[GP]]-Table7[[#This Row],[Wins]]</f>
        <v>0</v>
      </c>
    </row>
    <row r="224" spans="1:16" hidden="1" x14ac:dyDescent="0.3">
      <c r="A224" t="s">
        <v>96</v>
      </c>
      <c r="B224" s="12">
        <f>VLOOKUP(Table5[[#This Row],[Home Team]],Table3[[Team]:[ID]],2,FALSE)</f>
        <v>11</v>
      </c>
      <c r="C224">
        <v>6</v>
      </c>
      <c r="D224" t="s">
        <v>74</v>
      </c>
      <c r="E224" s="12">
        <f>VLOOKUP(Table5[[#This Row],[Away Team]],Table3[[Team]:[ID]],2,FALSE)</f>
        <v>12</v>
      </c>
      <c r="F224">
        <v>1</v>
      </c>
      <c r="G224" s="12">
        <f>Table5[[#This Row],[Home Team Score]]-Table5[[#This Row],[Away Team Score]]</f>
        <v>5</v>
      </c>
      <c r="K224">
        <v>12</v>
      </c>
      <c r="L224">
        <v>8</v>
      </c>
      <c r="M224" t="e">
        <f>SUMIFS(Table5[Run Diff.],Table5[Home ID],K224,Table5[Away ID],L224)/COUNTIFS(Table5[Home ID],K224,Table5[Away ID],L224)</f>
        <v>#DIV/0!</v>
      </c>
      <c r="N224">
        <f>COUNTIFS(Table5[Home ID],K224,Table5[Away ID],L224)</f>
        <v>0</v>
      </c>
      <c r="O224">
        <f>COUNTIFS(Table5[Home ID],K224,Table5[Away ID],L224,Table5[Run Diff.],"&gt;0")</f>
        <v>0</v>
      </c>
      <c r="P224">
        <f>Table7[[#This Row],[GP]]-Table7[[#This Row],[Wins]]</f>
        <v>0</v>
      </c>
    </row>
    <row r="225" spans="1:16" hidden="1" x14ac:dyDescent="0.3">
      <c r="A225" t="s">
        <v>78</v>
      </c>
      <c r="B225" s="12">
        <f>VLOOKUP(Table5[[#This Row],[Home Team]],Table3[[Team]:[ID]],2,FALSE)</f>
        <v>9</v>
      </c>
      <c r="C225">
        <v>4</v>
      </c>
      <c r="D225" t="s">
        <v>72</v>
      </c>
      <c r="E225" s="12">
        <f>VLOOKUP(Table5[[#This Row],[Away Team]],Table3[[Team]:[ID]],2,FALSE)</f>
        <v>5</v>
      </c>
      <c r="F225">
        <v>1</v>
      </c>
      <c r="G225" s="12">
        <f>Table5[[#This Row],[Home Team Score]]-Table5[[#This Row],[Away Team Score]]</f>
        <v>3</v>
      </c>
      <c r="K225">
        <v>13</v>
      </c>
      <c r="L225">
        <v>8</v>
      </c>
      <c r="M225" t="e">
        <f>SUMIFS(Table5[Run Diff.],Table5[Home ID],K225,Table5[Away ID],L225)/COUNTIFS(Table5[Home ID],K225,Table5[Away ID],L225)</f>
        <v>#DIV/0!</v>
      </c>
      <c r="N225">
        <f>COUNTIFS(Table5[Home ID],K225,Table5[Away ID],L225)</f>
        <v>0</v>
      </c>
      <c r="O225">
        <f>COUNTIFS(Table5[Home ID],K225,Table5[Away ID],L225,Table5[Run Diff.],"&gt;0")</f>
        <v>0</v>
      </c>
      <c r="P225">
        <f>Table7[[#This Row],[GP]]-Table7[[#This Row],[Wins]]</f>
        <v>0</v>
      </c>
    </row>
    <row r="226" spans="1:16" x14ac:dyDescent="0.3">
      <c r="A226" t="s">
        <v>99</v>
      </c>
      <c r="B226" s="12">
        <f>VLOOKUP(Table5[[#This Row],[Home Team]],Table3[[Team]:[ID]],2,FALSE)</f>
        <v>3</v>
      </c>
      <c r="C226">
        <v>1</v>
      </c>
      <c r="D226" t="s">
        <v>88</v>
      </c>
      <c r="E226" s="12">
        <f>VLOOKUP(Table5[[#This Row],[Away Team]],Table3[[Team]:[ID]],2,FALSE)</f>
        <v>30</v>
      </c>
      <c r="F226">
        <v>6</v>
      </c>
      <c r="G226" s="12">
        <f>Table5[[#This Row],[Home Team Score]]-Table5[[#This Row],[Away Team Score]]</f>
        <v>-5</v>
      </c>
      <c r="K226">
        <v>14</v>
      </c>
      <c r="L226">
        <v>8</v>
      </c>
      <c r="M226">
        <f>SUMIFS(Table5[Run Diff.],Table5[Home ID],K226,Table5[Away ID],L226)/COUNTIFS(Table5[Home ID],K226,Table5[Away ID],L226)</f>
        <v>-1</v>
      </c>
      <c r="N226">
        <f>COUNTIFS(Table5[Home ID],K226,Table5[Away ID],L226)</f>
        <v>3</v>
      </c>
      <c r="O226">
        <f>COUNTIFS(Table5[Home ID],K226,Table5[Away ID],L226,Table5[Run Diff.],"&gt;0")</f>
        <v>2</v>
      </c>
      <c r="P226">
        <f>Table7[[#This Row],[GP]]-Table7[[#This Row],[Wins]]</f>
        <v>1</v>
      </c>
    </row>
    <row r="227" spans="1:16" hidden="1" x14ac:dyDescent="0.3">
      <c r="A227" t="s">
        <v>74</v>
      </c>
      <c r="B227" s="12">
        <f>VLOOKUP(Table5[[#This Row],[Home Team]],Table3[[Team]:[ID]],2,FALSE)</f>
        <v>12</v>
      </c>
      <c r="C227">
        <v>3</v>
      </c>
      <c r="D227" t="s">
        <v>82</v>
      </c>
      <c r="E227" s="12">
        <f>VLOOKUP(Table5[[#This Row],[Away Team]],Table3[[Team]:[ID]],2,FALSE)</f>
        <v>23</v>
      </c>
      <c r="F227">
        <v>6</v>
      </c>
      <c r="G227" s="12">
        <f>Table5[[#This Row],[Home Team Score]]-Table5[[#This Row],[Away Team Score]]</f>
        <v>-3</v>
      </c>
      <c r="K227">
        <v>15</v>
      </c>
      <c r="L227">
        <v>8</v>
      </c>
      <c r="M227" t="e">
        <f>SUMIFS(Table5[Run Diff.],Table5[Home ID],K227,Table5[Away ID],L227)/COUNTIFS(Table5[Home ID],K227,Table5[Away ID],L227)</f>
        <v>#DIV/0!</v>
      </c>
      <c r="N227">
        <f>COUNTIFS(Table5[Home ID],K227,Table5[Away ID],L227)</f>
        <v>0</v>
      </c>
      <c r="O227">
        <f>COUNTIFS(Table5[Home ID],K227,Table5[Away ID],L227,Table5[Run Diff.],"&gt;0")</f>
        <v>0</v>
      </c>
      <c r="P227">
        <f>Table7[[#This Row],[GP]]-Table7[[#This Row],[Wins]]</f>
        <v>0</v>
      </c>
    </row>
    <row r="228" spans="1:16" hidden="1" x14ac:dyDescent="0.3">
      <c r="A228" t="s">
        <v>80</v>
      </c>
      <c r="B228" s="12">
        <f>VLOOKUP(Table5[[#This Row],[Home Team]],Table3[[Team]:[ID]],2,FALSE)</f>
        <v>21</v>
      </c>
      <c r="C228">
        <v>2</v>
      </c>
      <c r="D228" t="s">
        <v>95</v>
      </c>
      <c r="E228" s="12">
        <f>VLOOKUP(Table5[[#This Row],[Away Team]],Table3[[Team]:[ID]],2,FALSE)</f>
        <v>26</v>
      </c>
      <c r="F228">
        <v>3</v>
      </c>
      <c r="G228" s="12">
        <f>Table5[[#This Row],[Home Team Score]]-Table5[[#This Row],[Away Team Score]]</f>
        <v>-1</v>
      </c>
      <c r="K228">
        <v>16</v>
      </c>
      <c r="L228">
        <v>8</v>
      </c>
      <c r="M228" t="e">
        <f>SUMIFS(Table5[Run Diff.],Table5[Home ID],K228,Table5[Away ID],L228)/COUNTIFS(Table5[Home ID],K228,Table5[Away ID],L228)</f>
        <v>#DIV/0!</v>
      </c>
      <c r="N228">
        <f>COUNTIFS(Table5[Home ID],K228,Table5[Away ID],L228)</f>
        <v>0</v>
      </c>
      <c r="O228">
        <f>COUNTIFS(Table5[Home ID],K228,Table5[Away ID],L228,Table5[Run Diff.],"&gt;0")</f>
        <v>0</v>
      </c>
      <c r="P228">
        <f>Table7[[#This Row],[GP]]-Table7[[#This Row],[Wins]]</f>
        <v>0</v>
      </c>
    </row>
    <row r="229" spans="1:16" hidden="1" x14ac:dyDescent="0.3">
      <c r="A229" t="s">
        <v>86</v>
      </c>
      <c r="B229" s="12">
        <f>VLOOKUP(Table5[[#This Row],[Home Team]],Table3[[Team]:[ID]],2,FALSE)</f>
        <v>7</v>
      </c>
      <c r="C229">
        <v>2</v>
      </c>
      <c r="D229" t="s">
        <v>91</v>
      </c>
      <c r="E229" s="12">
        <f>VLOOKUP(Table5[[#This Row],[Away Team]],Table3[[Team]:[ID]],2,FALSE)</f>
        <v>14</v>
      </c>
      <c r="F229">
        <v>7</v>
      </c>
      <c r="G229" s="12">
        <f>Table5[[#This Row],[Home Team Score]]-Table5[[#This Row],[Away Team Score]]</f>
        <v>-5</v>
      </c>
      <c r="K229">
        <v>17</v>
      </c>
      <c r="L229">
        <v>8</v>
      </c>
      <c r="M229" t="e">
        <f>SUMIFS(Table5[Run Diff.],Table5[Home ID],K229,Table5[Away ID],L229)/COUNTIFS(Table5[Home ID],K229,Table5[Away ID],L229)</f>
        <v>#DIV/0!</v>
      </c>
      <c r="N229">
        <f>COUNTIFS(Table5[Home ID],K229,Table5[Away ID],L229)</f>
        <v>0</v>
      </c>
      <c r="O229">
        <f>COUNTIFS(Table5[Home ID],K229,Table5[Away ID],L229,Table5[Run Diff.],"&gt;0")</f>
        <v>0</v>
      </c>
      <c r="P229">
        <f>Table7[[#This Row],[GP]]-Table7[[#This Row],[Wins]]</f>
        <v>0</v>
      </c>
    </row>
    <row r="230" spans="1:16" hidden="1" x14ac:dyDescent="0.3">
      <c r="A230" t="s">
        <v>76</v>
      </c>
      <c r="B230" s="12">
        <f>VLOOKUP(Table5[[#This Row],[Home Team]],Table3[[Team]:[ID]],2,FALSE)</f>
        <v>13</v>
      </c>
      <c r="C230">
        <v>9</v>
      </c>
      <c r="D230" t="s">
        <v>96</v>
      </c>
      <c r="E230" s="12">
        <f>VLOOKUP(Table5[[#This Row],[Away Team]],Table3[[Team]:[ID]],2,FALSE)</f>
        <v>11</v>
      </c>
      <c r="F230">
        <v>4</v>
      </c>
      <c r="G230" s="12">
        <f>Table5[[#This Row],[Home Team Score]]-Table5[[#This Row],[Away Team Score]]</f>
        <v>5</v>
      </c>
      <c r="K230">
        <v>18</v>
      </c>
      <c r="L230">
        <v>8</v>
      </c>
      <c r="M230" t="e">
        <f>SUMIFS(Table5[Run Diff.],Table5[Home ID],K230,Table5[Away ID],L230)/COUNTIFS(Table5[Home ID],K230,Table5[Away ID],L230)</f>
        <v>#DIV/0!</v>
      </c>
      <c r="N230">
        <f>COUNTIFS(Table5[Home ID],K230,Table5[Away ID],L230)</f>
        <v>0</v>
      </c>
      <c r="O230">
        <f>COUNTIFS(Table5[Home ID],K230,Table5[Away ID],L230,Table5[Run Diff.],"&gt;0")</f>
        <v>0</v>
      </c>
      <c r="P230">
        <f>Table7[[#This Row],[GP]]-Table7[[#This Row],[Wins]]</f>
        <v>0</v>
      </c>
    </row>
    <row r="231" spans="1:16" hidden="1" x14ac:dyDescent="0.3">
      <c r="A231" t="s">
        <v>89</v>
      </c>
      <c r="B231" s="12">
        <f>VLOOKUP(Table5[[#This Row],[Home Team]],Table3[[Team]:[ID]],2,FALSE)</f>
        <v>20</v>
      </c>
      <c r="C231">
        <v>4</v>
      </c>
      <c r="D231" t="s">
        <v>94</v>
      </c>
      <c r="E231" s="12">
        <f>VLOOKUP(Table5[[#This Row],[Away Team]],Table3[[Team]:[ID]],2,FALSE)</f>
        <v>27</v>
      </c>
      <c r="F231">
        <v>13</v>
      </c>
      <c r="G231" s="12">
        <f>Table5[[#This Row],[Home Team Score]]-Table5[[#This Row],[Away Team Score]]</f>
        <v>-9</v>
      </c>
      <c r="K231">
        <v>19</v>
      </c>
      <c r="L231">
        <v>8</v>
      </c>
      <c r="M231" t="e">
        <f>SUMIFS(Table5[Run Diff.],Table5[Home ID],K231,Table5[Away ID],L231)/COUNTIFS(Table5[Home ID],K231,Table5[Away ID],L231)</f>
        <v>#DIV/0!</v>
      </c>
      <c r="N231">
        <f>COUNTIFS(Table5[Home ID],K231,Table5[Away ID],L231)</f>
        <v>0</v>
      </c>
      <c r="O231">
        <f>COUNTIFS(Table5[Home ID],K231,Table5[Away ID],L231,Table5[Run Diff.],"&gt;0")</f>
        <v>0</v>
      </c>
      <c r="P231">
        <f>Table7[[#This Row],[GP]]-Table7[[#This Row],[Wins]]</f>
        <v>0</v>
      </c>
    </row>
    <row r="232" spans="1:16" x14ac:dyDescent="0.3">
      <c r="A232" t="s">
        <v>87</v>
      </c>
      <c r="B232" s="12">
        <f>VLOOKUP(Table5[[#This Row],[Home Team]],Table3[[Team]:[ID]],2,FALSE)</f>
        <v>17</v>
      </c>
      <c r="C232">
        <v>4</v>
      </c>
      <c r="D232" t="s">
        <v>71</v>
      </c>
      <c r="E232" s="12">
        <f>VLOOKUP(Table5[[#This Row],[Away Team]],Table3[[Team]:[ID]],2,FALSE)</f>
        <v>24</v>
      </c>
      <c r="F232">
        <v>0</v>
      </c>
      <c r="G232" s="12">
        <f>Table5[[#This Row],[Home Team Score]]-Table5[[#This Row],[Away Team Score]]</f>
        <v>4</v>
      </c>
      <c r="K232">
        <v>20</v>
      </c>
      <c r="L232">
        <v>8</v>
      </c>
      <c r="M232">
        <f>SUMIFS(Table5[Run Diff.],Table5[Home ID],K232,Table5[Away ID],L232)/COUNTIFS(Table5[Home ID],K232,Table5[Away ID],L232)</f>
        <v>-8</v>
      </c>
      <c r="N232">
        <f>COUNTIFS(Table5[Home ID],K232,Table5[Away ID],L232)</f>
        <v>1</v>
      </c>
      <c r="O232">
        <f>COUNTIFS(Table5[Home ID],K232,Table5[Away ID],L232,Table5[Run Diff.],"&gt;0")</f>
        <v>0</v>
      </c>
      <c r="P232">
        <f>Table7[[#This Row],[GP]]-Table7[[#This Row],[Wins]]</f>
        <v>1</v>
      </c>
    </row>
    <row r="233" spans="1:16" hidden="1" x14ac:dyDescent="0.3">
      <c r="A233" t="s">
        <v>85</v>
      </c>
      <c r="B233" s="12">
        <f>VLOOKUP(Table5[[#This Row],[Home Team]],Table3[[Team]:[ID]],2,FALSE)</f>
        <v>10</v>
      </c>
      <c r="C233">
        <v>3</v>
      </c>
      <c r="D233" t="s">
        <v>90</v>
      </c>
      <c r="E233" s="12">
        <f>VLOOKUP(Table5[[#This Row],[Away Team]],Table3[[Team]:[ID]],2,FALSE)</f>
        <v>4</v>
      </c>
      <c r="F233">
        <v>5</v>
      </c>
      <c r="G233" s="12">
        <f>Table5[[#This Row],[Home Team Score]]-Table5[[#This Row],[Away Team Score]]</f>
        <v>-2</v>
      </c>
      <c r="K233">
        <v>21</v>
      </c>
      <c r="L233">
        <v>8</v>
      </c>
      <c r="M233" t="e">
        <f>SUMIFS(Table5[Run Diff.],Table5[Home ID],K233,Table5[Away ID],L233)/COUNTIFS(Table5[Home ID],K233,Table5[Away ID],L233)</f>
        <v>#DIV/0!</v>
      </c>
      <c r="N233">
        <f>COUNTIFS(Table5[Home ID],K233,Table5[Away ID],L233)</f>
        <v>0</v>
      </c>
      <c r="O233">
        <f>COUNTIFS(Table5[Home ID],K233,Table5[Away ID],L233,Table5[Run Diff.],"&gt;0")</f>
        <v>0</v>
      </c>
      <c r="P233">
        <f>Table7[[#This Row],[GP]]-Table7[[#This Row],[Wins]]</f>
        <v>0</v>
      </c>
    </row>
    <row r="234" spans="1:16" hidden="1" x14ac:dyDescent="0.3">
      <c r="A234" t="s">
        <v>84</v>
      </c>
      <c r="B234" s="12">
        <f>VLOOKUP(Table5[[#This Row],[Home Team]],Table3[[Team]:[ID]],2,FALSE)</f>
        <v>15</v>
      </c>
      <c r="C234">
        <v>12</v>
      </c>
      <c r="D234" t="s">
        <v>81</v>
      </c>
      <c r="E234" s="12">
        <f>VLOOKUP(Table5[[#This Row],[Away Team]],Table3[[Team]:[ID]],2,FALSE)</f>
        <v>22</v>
      </c>
      <c r="F234">
        <v>7</v>
      </c>
      <c r="G234" s="12">
        <f>Table5[[#This Row],[Home Team Score]]-Table5[[#This Row],[Away Team Score]]</f>
        <v>5</v>
      </c>
      <c r="K234">
        <v>22</v>
      </c>
      <c r="L234">
        <v>8</v>
      </c>
      <c r="M234" t="e">
        <f>SUMIFS(Table5[Run Diff.],Table5[Home ID],K234,Table5[Away ID],L234)/COUNTIFS(Table5[Home ID],K234,Table5[Away ID],L234)</f>
        <v>#DIV/0!</v>
      </c>
      <c r="N234">
        <f>COUNTIFS(Table5[Home ID],K234,Table5[Away ID],L234)</f>
        <v>0</v>
      </c>
      <c r="O234">
        <f>COUNTIFS(Table5[Home ID],K234,Table5[Away ID],L234,Table5[Run Diff.],"&gt;0")</f>
        <v>0</v>
      </c>
      <c r="P234">
        <f>Table7[[#This Row],[GP]]-Table7[[#This Row],[Wins]]</f>
        <v>0</v>
      </c>
    </row>
    <row r="235" spans="1:16" hidden="1" x14ac:dyDescent="0.3">
      <c r="A235" t="s">
        <v>92</v>
      </c>
      <c r="B235" s="12">
        <f>VLOOKUP(Table5[[#This Row],[Home Team]],Table3[[Team]:[ID]],2,FALSE)</f>
        <v>18</v>
      </c>
      <c r="C235">
        <v>2</v>
      </c>
      <c r="D235" t="s">
        <v>79</v>
      </c>
      <c r="E235" s="12">
        <f>VLOOKUP(Table5[[#This Row],[Away Team]],Table3[[Team]:[ID]],2,FALSE)</f>
        <v>2</v>
      </c>
      <c r="F235">
        <v>3</v>
      </c>
      <c r="G235" s="12">
        <f>Table5[[#This Row],[Home Team Score]]-Table5[[#This Row],[Away Team Score]]</f>
        <v>-1</v>
      </c>
      <c r="K235">
        <v>23</v>
      </c>
      <c r="L235">
        <v>8</v>
      </c>
      <c r="M235" t="e">
        <f>SUMIFS(Table5[Run Diff.],Table5[Home ID],K235,Table5[Away ID],L235)/COUNTIFS(Table5[Home ID],K235,Table5[Away ID],L235)</f>
        <v>#DIV/0!</v>
      </c>
      <c r="N235">
        <f>COUNTIFS(Table5[Home ID],K235,Table5[Away ID],L235)</f>
        <v>0</v>
      </c>
      <c r="O235">
        <f>COUNTIFS(Table5[Home ID],K235,Table5[Away ID],L235,Table5[Run Diff.],"&gt;0")</f>
        <v>0</v>
      </c>
      <c r="P235">
        <f>Table7[[#This Row],[GP]]-Table7[[#This Row],[Wins]]</f>
        <v>0</v>
      </c>
    </row>
    <row r="236" spans="1:16" hidden="1" x14ac:dyDescent="0.3">
      <c r="A236" t="s">
        <v>98</v>
      </c>
      <c r="B236" s="12">
        <f>VLOOKUP(Table5[[#This Row],[Home Team]],Table3[[Team]:[ID]],2,FALSE)</f>
        <v>16</v>
      </c>
      <c r="C236">
        <v>8</v>
      </c>
      <c r="D236" t="s">
        <v>93</v>
      </c>
      <c r="E236" s="12">
        <f>VLOOKUP(Table5[[#This Row],[Away Team]],Table3[[Team]:[ID]],2,FALSE)</f>
        <v>1</v>
      </c>
      <c r="F236">
        <v>6</v>
      </c>
      <c r="G236" s="12">
        <f>Table5[[#This Row],[Home Team Score]]-Table5[[#This Row],[Away Team Score]]</f>
        <v>2</v>
      </c>
      <c r="K236">
        <v>24</v>
      </c>
      <c r="L236">
        <v>8</v>
      </c>
      <c r="M236" t="e">
        <f>SUMIFS(Table5[Run Diff.],Table5[Home ID],K236,Table5[Away ID],L236)/COUNTIFS(Table5[Home ID],K236,Table5[Away ID],L236)</f>
        <v>#DIV/0!</v>
      </c>
      <c r="N236">
        <f>COUNTIFS(Table5[Home ID],K236,Table5[Away ID],L236)</f>
        <v>0</v>
      </c>
      <c r="O236">
        <f>COUNTIFS(Table5[Home ID],K236,Table5[Away ID],L236,Table5[Run Diff.],"&gt;0")</f>
        <v>0</v>
      </c>
      <c r="P236">
        <f>Table7[[#This Row],[GP]]-Table7[[#This Row],[Wins]]</f>
        <v>0</v>
      </c>
    </row>
    <row r="237" spans="1:16" hidden="1" x14ac:dyDescent="0.3">
      <c r="A237" t="s">
        <v>75</v>
      </c>
      <c r="B237" s="12">
        <f>VLOOKUP(Table5[[#This Row],[Home Team]],Table3[[Team]:[ID]],2,FALSE)</f>
        <v>29</v>
      </c>
      <c r="C237">
        <v>2</v>
      </c>
      <c r="D237" t="s">
        <v>77</v>
      </c>
      <c r="E237" s="12">
        <f>VLOOKUP(Table5[[#This Row],[Away Team]],Table3[[Team]:[ID]],2,FALSE)</f>
        <v>25</v>
      </c>
      <c r="F237">
        <v>4</v>
      </c>
      <c r="G237" s="12">
        <f>Table5[[#This Row],[Home Team Score]]-Table5[[#This Row],[Away Team Score]]</f>
        <v>-2</v>
      </c>
      <c r="K237">
        <v>25</v>
      </c>
      <c r="L237">
        <v>8</v>
      </c>
      <c r="M237" t="e">
        <f>SUMIFS(Table5[Run Diff.],Table5[Home ID],K237,Table5[Away ID],L237)/COUNTIFS(Table5[Home ID],K237,Table5[Away ID],L237)</f>
        <v>#DIV/0!</v>
      </c>
      <c r="N237">
        <f>COUNTIFS(Table5[Home ID],K237,Table5[Away ID],L237)</f>
        <v>0</v>
      </c>
      <c r="O237">
        <f>COUNTIFS(Table5[Home ID],K237,Table5[Away ID],L237,Table5[Run Diff.],"&gt;0")</f>
        <v>0</v>
      </c>
      <c r="P237">
        <f>Table7[[#This Row],[GP]]-Table7[[#This Row],[Wins]]</f>
        <v>0</v>
      </c>
    </row>
    <row r="238" spans="1:16" hidden="1" x14ac:dyDescent="0.3">
      <c r="A238" t="s">
        <v>99</v>
      </c>
      <c r="B238" s="12">
        <f>VLOOKUP(Table5[[#This Row],[Home Team]],Table3[[Team]:[ID]],2,FALSE)</f>
        <v>3</v>
      </c>
      <c r="C238">
        <v>2</v>
      </c>
      <c r="D238" t="s">
        <v>73</v>
      </c>
      <c r="E238" s="12">
        <f>VLOOKUP(Table5[[#This Row],[Away Team]],Table3[[Team]:[ID]],2,FALSE)</f>
        <v>19</v>
      </c>
      <c r="F238">
        <v>8</v>
      </c>
      <c r="G238" s="12">
        <f>Table5[[#This Row],[Home Team Score]]-Table5[[#This Row],[Away Team Score]]</f>
        <v>-6</v>
      </c>
      <c r="K238">
        <v>26</v>
      </c>
      <c r="L238">
        <v>8</v>
      </c>
      <c r="M238" t="e">
        <f>SUMIFS(Table5[Run Diff.],Table5[Home ID],K238,Table5[Away ID],L238)/COUNTIFS(Table5[Home ID],K238,Table5[Away ID],L238)</f>
        <v>#DIV/0!</v>
      </c>
      <c r="N238">
        <f>COUNTIFS(Table5[Home ID],K238,Table5[Away ID],L238)</f>
        <v>0</v>
      </c>
      <c r="O238">
        <f>COUNTIFS(Table5[Home ID],K238,Table5[Away ID],L238,Table5[Run Diff.],"&gt;0")</f>
        <v>0</v>
      </c>
      <c r="P238">
        <f>Table7[[#This Row],[GP]]-Table7[[#This Row],[Wins]]</f>
        <v>0</v>
      </c>
    </row>
    <row r="239" spans="1:16" hidden="1" x14ac:dyDescent="0.3">
      <c r="A239" t="s">
        <v>78</v>
      </c>
      <c r="B239" s="12">
        <f>VLOOKUP(Table5[[#This Row],[Home Team]],Table3[[Team]:[ID]],2,FALSE)</f>
        <v>9</v>
      </c>
      <c r="C239">
        <v>5</v>
      </c>
      <c r="D239" t="s">
        <v>72</v>
      </c>
      <c r="E239" s="12">
        <f>VLOOKUP(Table5[[#This Row],[Away Team]],Table3[[Team]:[ID]],2,FALSE)</f>
        <v>5</v>
      </c>
      <c r="F239">
        <v>3</v>
      </c>
      <c r="G239" s="12">
        <f>Table5[[#This Row],[Home Team Score]]-Table5[[#This Row],[Away Team Score]]</f>
        <v>2</v>
      </c>
      <c r="K239">
        <v>27</v>
      </c>
      <c r="L239">
        <v>8</v>
      </c>
      <c r="M239" t="e">
        <f>SUMIFS(Table5[Run Diff.],Table5[Home ID],K239,Table5[Away ID],L239)/COUNTIFS(Table5[Home ID],K239,Table5[Away ID],L239)</f>
        <v>#DIV/0!</v>
      </c>
      <c r="N239">
        <f>COUNTIFS(Table5[Home ID],K239,Table5[Away ID],L239)</f>
        <v>0</v>
      </c>
      <c r="O239">
        <f>COUNTIFS(Table5[Home ID],K239,Table5[Away ID],L239,Table5[Run Diff.],"&gt;0")</f>
        <v>0</v>
      </c>
      <c r="P239">
        <f>Table7[[#This Row],[GP]]-Table7[[#This Row],[Wins]]</f>
        <v>0</v>
      </c>
    </row>
    <row r="240" spans="1:16" hidden="1" x14ac:dyDescent="0.3">
      <c r="A240" t="s">
        <v>97</v>
      </c>
      <c r="B240" s="12">
        <f>VLOOKUP(Table5[[#This Row],[Home Team]],Table3[[Team]:[ID]],2,FALSE)</f>
        <v>6</v>
      </c>
      <c r="C240">
        <v>3</v>
      </c>
      <c r="D240" t="s">
        <v>83</v>
      </c>
      <c r="E240" s="12">
        <f>VLOOKUP(Table5[[#This Row],[Away Team]],Table3[[Team]:[ID]],2,FALSE)</f>
        <v>8</v>
      </c>
      <c r="F240">
        <v>7</v>
      </c>
      <c r="G240" s="12">
        <f>Table5[[#This Row],[Home Team Score]]-Table5[[#This Row],[Away Team Score]]</f>
        <v>-4</v>
      </c>
      <c r="K240">
        <v>28</v>
      </c>
      <c r="L240">
        <v>8</v>
      </c>
      <c r="M240" t="e">
        <f>SUMIFS(Table5[Run Diff.],Table5[Home ID],K240,Table5[Away ID],L240)/COUNTIFS(Table5[Home ID],K240,Table5[Away ID],L240)</f>
        <v>#DIV/0!</v>
      </c>
      <c r="N240">
        <f>COUNTIFS(Table5[Home ID],K240,Table5[Away ID],L240)</f>
        <v>0</v>
      </c>
      <c r="O240">
        <f>COUNTIFS(Table5[Home ID],K240,Table5[Away ID],L240,Table5[Run Diff.],"&gt;0")</f>
        <v>0</v>
      </c>
      <c r="P240">
        <f>Table7[[#This Row],[GP]]-Table7[[#This Row],[Wins]]</f>
        <v>0</v>
      </c>
    </row>
    <row r="241" spans="1:16" hidden="1" x14ac:dyDescent="0.3">
      <c r="A241" t="s">
        <v>100</v>
      </c>
      <c r="B241" s="12">
        <f>VLOOKUP(Table5[[#This Row],[Home Team]],Table3[[Team]:[ID]],2,FALSE)</f>
        <v>28</v>
      </c>
      <c r="C241">
        <v>5</v>
      </c>
      <c r="D241" t="s">
        <v>88</v>
      </c>
      <c r="E241" s="12">
        <f>VLOOKUP(Table5[[#This Row],[Away Team]],Table3[[Team]:[ID]],2,FALSE)</f>
        <v>30</v>
      </c>
      <c r="F241">
        <v>2</v>
      </c>
      <c r="G241" s="12">
        <f>Table5[[#This Row],[Home Team Score]]-Table5[[#This Row],[Away Team Score]]</f>
        <v>3</v>
      </c>
      <c r="K241">
        <v>29</v>
      </c>
      <c r="L241">
        <v>8</v>
      </c>
      <c r="M241" t="e">
        <f>SUMIFS(Table5[Run Diff.],Table5[Home ID],K241,Table5[Away ID],L241)/COUNTIFS(Table5[Home ID],K241,Table5[Away ID],L241)</f>
        <v>#DIV/0!</v>
      </c>
      <c r="N241">
        <f>COUNTIFS(Table5[Home ID],K241,Table5[Away ID],L241)</f>
        <v>0</v>
      </c>
      <c r="O241">
        <f>COUNTIFS(Table5[Home ID],K241,Table5[Away ID],L241,Table5[Run Diff.],"&gt;0")</f>
        <v>0</v>
      </c>
      <c r="P241">
        <f>Table7[[#This Row],[GP]]-Table7[[#This Row],[Wins]]</f>
        <v>0</v>
      </c>
    </row>
    <row r="242" spans="1:16" hidden="1" x14ac:dyDescent="0.3">
      <c r="A242" t="s">
        <v>76</v>
      </c>
      <c r="B242" s="12">
        <f>VLOOKUP(Table5[[#This Row],[Home Team]],Table3[[Team]:[ID]],2,FALSE)</f>
        <v>13</v>
      </c>
      <c r="C242">
        <v>1</v>
      </c>
      <c r="D242" t="s">
        <v>96</v>
      </c>
      <c r="E242" s="12">
        <f>VLOOKUP(Table5[[#This Row],[Away Team]],Table3[[Team]:[ID]],2,FALSE)</f>
        <v>11</v>
      </c>
      <c r="F242">
        <v>3</v>
      </c>
      <c r="G242" s="12">
        <f>Table5[[#This Row],[Home Team Score]]-Table5[[#This Row],[Away Team Score]]</f>
        <v>-2</v>
      </c>
      <c r="K242">
        <v>30</v>
      </c>
      <c r="L242">
        <v>8</v>
      </c>
      <c r="M242" t="e">
        <f>SUMIFS(Table5[Run Diff.],Table5[Home ID],K242,Table5[Away ID],L242)/COUNTIFS(Table5[Home ID],K242,Table5[Away ID],L242)</f>
        <v>#DIV/0!</v>
      </c>
      <c r="N242">
        <f>COUNTIFS(Table5[Home ID],K242,Table5[Away ID],L242)</f>
        <v>0</v>
      </c>
      <c r="O242">
        <f>COUNTIFS(Table5[Home ID],K242,Table5[Away ID],L242,Table5[Run Diff.],"&gt;0")</f>
        <v>0</v>
      </c>
      <c r="P242">
        <f>Table7[[#This Row],[GP]]-Table7[[#This Row],[Wins]]</f>
        <v>0</v>
      </c>
    </row>
    <row r="243" spans="1:16" x14ac:dyDescent="0.3">
      <c r="A243" t="s">
        <v>86</v>
      </c>
      <c r="B243" s="12">
        <f>VLOOKUP(Table5[[#This Row],[Home Team]],Table3[[Team]:[ID]],2,FALSE)</f>
        <v>7</v>
      </c>
      <c r="C243">
        <v>4</v>
      </c>
      <c r="D243" t="s">
        <v>91</v>
      </c>
      <c r="E243" s="12">
        <f>VLOOKUP(Table5[[#This Row],[Away Team]],Table3[[Team]:[ID]],2,FALSE)</f>
        <v>14</v>
      </c>
      <c r="F243">
        <v>5</v>
      </c>
      <c r="G243" s="12">
        <f>Table5[[#This Row],[Home Team Score]]-Table5[[#This Row],[Away Team Score]]</f>
        <v>-1</v>
      </c>
      <c r="K243">
        <v>1</v>
      </c>
      <c r="L243">
        <v>9</v>
      </c>
      <c r="M243">
        <f>SUMIFS(Table5[Run Diff.],Table5[Home ID],K243,Table5[Away ID],L243)/COUNTIFS(Table5[Home ID],K243,Table5[Away ID],L243)</f>
        <v>-1</v>
      </c>
      <c r="N243">
        <f>COUNTIFS(Table5[Home ID],K243,Table5[Away ID],L243)</f>
        <v>1</v>
      </c>
      <c r="O243">
        <f>COUNTIFS(Table5[Home ID],K243,Table5[Away ID],L243,Table5[Run Diff.],"&gt;0")</f>
        <v>0</v>
      </c>
      <c r="P243">
        <f>Table7[[#This Row],[GP]]-Table7[[#This Row],[Wins]]</f>
        <v>1</v>
      </c>
    </row>
    <row r="244" spans="1:16" hidden="1" x14ac:dyDescent="0.3">
      <c r="A244" t="s">
        <v>92</v>
      </c>
      <c r="B244" s="12">
        <f>VLOOKUP(Table5[[#This Row],[Home Team]],Table3[[Team]:[ID]],2,FALSE)</f>
        <v>18</v>
      </c>
      <c r="C244">
        <v>8</v>
      </c>
      <c r="D244" t="s">
        <v>79</v>
      </c>
      <c r="E244" s="12">
        <f>VLOOKUP(Table5[[#This Row],[Away Team]],Table3[[Team]:[ID]],2,FALSE)</f>
        <v>2</v>
      </c>
      <c r="F244">
        <v>1</v>
      </c>
      <c r="G244" s="12">
        <f>Table5[[#This Row],[Home Team Score]]-Table5[[#This Row],[Away Team Score]]</f>
        <v>7</v>
      </c>
      <c r="K244">
        <v>2</v>
      </c>
      <c r="L244">
        <v>9</v>
      </c>
      <c r="M244" t="e">
        <f>SUMIFS(Table5[Run Diff.],Table5[Home ID],K244,Table5[Away ID],L244)/COUNTIFS(Table5[Home ID],K244,Table5[Away ID],L244)</f>
        <v>#DIV/0!</v>
      </c>
      <c r="N244">
        <f>COUNTIFS(Table5[Home ID],K244,Table5[Away ID],L244)</f>
        <v>0</v>
      </c>
      <c r="O244">
        <f>COUNTIFS(Table5[Home ID],K244,Table5[Away ID],L244,Table5[Run Diff.],"&gt;0")</f>
        <v>0</v>
      </c>
      <c r="P244">
        <f>Table7[[#This Row],[GP]]-Table7[[#This Row],[Wins]]</f>
        <v>0</v>
      </c>
    </row>
    <row r="245" spans="1:16" hidden="1" x14ac:dyDescent="0.3">
      <c r="A245" t="s">
        <v>92</v>
      </c>
      <c r="B245" s="12">
        <f>VLOOKUP(Table5[[#This Row],[Home Team]],Table3[[Team]:[ID]],2,FALSE)</f>
        <v>18</v>
      </c>
      <c r="C245">
        <v>6</v>
      </c>
      <c r="D245" t="s">
        <v>79</v>
      </c>
      <c r="E245" s="12">
        <f>VLOOKUP(Table5[[#This Row],[Away Team]],Table3[[Team]:[ID]],2,FALSE)</f>
        <v>2</v>
      </c>
      <c r="F245">
        <v>1</v>
      </c>
      <c r="G245" s="12">
        <f>Table5[[#This Row],[Home Team Score]]-Table5[[#This Row],[Away Team Score]]</f>
        <v>5</v>
      </c>
      <c r="K245">
        <v>3</v>
      </c>
      <c r="L245">
        <v>9</v>
      </c>
      <c r="M245" t="e">
        <f>SUMIFS(Table5[Run Diff.],Table5[Home ID],K245,Table5[Away ID],L245)/COUNTIFS(Table5[Home ID],K245,Table5[Away ID],L245)</f>
        <v>#DIV/0!</v>
      </c>
      <c r="N245">
        <f>COUNTIFS(Table5[Home ID],K245,Table5[Away ID],L245)</f>
        <v>0</v>
      </c>
      <c r="O245">
        <f>COUNTIFS(Table5[Home ID],K245,Table5[Away ID],L245,Table5[Run Diff.],"&gt;0")</f>
        <v>0</v>
      </c>
      <c r="P245">
        <f>Table7[[#This Row],[GP]]-Table7[[#This Row],[Wins]]</f>
        <v>0</v>
      </c>
    </row>
    <row r="246" spans="1:16" hidden="1" x14ac:dyDescent="0.3">
      <c r="A246" t="s">
        <v>89</v>
      </c>
      <c r="B246" s="12">
        <f>VLOOKUP(Table5[[#This Row],[Home Team]],Table3[[Team]:[ID]],2,FALSE)</f>
        <v>20</v>
      </c>
      <c r="C246">
        <v>7</v>
      </c>
      <c r="D246" t="s">
        <v>94</v>
      </c>
      <c r="E246" s="12">
        <f>VLOOKUP(Table5[[#This Row],[Away Team]],Table3[[Team]:[ID]],2,FALSE)</f>
        <v>27</v>
      </c>
      <c r="F246">
        <v>2</v>
      </c>
      <c r="G246" s="12">
        <f>Table5[[#This Row],[Home Team Score]]-Table5[[#This Row],[Away Team Score]]</f>
        <v>5</v>
      </c>
      <c r="K246">
        <v>4</v>
      </c>
      <c r="L246">
        <v>9</v>
      </c>
      <c r="M246" t="e">
        <f>SUMIFS(Table5[Run Diff.],Table5[Home ID],K246,Table5[Away ID],L246)/COUNTIFS(Table5[Home ID],K246,Table5[Away ID],L246)</f>
        <v>#DIV/0!</v>
      </c>
      <c r="N246">
        <f>COUNTIFS(Table5[Home ID],K246,Table5[Away ID],L246)</f>
        <v>0</v>
      </c>
      <c r="O246">
        <f>COUNTIFS(Table5[Home ID],K246,Table5[Away ID],L246,Table5[Run Diff.],"&gt;0")</f>
        <v>0</v>
      </c>
      <c r="P246">
        <f>Table7[[#This Row],[GP]]-Table7[[#This Row],[Wins]]</f>
        <v>0</v>
      </c>
    </row>
    <row r="247" spans="1:16" hidden="1" x14ac:dyDescent="0.3">
      <c r="A247" t="s">
        <v>85</v>
      </c>
      <c r="B247" s="12">
        <f>VLOOKUP(Table5[[#This Row],[Home Team]],Table3[[Team]:[ID]],2,FALSE)</f>
        <v>10</v>
      </c>
      <c r="C247">
        <v>3</v>
      </c>
      <c r="D247" t="s">
        <v>90</v>
      </c>
      <c r="E247" s="12">
        <f>VLOOKUP(Table5[[#This Row],[Away Team]],Table3[[Team]:[ID]],2,FALSE)</f>
        <v>4</v>
      </c>
      <c r="F247">
        <v>11</v>
      </c>
      <c r="G247" s="12">
        <f>Table5[[#This Row],[Home Team Score]]-Table5[[#This Row],[Away Team Score]]</f>
        <v>-8</v>
      </c>
      <c r="K247">
        <v>5</v>
      </c>
      <c r="L247">
        <v>9</v>
      </c>
      <c r="M247" t="e">
        <f>SUMIFS(Table5[Run Diff.],Table5[Home ID],K247,Table5[Away ID],L247)/COUNTIFS(Table5[Home ID],K247,Table5[Away ID],L247)</f>
        <v>#DIV/0!</v>
      </c>
      <c r="N247">
        <f>COUNTIFS(Table5[Home ID],K247,Table5[Away ID],L247)</f>
        <v>0</v>
      </c>
      <c r="O247">
        <f>COUNTIFS(Table5[Home ID],K247,Table5[Away ID],L247,Table5[Run Diff.],"&gt;0")</f>
        <v>0</v>
      </c>
      <c r="P247">
        <f>Table7[[#This Row],[GP]]-Table7[[#This Row],[Wins]]</f>
        <v>0</v>
      </c>
    </row>
    <row r="248" spans="1:16" hidden="1" x14ac:dyDescent="0.3">
      <c r="A248" t="s">
        <v>89</v>
      </c>
      <c r="B248" s="12">
        <f>VLOOKUP(Table5[[#This Row],[Home Team]],Table3[[Team]:[ID]],2,FALSE)</f>
        <v>20</v>
      </c>
      <c r="C248">
        <v>5</v>
      </c>
      <c r="D248" t="s">
        <v>94</v>
      </c>
      <c r="E248" s="12">
        <f>VLOOKUP(Table5[[#This Row],[Away Team]],Table3[[Team]:[ID]],2,FALSE)</f>
        <v>27</v>
      </c>
      <c r="F248">
        <v>6</v>
      </c>
      <c r="G248" s="12">
        <f>Table5[[#This Row],[Home Team Score]]-Table5[[#This Row],[Away Team Score]]</f>
        <v>-1</v>
      </c>
      <c r="K248">
        <v>6</v>
      </c>
      <c r="L248">
        <v>9</v>
      </c>
      <c r="M248" t="e">
        <f>SUMIFS(Table5[Run Diff.],Table5[Home ID],K248,Table5[Away ID],L248)/COUNTIFS(Table5[Home ID],K248,Table5[Away ID],L248)</f>
        <v>#DIV/0!</v>
      </c>
      <c r="N248">
        <f>COUNTIFS(Table5[Home ID],K248,Table5[Away ID],L248)</f>
        <v>0</v>
      </c>
      <c r="O248">
        <f>COUNTIFS(Table5[Home ID],K248,Table5[Away ID],L248,Table5[Run Diff.],"&gt;0")</f>
        <v>0</v>
      </c>
      <c r="P248">
        <f>Table7[[#This Row],[GP]]-Table7[[#This Row],[Wins]]</f>
        <v>0</v>
      </c>
    </row>
    <row r="249" spans="1:16" hidden="1" x14ac:dyDescent="0.3">
      <c r="A249" t="s">
        <v>87</v>
      </c>
      <c r="B249" s="12">
        <f>VLOOKUP(Table5[[#This Row],[Home Team]],Table3[[Team]:[ID]],2,FALSE)</f>
        <v>17</v>
      </c>
      <c r="C249">
        <v>3</v>
      </c>
      <c r="D249" t="s">
        <v>71</v>
      </c>
      <c r="E249" s="12">
        <f>VLOOKUP(Table5[[#This Row],[Away Team]],Table3[[Team]:[ID]],2,FALSE)</f>
        <v>24</v>
      </c>
      <c r="F249">
        <v>2</v>
      </c>
      <c r="G249" s="12">
        <f>Table5[[#This Row],[Home Team Score]]-Table5[[#This Row],[Away Team Score]]</f>
        <v>1</v>
      </c>
      <c r="K249">
        <v>7</v>
      </c>
      <c r="L249">
        <v>9</v>
      </c>
      <c r="M249" t="e">
        <f>SUMIFS(Table5[Run Diff.],Table5[Home ID],K249,Table5[Away ID],L249)/COUNTIFS(Table5[Home ID],K249,Table5[Away ID],L249)</f>
        <v>#DIV/0!</v>
      </c>
      <c r="N249">
        <f>COUNTIFS(Table5[Home ID],K249,Table5[Away ID],L249)</f>
        <v>0</v>
      </c>
      <c r="O249">
        <f>COUNTIFS(Table5[Home ID],K249,Table5[Away ID],L249,Table5[Run Diff.],"&gt;0")</f>
        <v>0</v>
      </c>
      <c r="P249">
        <f>Table7[[#This Row],[GP]]-Table7[[#This Row],[Wins]]</f>
        <v>0</v>
      </c>
    </row>
    <row r="250" spans="1:16" x14ac:dyDescent="0.3">
      <c r="A250" t="s">
        <v>84</v>
      </c>
      <c r="B250" s="12">
        <f>VLOOKUP(Table5[[#This Row],[Home Team]],Table3[[Team]:[ID]],2,FALSE)</f>
        <v>15</v>
      </c>
      <c r="C250">
        <v>6</v>
      </c>
      <c r="D250" t="s">
        <v>81</v>
      </c>
      <c r="E250" s="12">
        <f>VLOOKUP(Table5[[#This Row],[Away Team]],Table3[[Team]:[ID]],2,FALSE)</f>
        <v>22</v>
      </c>
      <c r="F250">
        <v>7</v>
      </c>
      <c r="G250" s="12">
        <f>Table5[[#This Row],[Home Team Score]]-Table5[[#This Row],[Away Team Score]]</f>
        <v>-1</v>
      </c>
      <c r="K250">
        <v>8</v>
      </c>
      <c r="L250">
        <v>9</v>
      </c>
      <c r="M250">
        <f>SUMIFS(Table5[Run Diff.],Table5[Home ID],K250,Table5[Away ID],L250)/COUNTIFS(Table5[Home ID],K250,Table5[Away ID],L250)</f>
        <v>-7.5</v>
      </c>
      <c r="N250">
        <f>COUNTIFS(Table5[Home ID],K250,Table5[Away ID],L250)</f>
        <v>2</v>
      </c>
      <c r="O250">
        <f>COUNTIFS(Table5[Home ID],K250,Table5[Away ID],L250,Table5[Run Diff.],"&gt;0")</f>
        <v>0</v>
      </c>
      <c r="P250">
        <f>Table7[[#This Row],[GP]]-Table7[[#This Row],[Wins]]</f>
        <v>2</v>
      </c>
    </row>
    <row r="251" spans="1:16" hidden="1" x14ac:dyDescent="0.3">
      <c r="A251" t="s">
        <v>75</v>
      </c>
      <c r="B251" s="12">
        <f>VLOOKUP(Table5[[#This Row],[Home Team]],Table3[[Team]:[ID]],2,FALSE)</f>
        <v>29</v>
      </c>
      <c r="C251">
        <v>4</v>
      </c>
      <c r="D251" t="s">
        <v>77</v>
      </c>
      <c r="E251" s="12">
        <f>VLOOKUP(Table5[[#This Row],[Away Team]],Table3[[Team]:[ID]],2,FALSE)</f>
        <v>25</v>
      </c>
      <c r="F251">
        <v>2</v>
      </c>
      <c r="G251" s="12">
        <f>Table5[[#This Row],[Home Team Score]]-Table5[[#This Row],[Away Team Score]]</f>
        <v>2</v>
      </c>
      <c r="K251">
        <v>9</v>
      </c>
      <c r="L251">
        <v>9</v>
      </c>
      <c r="M251" t="e">
        <f>SUMIFS(Table5[Run Diff.],Table5[Home ID],K251,Table5[Away ID],L251)/COUNTIFS(Table5[Home ID],K251,Table5[Away ID],L251)</f>
        <v>#DIV/0!</v>
      </c>
      <c r="N251">
        <f>COUNTIFS(Table5[Home ID],K251,Table5[Away ID],L251)</f>
        <v>0</v>
      </c>
      <c r="O251">
        <f>COUNTIFS(Table5[Home ID],K251,Table5[Away ID],L251,Table5[Run Diff.],"&gt;0")</f>
        <v>0</v>
      </c>
      <c r="P251">
        <f>Table7[[#This Row],[GP]]-Table7[[#This Row],[Wins]]</f>
        <v>0</v>
      </c>
    </row>
    <row r="252" spans="1:16" hidden="1" x14ac:dyDescent="0.3">
      <c r="A252" t="s">
        <v>98</v>
      </c>
      <c r="B252" s="12">
        <f>VLOOKUP(Table5[[#This Row],[Home Team]],Table3[[Team]:[ID]],2,FALSE)</f>
        <v>16</v>
      </c>
      <c r="C252">
        <v>2</v>
      </c>
      <c r="D252" t="s">
        <v>93</v>
      </c>
      <c r="E252" s="12">
        <f>VLOOKUP(Table5[[#This Row],[Away Team]],Table3[[Team]:[ID]],2,FALSE)</f>
        <v>1</v>
      </c>
      <c r="F252">
        <v>3</v>
      </c>
      <c r="G252" s="12">
        <f>Table5[[#This Row],[Home Team Score]]-Table5[[#This Row],[Away Team Score]]</f>
        <v>-1</v>
      </c>
      <c r="K252">
        <v>10</v>
      </c>
      <c r="L252">
        <v>9</v>
      </c>
      <c r="M252" t="e">
        <f>SUMIFS(Table5[Run Diff.],Table5[Home ID],K252,Table5[Away ID],L252)/COUNTIFS(Table5[Home ID],K252,Table5[Away ID],L252)</f>
        <v>#DIV/0!</v>
      </c>
      <c r="N252">
        <f>COUNTIFS(Table5[Home ID],K252,Table5[Away ID],L252)</f>
        <v>0</v>
      </c>
      <c r="O252">
        <f>COUNTIFS(Table5[Home ID],K252,Table5[Away ID],L252,Table5[Run Diff.],"&gt;0")</f>
        <v>0</v>
      </c>
      <c r="P252">
        <f>Table7[[#This Row],[GP]]-Table7[[#This Row],[Wins]]</f>
        <v>0</v>
      </c>
    </row>
    <row r="253" spans="1:16" hidden="1" x14ac:dyDescent="0.3">
      <c r="A253" t="s">
        <v>99</v>
      </c>
      <c r="B253" s="12">
        <f>VLOOKUP(Table5[[#This Row],[Home Team]],Table3[[Team]:[ID]],2,FALSE)</f>
        <v>3</v>
      </c>
      <c r="C253">
        <v>3</v>
      </c>
      <c r="D253" t="s">
        <v>73</v>
      </c>
      <c r="E253" s="12">
        <f>VLOOKUP(Table5[[#This Row],[Away Team]],Table3[[Team]:[ID]],2,FALSE)</f>
        <v>19</v>
      </c>
      <c r="F253">
        <v>16</v>
      </c>
      <c r="G253" s="12">
        <f>Table5[[#This Row],[Home Team Score]]-Table5[[#This Row],[Away Team Score]]</f>
        <v>-13</v>
      </c>
      <c r="K253">
        <v>11</v>
      </c>
      <c r="L253">
        <v>9</v>
      </c>
      <c r="M253" t="e">
        <f>SUMIFS(Table5[Run Diff.],Table5[Home ID],K253,Table5[Away ID],L253)/COUNTIFS(Table5[Home ID],K253,Table5[Away ID],L253)</f>
        <v>#DIV/0!</v>
      </c>
      <c r="N253">
        <f>COUNTIFS(Table5[Home ID],K253,Table5[Away ID],L253)</f>
        <v>0</v>
      </c>
      <c r="O253">
        <f>COUNTIFS(Table5[Home ID],K253,Table5[Away ID],L253,Table5[Run Diff.],"&gt;0")</f>
        <v>0</v>
      </c>
      <c r="P253">
        <f>Table7[[#This Row],[GP]]-Table7[[#This Row],[Wins]]</f>
        <v>0</v>
      </c>
    </row>
    <row r="254" spans="1:16" hidden="1" x14ac:dyDescent="0.3">
      <c r="A254" t="s">
        <v>78</v>
      </c>
      <c r="B254" s="12">
        <f>VLOOKUP(Table5[[#This Row],[Home Team]],Table3[[Team]:[ID]],2,FALSE)</f>
        <v>9</v>
      </c>
      <c r="C254">
        <v>9</v>
      </c>
      <c r="D254" t="s">
        <v>72</v>
      </c>
      <c r="E254" s="12">
        <f>VLOOKUP(Table5[[#This Row],[Away Team]],Table3[[Team]:[ID]],2,FALSE)</f>
        <v>5</v>
      </c>
      <c r="F254">
        <v>1</v>
      </c>
      <c r="G254" s="12">
        <f>Table5[[#This Row],[Home Team Score]]-Table5[[#This Row],[Away Team Score]]</f>
        <v>8</v>
      </c>
      <c r="K254">
        <v>12</v>
      </c>
      <c r="L254">
        <v>9</v>
      </c>
      <c r="M254" t="e">
        <f>SUMIFS(Table5[Run Diff.],Table5[Home ID],K254,Table5[Away ID],L254)/COUNTIFS(Table5[Home ID],K254,Table5[Away ID],L254)</f>
        <v>#DIV/0!</v>
      </c>
      <c r="N254">
        <f>COUNTIFS(Table5[Home ID],K254,Table5[Away ID],L254)</f>
        <v>0</v>
      </c>
      <c r="O254">
        <f>COUNTIFS(Table5[Home ID],K254,Table5[Away ID],L254,Table5[Run Diff.],"&gt;0")</f>
        <v>0</v>
      </c>
      <c r="P254">
        <f>Table7[[#This Row],[GP]]-Table7[[#This Row],[Wins]]</f>
        <v>0</v>
      </c>
    </row>
    <row r="255" spans="1:16" hidden="1" x14ac:dyDescent="0.3">
      <c r="A255" t="s">
        <v>80</v>
      </c>
      <c r="B255" s="12">
        <f>VLOOKUP(Table5[[#This Row],[Home Team]],Table3[[Team]:[ID]],2,FALSE)</f>
        <v>21</v>
      </c>
      <c r="C255">
        <v>0</v>
      </c>
      <c r="D255" t="s">
        <v>95</v>
      </c>
      <c r="E255" s="12">
        <f>VLOOKUP(Table5[[#This Row],[Away Team]],Table3[[Team]:[ID]],2,FALSE)</f>
        <v>26</v>
      </c>
      <c r="F255">
        <v>7</v>
      </c>
      <c r="G255" s="12">
        <f>Table5[[#This Row],[Home Team Score]]-Table5[[#This Row],[Away Team Score]]</f>
        <v>-7</v>
      </c>
      <c r="K255">
        <v>13</v>
      </c>
      <c r="L255">
        <v>9</v>
      </c>
      <c r="M255" t="e">
        <f>SUMIFS(Table5[Run Diff.],Table5[Home ID],K255,Table5[Away ID],L255)/COUNTIFS(Table5[Home ID],K255,Table5[Away ID],L255)</f>
        <v>#DIV/0!</v>
      </c>
      <c r="N255">
        <f>COUNTIFS(Table5[Home ID],K255,Table5[Away ID],L255)</f>
        <v>0</v>
      </c>
      <c r="O255">
        <f>COUNTIFS(Table5[Home ID],K255,Table5[Away ID],L255,Table5[Run Diff.],"&gt;0")</f>
        <v>0</v>
      </c>
      <c r="P255">
        <f>Table7[[#This Row],[GP]]-Table7[[#This Row],[Wins]]</f>
        <v>0</v>
      </c>
    </row>
    <row r="256" spans="1:16" hidden="1" x14ac:dyDescent="0.3">
      <c r="A256" t="s">
        <v>97</v>
      </c>
      <c r="B256" s="12">
        <f>VLOOKUP(Table5[[#This Row],[Home Team]],Table3[[Team]:[ID]],2,FALSE)</f>
        <v>6</v>
      </c>
      <c r="C256">
        <v>5</v>
      </c>
      <c r="D256" t="s">
        <v>83</v>
      </c>
      <c r="E256" s="12">
        <f>VLOOKUP(Table5[[#This Row],[Away Team]],Table3[[Team]:[ID]],2,FALSE)</f>
        <v>8</v>
      </c>
      <c r="F256">
        <v>3</v>
      </c>
      <c r="G256" s="12">
        <f>Table5[[#This Row],[Home Team Score]]-Table5[[#This Row],[Away Team Score]]</f>
        <v>2</v>
      </c>
      <c r="K256">
        <v>14</v>
      </c>
      <c r="L256">
        <v>9</v>
      </c>
      <c r="M256" t="e">
        <f>SUMIFS(Table5[Run Diff.],Table5[Home ID],K256,Table5[Away ID],L256)/COUNTIFS(Table5[Home ID],K256,Table5[Away ID],L256)</f>
        <v>#DIV/0!</v>
      </c>
      <c r="N256">
        <f>COUNTIFS(Table5[Home ID],K256,Table5[Away ID],L256)</f>
        <v>0</v>
      </c>
      <c r="O256">
        <f>COUNTIFS(Table5[Home ID],K256,Table5[Away ID],L256,Table5[Run Diff.],"&gt;0")</f>
        <v>0</v>
      </c>
      <c r="P256">
        <f>Table7[[#This Row],[GP]]-Table7[[#This Row],[Wins]]</f>
        <v>0</v>
      </c>
    </row>
    <row r="257" spans="1:16" hidden="1" x14ac:dyDescent="0.3">
      <c r="A257" t="s">
        <v>74</v>
      </c>
      <c r="B257" s="12">
        <f>VLOOKUP(Table5[[#This Row],[Home Team]],Table3[[Team]:[ID]],2,FALSE)</f>
        <v>12</v>
      </c>
      <c r="C257">
        <v>12</v>
      </c>
      <c r="D257" t="s">
        <v>82</v>
      </c>
      <c r="E257" s="12">
        <f>VLOOKUP(Table5[[#This Row],[Away Team]],Table3[[Team]:[ID]],2,FALSE)</f>
        <v>23</v>
      </c>
      <c r="F257">
        <v>6</v>
      </c>
      <c r="G257" s="12">
        <f>Table5[[#This Row],[Home Team Score]]-Table5[[#This Row],[Away Team Score]]</f>
        <v>6</v>
      </c>
      <c r="K257">
        <v>15</v>
      </c>
      <c r="L257">
        <v>9</v>
      </c>
      <c r="M257" t="e">
        <f>SUMIFS(Table5[Run Diff.],Table5[Home ID],K257,Table5[Away ID],L257)/COUNTIFS(Table5[Home ID],K257,Table5[Away ID],L257)</f>
        <v>#DIV/0!</v>
      </c>
      <c r="N257">
        <f>COUNTIFS(Table5[Home ID],K257,Table5[Away ID],L257)</f>
        <v>0</v>
      </c>
      <c r="O257">
        <f>COUNTIFS(Table5[Home ID],K257,Table5[Away ID],L257,Table5[Run Diff.],"&gt;0")</f>
        <v>0</v>
      </c>
      <c r="P257">
        <f>Table7[[#This Row],[GP]]-Table7[[#This Row],[Wins]]</f>
        <v>0</v>
      </c>
    </row>
    <row r="258" spans="1:16" hidden="1" x14ac:dyDescent="0.3">
      <c r="A258" t="s">
        <v>100</v>
      </c>
      <c r="B258" s="12">
        <f>VLOOKUP(Table5[[#This Row],[Home Team]],Table3[[Team]:[ID]],2,FALSE)</f>
        <v>28</v>
      </c>
      <c r="C258">
        <v>6</v>
      </c>
      <c r="D258" t="s">
        <v>88</v>
      </c>
      <c r="E258" s="12">
        <f>VLOOKUP(Table5[[#This Row],[Away Team]],Table3[[Team]:[ID]],2,FALSE)</f>
        <v>30</v>
      </c>
      <c r="F258">
        <v>3</v>
      </c>
      <c r="G258" s="12">
        <f>Table5[[#This Row],[Home Team Score]]-Table5[[#This Row],[Away Team Score]]</f>
        <v>3</v>
      </c>
      <c r="K258">
        <v>16</v>
      </c>
      <c r="L258">
        <v>9</v>
      </c>
      <c r="M258" t="e">
        <f>SUMIFS(Table5[Run Diff.],Table5[Home ID],K258,Table5[Away ID],L258)/COUNTIFS(Table5[Home ID],K258,Table5[Away ID],L258)</f>
        <v>#DIV/0!</v>
      </c>
      <c r="N258">
        <f>COUNTIFS(Table5[Home ID],K258,Table5[Away ID],L258)</f>
        <v>0</v>
      </c>
      <c r="O258">
        <f>COUNTIFS(Table5[Home ID],K258,Table5[Away ID],L258,Table5[Run Diff.],"&gt;0")</f>
        <v>0</v>
      </c>
      <c r="P258">
        <f>Table7[[#This Row],[GP]]-Table7[[#This Row],[Wins]]</f>
        <v>0</v>
      </c>
    </row>
    <row r="259" spans="1:16" hidden="1" x14ac:dyDescent="0.3">
      <c r="A259" t="s">
        <v>92</v>
      </c>
      <c r="B259" s="12">
        <f>VLOOKUP(Table5[[#This Row],[Home Team]],Table3[[Team]:[ID]],2,FALSE)</f>
        <v>18</v>
      </c>
      <c r="C259">
        <v>2</v>
      </c>
      <c r="D259" t="s">
        <v>79</v>
      </c>
      <c r="E259" s="12">
        <f>VLOOKUP(Table5[[#This Row],[Away Team]],Table3[[Team]:[ID]],2,FALSE)</f>
        <v>2</v>
      </c>
      <c r="F259">
        <v>1</v>
      </c>
      <c r="G259" s="12">
        <f>Table5[[#This Row],[Home Team Score]]-Table5[[#This Row],[Away Team Score]]</f>
        <v>1</v>
      </c>
      <c r="K259">
        <v>17</v>
      </c>
      <c r="L259">
        <v>9</v>
      </c>
      <c r="M259" t="e">
        <f>SUMIFS(Table5[Run Diff.],Table5[Home ID],K259,Table5[Away ID],L259)/COUNTIFS(Table5[Home ID],K259,Table5[Away ID],L259)</f>
        <v>#DIV/0!</v>
      </c>
      <c r="N259">
        <f>COUNTIFS(Table5[Home ID],K259,Table5[Away ID],L259)</f>
        <v>0</v>
      </c>
      <c r="O259">
        <f>COUNTIFS(Table5[Home ID],K259,Table5[Away ID],L259,Table5[Run Diff.],"&gt;0")</f>
        <v>0</v>
      </c>
      <c r="P259">
        <f>Table7[[#This Row],[GP]]-Table7[[#This Row],[Wins]]</f>
        <v>0</v>
      </c>
    </row>
    <row r="260" spans="1:16" hidden="1" x14ac:dyDescent="0.3">
      <c r="A260" t="s">
        <v>87</v>
      </c>
      <c r="B260" s="12">
        <f>VLOOKUP(Table5[[#This Row],[Home Team]],Table3[[Team]:[ID]],2,FALSE)</f>
        <v>17</v>
      </c>
      <c r="C260">
        <v>8</v>
      </c>
      <c r="D260" t="s">
        <v>71</v>
      </c>
      <c r="E260" s="12">
        <f>VLOOKUP(Table5[[#This Row],[Away Team]],Table3[[Team]:[ID]],2,FALSE)</f>
        <v>24</v>
      </c>
      <c r="F260">
        <v>13</v>
      </c>
      <c r="G260" s="12">
        <f>Table5[[#This Row],[Home Team Score]]-Table5[[#This Row],[Away Team Score]]</f>
        <v>-5</v>
      </c>
      <c r="K260">
        <v>18</v>
      </c>
      <c r="L260">
        <v>9</v>
      </c>
      <c r="M260" t="e">
        <f>SUMIFS(Table5[Run Diff.],Table5[Home ID],K260,Table5[Away ID],L260)/COUNTIFS(Table5[Home ID],K260,Table5[Away ID],L260)</f>
        <v>#DIV/0!</v>
      </c>
      <c r="N260">
        <f>COUNTIFS(Table5[Home ID],K260,Table5[Away ID],L260)</f>
        <v>0</v>
      </c>
      <c r="O260">
        <f>COUNTIFS(Table5[Home ID],K260,Table5[Away ID],L260,Table5[Run Diff.],"&gt;0")</f>
        <v>0</v>
      </c>
      <c r="P260">
        <f>Table7[[#This Row],[GP]]-Table7[[#This Row],[Wins]]</f>
        <v>0</v>
      </c>
    </row>
    <row r="261" spans="1:16" hidden="1" x14ac:dyDescent="0.3">
      <c r="A261" t="s">
        <v>84</v>
      </c>
      <c r="B261" s="12">
        <f>VLOOKUP(Table5[[#This Row],[Home Team]],Table3[[Team]:[ID]],2,FALSE)</f>
        <v>15</v>
      </c>
      <c r="C261">
        <v>1</v>
      </c>
      <c r="D261" t="s">
        <v>81</v>
      </c>
      <c r="E261" s="12">
        <f>VLOOKUP(Table5[[#This Row],[Away Team]],Table3[[Team]:[ID]],2,FALSE)</f>
        <v>22</v>
      </c>
      <c r="F261">
        <v>3</v>
      </c>
      <c r="G261" s="12">
        <f>Table5[[#This Row],[Home Team Score]]-Table5[[#This Row],[Away Team Score]]</f>
        <v>-2</v>
      </c>
      <c r="K261">
        <v>19</v>
      </c>
      <c r="L261">
        <v>9</v>
      </c>
      <c r="M261" t="e">
        <f>SUMIFS(Table5[Run Diff.],Table5[Home ID],K261,Table5[Away ID],L261)/COUNTIFS(Table5[Home ID],K261,Table5[Away ID],L261)</f>
        <v>#DIV/0!</v>
      </c>
      <c r="N261">
        <f>COUNTIFS(Table5[Home ID],K261,Table5[Away ID],L261)</f>
        <v>0</v>
      </c>
      <c r="O261">
        <f>COUNTIFS(Table5[Home ID],K261,Table5[Away ID],L261,Table5[Run Diff.],"&gt;0")</f>
        <v>0</v>
      </c>
      <c r="P261">
        <f>Table7[[#This Row],[GP]]-Table7[[#This Row],[Wins]]</f>
        <v>0</v>
      </c>
    </row>
    <row r="262" spans="1:16" hidden="1" x14ac:dyDescent="0.3">
      <c r="A262" t="s">
        <v>85</v>
      </c>
      <c r="B262" s="12">
        <f>VLOOKUP(Table5[[#This Row],[Home Team]],Table3[[Team]:[ID]],2,FALSE)</f>
        <v>10</v>
      </c>
      <c r="C262">
        <v>8</v>
      </c>
      <c r="D262" t="s">
        <v>90</v>
      </c>
      <c r="E262" s="12">
        <f>VLOOKUP(Table5[[#This Row],[Away Team]],Table3[[Team]:[ID]],2,FALSE)</f>
        <v>4</v>
      </c>
      <c r="F262">
        <v>3</v>
      </c>
      <c r="G262" s="12">
        <f>Table5[[#This Row],[Home Team Score]]-Table5[[#This Row],[Away Team Score]]</f>
        <v>5</v>
      </c>
      <c r="K262">
        <v>20</v>
      </c>
      <c r="L262">
        <v>9</v>
      </c>
      <c r="M262" t="e">
        <f>SUMIFS(Table5[Run Diff.],Table5[Home ID],K262,Table5[Away ID],L262)/COUNTIFS(Table5[Home ID],K262,Table5[Away ID],L262)</f>
        <v>#DIV/0!</v>
      </c>
      <c r="N262">
        <f>COUNTIFS(Table5[Home ID],K262,Table5[Away ID],L262)</f>
        <v>0</v>
      </c>
      <c r="O262">
        <f>COUNTIFS(Table5[Home ID],K262,Table5[Away ID],L262,Table5[Run Diff.],"&gt;0")</f>
        <v>0</v>
      </c>
      <c r="P262">
        <f>Table7[[#This Row],[GP]]-Table7[[#This Row],[Wins]]</f>
        <v>0</v>
      </c>
    </row>
    <row r="263" spans="1:16" hidden="1" x14ac:dyDescent="0.3">
      <c r="A263" t="s">
        <v>75</v>
      </c>
      <c r="B263" s="12">
        <f>VLOOKUP(Table5[[#This Row],[Home Team]],Table3[[Team]:[ID]],2,FALSE)</f>
        <v>29</v>
      </c>
      <c r="C263">
        <v>4</v>
      </c>
      <c r="D263" t="s">
        <v>77</v>
      </c>
      <c r="E263" s="12">
        <f>VLOOKUP(Table5[[#This Row],[Away Team]],Table3[[Team]:[ID]],2,FALSE)</f>
        <v>25</v>
      </c>
      <c r="F263">
        <v>0</v>
      </c>
      <c r="G263" s="12">
        <f>Table5[[#This Row],[Home Team Score]]-Table5[[#This Row],[Away Team Score]]</f>
        <v>4</v>
      </c>
      <c r="K263">
        <v>21</v>
      </c>
      <c r="L263">
        <v>9</v>
      </c>
      <c r="M263" t="e">
        <f>SUMIFS(Table5[Run Diff.],Table5[Home ID],K263,Table5[Away ID],L263)/COUNTIFS(Table5[Home ID],K263,Table5[Away ID],L263)</f>
        <v>#DIV/0!</v>
      </c>
      <c r="N263">
        <f>COUNTIFS(Table5[Home ID],K263,Table5[Away ID],L263)</f>
        <v>0</v>
      </c>
      <c r="O263">
        <f>COUNTIFS(Table5[Home ID],K263,Table5[Away ID],L263,Table5[Run Diff.],"&gt;0")</f>
        <v>0</v>
      </c>
      <c r="P263">
        <f>Table7[[#This Row],[GP]]-Table7[[#This Row],[Wins]]</f>
        <v>0</v>
      </c>
    </row>
    <row r="264" spans="1:16" hidden="1" x14ac:dyDescent="0.3">
      <c r="A264" t="s">
        <v>98</v>
      </c>
      <c r="B264" s="12">
        <f>VLOOKUP(Table5[[#This Row],[Home Team]],Table3[[Team]:[ID]],2,FALSE)</f>
        <v>16</v>
      </c>
      <c r="C264">
        <v>1</v>
      </c>
      <c r="D264" t="s">
        <v>93</v>
      </c>
      <c r="E264" s="12">
        <f>VLOOKUP(Table5[[#This Row],[Away Team]],Table3[[Team]:[ID]],2,FALSE)</f>
        <v>1</v>
      </c>
      <c r="F264">
        <v>11</v>
      </c>
      <c r="G264" s="12">
        <f>Table5[[#This Row],[Home Team Score]]-Table5[[#This Row],[Away Team Score]]</f>
        <v>-10</v>
      </c>
      <c r="K264">
        <v>22</v>
      </c>
      <c r="L264">
        <v>9</v>
      </c>
      <c r="M264" t="e">
        <f>SUMIFS(Table5[Run Diff.],Table5[Home ID],K264,Table5[Away ID],L264)/COUNTIFS(Table5[Home ID],K264,Table5[Away ID],L264)</f>
        <v>#DIV/0!</v>
      </c>
      <c r="N264">
        <f>COUNTIFS(Table5[Home ID],K264,Table5[Away ID],L264)</f>
        <v>0</v>
      </c>
      <c r="O264">
        <f>COUNTIFS(Table5[Home ID],K264,Table5[Away ID],L264,Table5[Run Diff.],"&gt;0")</f>
        <v>0</v>
      </c>
      <c r="P264">
        <f>Table7[[#This Row],[GP]]-Table7[[#This Row],[Wins]]</f>
        <v>0</v>
      </c>
    </row>
    <row r="265" spans="1:16" hidden="1" x14ac:dyDescent="0.3">
      <c r="A265" t="s">
        <v>78</v>
      </c>
      <c r="B265" s="12">
        <f>VLOOKUP(Table5[[#This Row],[Home Team]],Table3[[Team]:[ID]],2,FALSE)</f>
        <v>9</v>
      </c>
      <c r="C265">
        <v>5</v>
      </c>
      <c r="D265" t="s">
        <v>72</v>
      </c>
      <c r="E265" s="12">
        <f>VLOOKUP(Table5[[#This Row],[Away Team]],Table3[[Team]:[ID]],2,FALSE)</f>
        <v>5</v>
      </c>
      <c r="F265">
        <v>7</v>
      </c>
      <c r="G265" s="12">
        <f>Table5[[#This Row],[Home Team Score]]-Table5[[#This Row],[Away Team Score]]</f>
        <v>-2</v>
      </c>
      <c r="K265">
        <v>23</v>
      </c>
      <c r="L265">
        <v>9</v>
      </c>
      <c r="M265" t="e">
        <f>SUMIFS(Table5[Run Diff.],Table5[Home ID],K265,Table5[Away ID],L265)/COUNTIFS(Table5[Home ID],K265,Table5[Away ID],L265)</f>
        <v>#DIV/0!</v>
      </c>
      <c r="N265">
        <f>COUNTIFS(Table5[Home ID],K265,Table5[Away ID],L265)</f>
        <v>0</v>
      </c>
      <c r="O265">
        <f>COUNTIFS(Table5[Home ID],K265,Table5[Away ID],L265,Table5[Run Diff.],"&gt;0")</f>
        <v>0</v>
      </c>
      <c r="P265">
        <f>Table7[[#This Row],[GP]]-Table7[[#This Row],[Wins]]</f>
        <v>0</v>
      </c>
    </row>
    <row r="266" spans="1:16" x14ac:dyDescent="0.3">
      <c r="A266" t="s">
        <v>99</v>
      </c>
      <c r="B266" s="12">
        <f>VLOOKUP(Table5[[#This Row],[Home Team]],Table3[[Team]:[ID]],2,FALSE)</f>
        <v>3</v>
      </c>
      <c r="C266">
        <v>3</v>
      </c>
      <c r="D266" t="s">
        <v>73</v>
      </c>
      <c r="E266" s="12">
        <f>VLOOKUP(Table5[[#This Row],[Away Team]],Table3[[Team]:[ID]],2,FALSE)</f>
        <v>19</v>
      </c>
      <c r="F266">
        <v>14</v>
      </c>
      <c r="G266" s="12">
        <f>Table5[[#This Row],[Home Team Score]]-Table5[[#This Row],[Away Team Score]]</f>
        <v>-11</v>
      </c>
      <c r="K266">
        <v>24</v>
      </c>
      <c r="L266">
        <v>9</v>
      </c>
      <c r="M266">
        <f>SUMIFS(Table5[Run Diff.],Table5[Home ID],K266,Table5[Away ID],L266)/COUNTIFS(Table5[Home ID],K266,Table5[Away ID],L266)</f>
        <v>-2.25</v>
      </c>
      <c r="N266">
        <f>COUNTIFS(Table5[Home ID],K266,Table5[Away ID],L266)</f>
        <v>4</v>
      </c>
      <c r="O266">
        <f>COUNTIFS(Table5[Home ID],K266,Table5[Away ID],L266,Table5[Run Diff.],"&gt;0")</f>
        <v>0</v>
      </c>
      <c r="P266">
        <f>Table7[[#This Row],[GP]]-Table7[[#This Row],[Wins]]</f>
        <v>4</v>
      </c>
    </row>
    <row r="267" spans="1:16" hidden="1" x14ac:dyDescent="0.3">
      <c r="A267" t="s">
        <v>80</v>
      </c>
      <c r="B267" s="12">
        <f>VLOOKUP(Table5[[#This Row],[Home Team]],Table3[[Team]:[ID]],2,FALSE)</f>
        <v>21</v>
      </c>
      <c r="C267">
        <v>5</v>
      </c>
      <c r="D267" t="s">
        <v>95</v>
      </c>
      <c r="E267" s="12">
        <f>VLOOKUP(Table5[[#This Row],[Away Team]],Table3[[Team]:[ID]],2,FALSE)</f>
        <v>26</v>
      </c>
      <c r="F267">
        <v>6</v>
      </c>
      <c r="G267" s="12">
        <f>Table5[[#This Row],[Home Team Score]]-Table5[[#This Row],[Away Team Score]]</f>
        <v>-1</v>
      </c>
      <c r="K267">
        <v>25</v>
      </c>
      <c r="L267">
        <v>9</v>
      </c>
      <c r="M267" t="e">
        <f>SUMIFS(Table5[Run Diff.],Table5[Home ID],K267,Table5[Away ID],L267)/COUNTIFS(Table5[Home ID],K267,Table5[Away ID],L267)</f>
        <v>#DIV/0!</v>
      </c>
      <c r="N267">
        <f>COUNTIFS(Table5[Home ID],K267,Table5[Away ID],L267)</f>
        <v>0</v>
      </c>
      <c r="O267">
        <f>COUNTIFS(Table5[Home ID],K267,Table5[Away ID],L267,Table5[Run Diff.],"&gt;0")</f>
        <v>0</v>
      </c>
      <c r="P267">
        <f>Table7[[#This Row],[GP]]-Table7[[#This Row],[Wins]]</f>
        <v>0</v>
      </c>
    </row>
    <row r="268" spans="1:16" hidden="1" x14ac:dyDescent="0.3">
      <c r="A268" t="s">
        <v>97</v>
      </c>
      <c r="B268" s="12">
        <f>VLOOKUP(Table5[[#This Row],[Home Team]],Table3[[Team]:[ID]],2,FALSE)</f>
        <v>6</v>
      </c>
      <c r="C268">
        <v>2</v>
      </c>
      <c r="D268" t="s">
        <v>83</v>
      </c>
      <c r="E268" s="12">
        <f>VLOOKUP(Table5[[#This Row],[Away Team]],Table3[[Team]:[ID]],2,FALSE)</f>
        <v>8</v>
      </c>
      <c r="F268">
        <v>4</v>
      </c>
      <c r="G268" s="12">
        <f>Table5[[#This Row],[Home Team Score]]-Table5[[#This Row],[Away Team Score]]</f>
        <v>-2</v>
      </c>
      <c r="K268">
        <v>26</v>
      </c>
      <c r="L268">
        <v>9</v>
      </c>
      <c r="M268" t="e">
        <f>SUMIFS(Table5[Run Diff.],Table5[Home ID],K268,Table5[Away ID],L268)/COUNTIFS(Table5[Home ID],K268,Table5[Away ID],L268)</f>
        <v>#DIV/0!</v>
      </c>
      <c r="N268">
        <f>COUNTIFS(Table5[Home ID],K268,Table5[Away ID],L268)</f>
        <v>0</v>
      </c>
      <c r="O268">
        <f>COUNTIFS(Table5[Home ID],K268,Table5[Away ID],L268,Table5[Run Diff.],"&gt;0")</f>
        <v>0</v>
      </c>
      <c r="P268">
        <f>Table7[[#This Row],[GP]]-Table7[[#This Row],[Wins]]</f>
        <v>0</v>
      </c>
    </row>
    <row r="269" spans="1:16" hidden="1" x14ac:dyDescent="0.3">
      <c r="A269" t="s">
        <v>89</v>
      </c>
      <c r="B269" s="12">
        <f>VLOOKUP(Table5[[#This Row],[Home Team]],Table3[[Team]:[ID]],2,FALSE)</f>
        <v>20</v>
      </c>
      <c r="C269">
        <v>4</v>
      </c>
      <c r="D269" t="s">
        <v>94</v>
      </c>
      <c r="E269" s="12">
        <f>VLOOKUP(Table5[[#This Row],[Away Team]],Table3[[Team]:[ID]],2,FALSE)</f>
        <v>27</v>
      </c>
      <c r="F269">
        <v>5</v>
      </c>
      <c r="G269" s="12">
        <f>Table5[[#This Row],[Home Team Score]]-Table5[[#This Row],[Away Team Score]]</f>
        <v>-1</v>
      </c>
      <c r="K269">
        <v>27</v>
      </c>
      <c r="L269">
        <v>9</v>
      </c>
      <c r="M269" t="e">
        <f>SUMIFS(Table5[Run Diff.],Table5[Home ID],K269,Table5[Away ID],L269)/COUNTIFS(Table5[Home ID],K269,Table5[Away ID],L269)</f>
        <v>#DIV/0!</v>
      </c>
      <c r="N269">
        <f>COUNTIFS(Table5[Home ID],K269,Table5[Away ID],L269)</f>
        <v>0</v>
      </c>
      <c r="O269">
        <f>COUNTIFS(Table5[Home ID],K269,Table5[Away ID],L269,Table5[Run Diff.],"&gt;0")</f>
        <v>0</v>
      </c>
      <c r="P269">
        <f>Table7[[#This Row],[GP]]-Table7[[#This Row],[Wins]]</f>
        <v>0</v>
      </c>
    </row>
    <row r="270" spans="1:16" hidden="1" x14ac:dyDescent="0.3">
      <c r="A270" t="s">
        <v>86</v>
      </c>
      <c r="B270" s="12">
        <f>VLOOKUP(Table5[[#This Row],[Home Team]],Table3[[Team]:[ID]],2,FALSE)</f>
        <v>7</v>
      </c>
      <c r="C270">
        <v>7</v>
      </c>
      <c r="D270" t="s">
        <v>91</v>
      </c>
      <c r="E270" s="12">
        <f>VLOOKUP(Table5[[#This Row],[Away Team]],Table3[[Team]:[ID]],2,FALSE)</f>
        <v>14</v>
      </c>
      <c r="F270">
        <v>9</v>
      </c>
      <c r="G270" s="12">
        <f>Table5[[#This Row],[Home Team Score]]-Table5[[#This Row],[Away Team Score]]</f>
        <v>-2</v>
      </c>
      <c r="K270">
        <v>28</v>
      </c>
      <c r="L270">
        <v>9</v>
      </c>
      <c r="M270" t="e">
        <f>SUMIFS(Table5[Run Diff.],Table5[Home ID],K270,Table5[Away ID],L270)/COUNTIFS(Table5[Home ID],K270,Table5[Away ID],L270)</f>
        <v>#DIV/0!</v>
      </c>
      <c r="N270">
        <f>COUNTIFS(Table5[Home ID],K270,Table5[Away ID],L270)</f>
        <v>0</v>
      </c>
      <c r="O270">
        <f>COUNTIFS(Table5[Home ID],K270,Table5[Away ID],L270,Table5[Run Diff.],"&gt;0")</f>
        <v>0</v>
      </c>
      <c r="P270">
        <f>Table7[[#This Row],[GP]]-Table7[[#This Row],[Wins]]</f>
        <v>0</v>
      </c>
    </row>
    <row r="271" spans="1:16" hidden="1" x14ac:dyDescent="0.3">
      <c r="A271" t="s">
        <v>74</v>
      </c>
      <c r="B271" s="12">
        <f>VLOOKUP(Table5[[#This Row],[Home Team]],Table3[[Team]:[ID]],2,FALSE)</f>
        <v>12</v>
      </c>
      <c r="C271">
        <v>8</v>
      </c>
      <c r="D271" t="s">
        <v>82</v>
      </c>
      <c r="E271" s="12">
        <f>VLOOKUP(Table5[[#This Row],[Away Team]],Table3[[Team]:[ID]],2,FALSE)</f>
        <v>23</v>
      </c>
      <c r="F271">
        <v>3</v>
      </c>
      <c r="G271" s="12">
        <f>Table5[[#This Row],[Home Team Score]]-Table5[[#This Row],[Away Team Score]]</f>
        <v>5</v>
      </c>
      <c r="K271">
        <v>29</v>
      </c>
      <c r="L271">
        <v>9</v>
      </c>
      <c r="M271" t="e">
        <f>SUMIFS(Table5[Run Diff.],Table5[Home ID],K271,Table5[Away ID],L271)/COUNTIFS(Table5[Home ID],K271,Table5[Away ID],L271)</f>
        <v>#DIV/0!</v>
      </c>
      <c r="N271">
        <f>COUNTIFS(Table5[Home ID],K271,Table5[Away ID],L271)</f>
        <v>0</v>
      </c>
      <c r="O271">
        <f>COUNTIFS(Table5[Home ID],K271,Table5[Away ID],L271,Table5[Run Diff.],"&gt;0")</f>
        <v>0</v>
      </c>
      <c r="P271">
        <f>Table7[[#This Row],[GP]]-Table7[[#This Row],[Wins]]</f>
        <v>0</v>
      </c>
    </row>
    <row r="272" spans="1:16" hidden="1" x14ac:dyDescent="0.3">
      <c r="A272" t="s">
        <v>76</v>
      </c>
      <c r="B272" s="12">
        <f>VLOOKUP(Table5[[#This Row],[Home Team]],Table3[[Team]:[ID]],2,FALSE)</f>
        <v>13</v>
      </c>
      <c r="C272">
        <v>12</v>
      </c>
      <c r="D272" t="s">
        <v>96</v>
      </c>
      <c r="E272" s="12">
        <f>VLOOKUP(Table5[[#This Row],[Away Team]],Table3[[Team]:[ID]],2,FALSE)</f>
        <v>11</v>
      </c>
      <c r="F272">
        <v>6</v>
      </c>
      <c r="G272" s="12">
        <f>Table5[[#This Row],[Home Team Score]]-Table5[[#This Row],[Away Team Score]]</f>
        <v>6</v>
      </c>
      <c r="K272">
        <v>30</v>
      </c>
      <c r="L272">
        <v>9</v>
      </c>
      <c r="M272" t="e">
        <f>SUMIFS(Table5[Run Diff.],Table5[Home ID],K272,Table5[Away ID],L272)/COUNTIFS(Table5[Home ID],K272,Table5[Away ID],L272)</f>
        <v>#DIV/0!</v>
      </c>
      <c r="N272">
        <f>COUNTIFS(Table5[Home ID],K272,Table5[Away ID],L272)</f>
        <v>0</v>
      </c>
      <c r="O272">
        <f>COUNTIFS(Table5[Home ID],K272,Table5[Away ID],L272,Table5[Run Diff.],"&gt;0")</f>
        <v>0</v>
      </c>
      <c r="P272">
        <f>Table7[[#This Row],[GP]]-Table7[[#This Row],[Wins]]</f>
        <v>0</v>
      </c>
    </row>
    <row r="273" spans="1:16" x14ac:dyDescent="0.3">
      <c r="A273" t="s">
        <v>100</v>
      </c>
      <c r="B273" s="12">
        <f>VLOOKUP(Table5[[#This Row],[Home Team]],Table3[[Team]:[ID]],2,FALSE)</f>
        <v>28</v>
      </c>
      <c r="C273">
        <v>5</v>
      </c>
      <c r="D273" t="s">
        <v>88</v>
      </c>
      <c r="E273" s="12">
        <f>VLOOKUP(Table5[[#This Row],[Away Team]],Table3[[Team]:[ID]],2,FALSE)</f>
        <v>30</v>
      </c>
      <c r="F273">
        <v>1</v>
      </c>
      <c r="G273" s="12">
        <f>Table5[[#This Row],[Home Team Score]]-Table5[[#This Row],[Away Team Score]]</f>
        <v>4</v>
      </c>
      <c r="K273">
        <v>1</v>
      </c>
      <c r="L273">
        <v>10</v>
      </c>
      <c r="M273">
        <f>SUMIFS(Table5[Run Diff.],Table5[Home ID],K273,Table5[Away ID],L273)/COUNTIFS(Table5[Home ID],K273,Table5[Away ID],L273)</f>
        <v>1</v>
      </c>
      <c r="N273">
        <f>COUNTIFS(Table5[Home ID],K273,Table5[Away ID],L273)</f>
        <v>2</v>
      </c>
      <c r="O273">
        <f>COUNTIFS(Table5[Home ID],K273,Table5[Away ID],L273,Table5[Run Diff.],"&gt;0")</f>
        <v>2</v>
      </c>
      <c r="P273">
        <f>Table7[[#This Row],[GP]]-Table7[[#This Row],[Wins]]</f>
        <v>0</v>
      </c>
    </row>
    <row r="274" spans="1:16" hidden="1" x14ac:dyDescent="0.3">
      <c r="K274">
        <v>2</v>
      </c>
      <c r="L274">
        <v>10</v>
      </c>
      <c r="M274" t="e">
        <f>SUMIFS(Table5[Run Diff.],Table5[Home ID],K274,Table5[Away ID],L274)/COUNTIFS(Table5[Home ID],K274,Table5[Away ID],L274)</f>
        <v>#DIV/0!</v>
      </c>
      <c r="N274">
        <f>COUNTIFS(Table5[Home ID],K274,Table5[Away ID],L274)</f>
        <v>0</v>
      </c>
      <c r="O274">
        <f>COUNTIFS(Table5[Home ID],K274,Table5[Away ID],L274,Table5[Run Diff.],"&gt;0")</f>
        <v>0</v>
      </c>
      <c r="P274">
        <f>Table7[[#This Row],[GP]]-Table7[[#This Row],[Wins]]</f>
        <v>0</v>
      </c>
    </row>
    <row r="275" spans="1:16" hidden="1" x14ac:dyDescent="0.3">
      <c r="K275">
        <v>3</v>
      </c>
      <c r="L275">
        <v>10</v>
      </c>
      <c r="M275" t="e">
        <f>SUMIFS(Table5[Run Diff.],Table5[Home ID],K275,Table5[Away ID],L275)/COUNTIFS(Table5[Home ID],K275,Table5[Away ID],L275)</f>
        <v>#DIV/0!</v>
      </c>
      <c r="N275">
        <f>COUNTIFS(Table5[Home ID],K275,Table5[Away ID],L275)</f>
        <v>0</v>
      </c>
      <c r="O275">
        <f>COUNTIFS(Table5[Home ID],K275,Table5[Away ID],L275,Table5[Run Diff.],"&gt;0")</f>
        <v>0</v>
      </c>
      <c r="P275">
        <f>Table7[[#This Row],[GP]]-Table7[[#This Row],[Wins]]</f>
        <v>0</v>
      </c>
    </row>
    <row r="276" spans="1:16" hidden="1" x14ac:dyDescent="0.3">
      <c r="K276">
        <v>4</v>
      </c>
      <c r="L276">
        <v>10</v>
      </c>
      <c r="M276" t="e">
        <f>SUMIFS(Table5[Run Diff.],Table5[Home ID],K276,Table5[Away ID],L276)/COUNTIFS(Table5[Home ID],K276,Table5[Away ID],L276)</f>
        <v>#DIV/0!</v>
      </c>
      <c r="N276">
        <f>COUNTIFS(Table5[Home ID],K276,Table5[Away ID],L276)</f>
        <v>0</v>
      </c>
      <c r="O276">
        <f>COUNTIFS(Table5[Home ID],K276,Table5[Away ID],L276,Table5[Run Diff.],"&gt;0")</f>
        <v>0</v>
      </c>
      <c r="P276">
        <f>Table7[[#This Row],[GP]]-Table7[[#This Row],[Wins]]</f>
        <v>0</v>
      </c>
    </row>
    <row r="277" spans="1:16" hidden="1" x14ac:dyDescent="0.3">
      <c r="K277">
        <v>5</v>
      </c>
      <c r="L277">
        <v>10</v>
      </c>
      <c r="M277" t="e">
        <f>SUMIFS(Table5[Run Diff.],Table5[Home ID],K277,Table5[Away ID],L277)/COUNTIFS(Table5[Home ID],K277,Table5[Away ID],L277)</f>
        <v>#DIV/0!</v>
      </c>
      <c r="N277">
        <f>COUNTIFS(Table5[Home ID],K277,Table5[Away ID],L277)</f>
        <v>0</v>
      </c>
      <c r="O277">
        <f>COUNTIFS(Table5[Home ID],K277,Table5[Away ID],L277,Table5[Run Diff.],"&gt;0")</f>
        <v>0</v>
      </c>
      <c r="P277">
        <f>Table7[[#This Row],[GP]]-Table7[[#This Row],[Wins]]</f>
        <v>0</v>
      </c>
    </row>
    <row r="278" spans="1:16" x14ac:dyDescent="0.3">
      <c r="K278">
        <v>6</v>
      </c>
      <c r="L278">
        <v>10</v>
      </c>
      <c r="M278">
        <f>SUMIFS(Table5[Run Diff.],Table5[Home ID],K278,Table5[Away ID],L278)/COUNTIFS(Table5[Home ID],K278,Table5[Away ID],L278)</f>
        <v>-7.333333333333333</v>
      </c>
      <c r="N278">
        <f>COUNTIFS(Table5[Home ID],K278,Table5[Away ID],L278)</f>
        <v>3</v>
      </c>
      <c r="O278">
        <f>COUNTIFS(Table5[Home ID],K278,Table5[Away ID],L278,Table5[Run Diff.],"&gt;0")</f>
        <v>0</v>
      </c>
      <c r="P278">
        <f>Table7[[#This Row],[GP]]-Table7[[#This Row],[Wins]]</f>
        <v>3</v>
      </c>
    </row>
    <row r="279" spans="1:16" hidden="1" x14ac:dyDescent="0.3">
      <c r="K279">
        <v>7</v>
      </c>
      <c r="L279">
        <v>10</v>
      </c>
      <c r="M279" t="e">
        <f>SUMIFS(Table5[Run Diff.],Table5[Home ID],K279,Table5[Away ID],L279)/COUNTIFS(Table5[Home ID],K279,Table5[Away ID],L279)</f>
        <v>#DIV/0!</v>
      </c>
      <c r="N279">
        <f>COUNTIFS(Table5[Home ID],K279,Table5[Away ID],L279)</f>
        <v>0</v>
      </c>
      <c r="O279">
        <f>COUNTIFS(Table5[Home ID],K279,Table5[Away ID],L279,Table5[Run Diff.],"&gt;0")</f>
        <v>0</v>
      </c>
      <c r="P279">
        <f>Table7[[#This Row],[GP]]-Table7[[#This Row],[Wins]]</f>
        <v>0</v>
      </c>
    </row>
    <row r="280" spans="1:16" hidden="1" x14ac:dyDescent="0.3">
      <c r="K280">
        <v>8</v>
      </c>
      <c r="L280">
        <v>10</v>
      </c>
      <c r="M280" t="e">
        <f>SUMIFS(Table5[Run Diff.],Table5[Home ID],K280,Table5[Away ID],L280)/COUNTIFS(Table5[Home ID],K280,Table5[Away ID],L280)</f>
        <v>#DIV/0!</v>
      </c>
      <c r="N280">
        <f>COUNTIFS(Table5[Home ID],K280,Table5[Away ID],L280)</f>
        <v>0</v>
      </c>
      <c r="O280">
        <f>COUNTIFS(Table5[Home ID],K280,Table5[Away ID],L280,Table5[Run Diff.],"&gt;0")</f>
        <v>0</v>
      </c>
      <c r="P280">
        <f>Table7[[#This Row],[GP]]-Table7[[#This Row],[Wins]]</f>
        <v>0</v>
      </c>
    </row>
    <row r="281" spans="1:16" hidden="1" x14ac:dyDescent="0.3">
      <c r="K281">
        <v>9</v>
      </c>
      <c r="L281">
        <v>10</v>
      </c>
      <c r="M281" t="e">
        <f>SUMIFS(Table5[Run Diff.],Table5[Home ID],K281,Table5[Away ID],L281)/COUNTIFS(Table5[Home ID],K281,Table5[Away ID],L281)</f>
        <v>#DIV/0!</v>
      </c>
      <c r="N281">
        <f>COUNTIFS(Table5[Home ID],K281,Table5[Away ID],L281)</f>
        <v>0</v>
      </c>
      <c r="O281">
        <f>COUNTIFS(Table5[Home ID],K281,Table5[Away ID],L281,Table5[Run Diff.],"&gt;0")</f>
        <v>0</v>
      </c>
      <c r="P281">
        <f>Table7[[#This Row],[GP]]-Table7[[#This Row],[Wins]]</f>
        <v>0</v>
      </c>
    </row>
    <row r="282" spans="1:16" hidden="1" x14ac:dyDescent="0.3">
      <c r="K282">
        <v>10</v>
      </c>
      <c r="L282">
        <v>10</v>
      </c>
      <c r="M282" t="e">
        <f>SUMIFS(Table5[Run Diff.],Table5[Home ID],K282,Table5[Away ID],L282)/COUNTIFS(Table5[Home ID],K282,Table5[Away ID],L282)</f>
        <v>#DIV/0!</v>
      </c>
      <c r="N282">
        <f>COUNTIFS(Table5[Home ID],K282,Table5[Away ID],L282)</f>
        <v>0</v>
      </c>
      <c r="O282">
        <f>COUNTIFS(Table5[Home ID],K282,Table5[Away ID],L282,Table5[Run Diff.],"&gt;0")</f>
        <v>0</v>
      </c>
      <c r="P282">
        <f>Table7[[#This Row],[GP]]-Table7[[#This Row],[Wins]]</f>
        <v>0</v>
      </c>
    </row>
    <row r="283" spans="1:16" hidden="1" x14ac:dyDescent="0.3">
      <c r="K283">
        <v>11</v>
      </c>
      <c r="L283">
        <v>10</v>
      </c>
      <c r="M283" t="e">
        <f>SUMIFS(Table5[Run Diff.],Table5[Home ID],K283,Table5[Away ID],L283)/COUNTIFS(Table5[Home ID],K283,Table5[Away ID],L283)</f>
        <v>#DIV/0!</v>
      </c>
      <c r="N283">
        <f>COUNTIFS(Table5[Home ID],K283,Table5[Away ID],L283)</f>
        <v>0</v>
      </c>
      <c r="O283">
        <f>COUNTIFS(Table5[Home ID],K283,Table5[Away ID],L283,Table5[Run Diff.],"&gt;0")</f>
        <v>0</v>
      </c>
      <c r="P283">
        <f>Table7[[#This Row],[GP]]-Table7[[#This Row],[Wins]]</f>
        <v>0</v>
      </c>
    </row>
    <row r="284" spans="1:16" hidden="1" x14ac:dyDescent="0.3">
      <c r="K284">
        <v>12</v>
      </c>
      <c r="L284">
        <v>10</v>
      </c>
      <c r="M284" t="e">
        <f>SUMIFS(Table5[Run Diff.],Table5[Home ID],K284,Table5[Away ID],L284)/COUNTIFS(Table5[Home ID],K284,Table5[Away ID],L284)</f>
        <v>#DIV/0!</v>
      </c>
      <c r="N284">
        <f>COUNTIFS(Table5[Home ID],K284,Table5[Away ID],L284)</f>
        <v>0</v>
      </c>
      <c r="O284">
        <f>COUNTIFS(Table5[Home ID],K284,Table5[Away ID],L284,Table5[Run Diff.],"&gt;0")</f>
        <v>0</v>
      </c>
      <c r="P284">
        <f>Table7[[#This Row],[GP]]-Table7[[#This Row],[Wins]]</f>
        <v>0</v>
      </c>
    </row>
    <row r="285" spans="1:16" x14ac:dyDescent="0.3">
      <c r="K285">
        <v>13</v>
      </c>
      <c r="L285">
        <v>10</v>
      </c>
      <c r="M285">
        <f>SUMIFS(Table5[Run Diff.],Table5[Home ID],K285,Table5[Away ID],L285)/COUNTIFS(Table5[Home ID],K285,Table5[Away ID],L285)</f>
        <v>1.6666666666666667</v>
      </c>
      <c r="N285">
        <f>COUNTIFS(Table5[Home ID],K285,Table5[Away ID],L285)</f>
        <v>3</v>
      </c>
      <c r="O285">
        <f>COUNTIFS(Table5[Home ID],K285,Table5[Away ID],L285,Table5[Run Diff.],"&gt;0")</f>
        <v>2</v>
      </c>
      <c r="P285">
        <f>Table7[[#This Row],[GP]]-Table7[[#This Row],[Wins]]</f>
        <v>1</v>
      </c>
    </row>
    <row r="286" spans="1:16" hidden="1" x14ac:dyDescent="0.3">
      <c r="K286">
        <v>14</v>
      </c>
      <c r="L286">
        <v>10</v>
      </c>
      <c r="M286" t="e">
        <f>SUMIFS(Table5[Run Diff.],Table5[Home ID],K286,Table5[Away ID],L286)/COUNTIFS(Table5[Home ID],K286,Table5[Away ID],L286)</f>
        <v>#DIV/0!</v>
      </c>
      <c r="N286">
        <f>COUNTIFS(Table5[Home ID],K286,Table5[Away ID],L286)</f>
        <v>0</v>
      </c>
      <c r="O286">
        <f>COUNTIFS(Table5[Home ID],K286,Table5[Away ID],L286,Table5[Run Diff.],"&gt;0")</f>
        <v>0</v>
      </c>
      <c r="P286">
        <f>Table7[[#This Row],[GP]]-Table7[[#This Row],[Wins]]</f>
        <v>0</v>
      </c>
    </row>
    <row r="287" spans="1:16" hidden="1" x14ac:dyDescent="0.3">
      <c r="K287">
        <v>15</v>
      </c>
      <c r="L287">
        <v>10</v>
      </c>
      <c r="M287" t="e">
        <f>SUMIFS(Table5[Run Diff.],Table5[Home ID],K287,Table5[Away ID],L287)/COUNTIFS(Table5[Home ID],K287,Table5[Away ID],L287)</f>
        <v>#DIV/0!</v>
      </c>
      <c r="N287">
        <f>COUNTIFS(Table5[Home ID],K287,Table5[Away ID],L287)</f>
        <v>0</v>
      </c>
      <c r="O287">
        <f>COUNTIFS(Table5[Home ID],K287,Table5[Away ID],L287,Table5[Run Diff.],"&gt;0")</f>
        <v>0</v>
      </c>
      <c r="P287">
        <f>Table7[[#This Row],[GP]]-Table7[[#This Row],[Wins]]</f>
        <v>0</v>
      </c>
    </row>
    <row r="288" spans="1:16" hidden="1" x14ac:dyDescent="0.3">
      <c r="K288">
        <v>16</v>
      </c>
      <c r="L288">
        <v>10</v>
      </c>
      <c r="M288" t="e">
        <f>SUMIFS(Table5[Run Diff.],Table5[Home ID],K288,Table5[Away ID],L288)/COUNTIFS(Table5[Home ID],K288,Table5[Away ID],L288)</f>
        <v>#DIV/0!</v>
      </c>
      <c r="N288">
        <f>COUNTIFS(Table5[Home ID],K288,Table5[Away ID],L288)</f>
        <v>0</v>
      </c>
      <c r="O288">
        <f>COUNTIFS(Table5[Home ID],K288,Table5[Away ID],L288,Table5[Run Diff.],"&gt;0")</f>
        <v>0</v>
      </c>
      <c r="P288">
        <f>Table7[[#This Row],[GP]]-Table7[[#This Row],[Wins]]</f>
        <v>0</v>
      </c>
    </row>
    <row r="289" spans="11:16" hidden="1" x14ac:dyDescent="0.3">
      <c r="K289">
        <v>17</v>
      </c>
      <c r="L289">
        <v>10</v>
      </c>
      <c r="M289" t="e">
        <f>SUMIFS(Table5[Run Diff.],Table5[Home ID],K289,Table5[Away ID],L289)/COUNTIFS(Table5[Home ID],K289,Table5[Away ID],L289)</f>
        <v>#DIV/0!</v>
      </c>
      <c r="N289">
        <f>COUNTIFS(Table5[Home ID],K289,Table5[Away ID],L289)</f>
        <v>0</v>
      </c>
      <c r="O289">
        <f>COUNTIFS(Table5[Home ID],K289,Table5[Away ID],L289,Table5[Run Diff.],"&gt;0")</f>
        <v>0</v>
      </c>
      <c r="P289">
        <f>Table7[[#This Row],[GP]]-Table7[[#This Row],[Wins]]</f>
        <v>0</v>
      </c>
    </row>
    <row r="290" spans="11:16" hidden="1" x14ac:dyDescent="0.3">
      <c r="K290">
        <v>18</v>
      </c>
      <c r="L290">
        <v>10</v>
      </c>
      <c r="M290" t="e">
        <f>SUMIFS(Table5[Run Diff.],Table5[Home ID],K290,Table5[Away ID],L290)/COUNTIFS(Table5[Home ID],K290,Table5[Away ID],L290)</f>
        <v>#DIV/0!</v>
      </c>
      <c r="N290">
        <f>COUNTIFS(Table5[Home ID],K290,Table5[Away ID],L290)</f>
        <v>0</v>
      </c>
      <c r="O290">
        <f>COUNTIFS(Table5[Home ID],K290,Table5[Away ID],L290,Table5[Run Diff.],"&gt;0")</f>
        <v>0</v>
      </c>
      <c r="P290">
        <f>Table7[[#This Row],[GP]]-Table7[[#This Row],[Wins]]</f>
        <v>0</v>
      </c>
    </row>
    <row r="291" spans="11:16" hidden="1" x14ac:dyDescent="0.3">
      <c r="K291">
        <v>19</v>
      </c>
      <c r="L291">
        <v>10</v>
      </c>
      <c r="M291" t="e">
        <f>SUMIFS(Table5[Run Diff.],Table5[Home ID],K291,Table5[Away ID],L291)/COUNTIFS(Table5[Home ID],K291,Table5[Away ID],L291)</f>
        <v>#DIV/0!</v>
      </c>
      <c r="N291">
        <f>COUNTIFS(Table5[Home ID],K291,Table5[Away ID],L291)</f>
        <v>0</v>
      </c>
      <c r="O291">
        <f>COUNTIFS(Table5[Home ID],K291,Table5[Away ID],L291,Table5[Run Diff.],"&gt;0")</f>
        <v>0</v>
      </c>
      <c r="P291">
        <f>Table7[[#This Row],[GP]]-Table7[[#This Row],[Wins]]</f>
        <v>0</v>
      </c>
    </row>
    <row r="292" spans="11:16" hidden="1" x14ac:dyDescent="0.3">
      <c r="K292">
        <v>20</v>
      </c>
      <c r="L292">
        <v>10</v>
      </c>
      <c r="M292" t="e">
        <f>SUMIFS(Table5[Run Diff.],Table5[Home ID],K292,Table5[Away ID],L292)/COUNTIFS(Table5[Home ID],K292,Table5[Away ID],L292)</f>
        <v>#DIV/0!</v>
      </c>
      <c r="N292">
        <f>COUNTIFS(Table5[Home ID],K292,Table5[Away ID],L292)</f>
        <v>0</v>
      </c>
      <c r="O292">
        <f>COUNTIFS(Table5[Home ID],K292,Table5[Away ID],L292,Table5[Run Diff.],"&gt;0")</f>
        <v>0</v>
      </c>
      <c r="P292">
        <f>Table7[[#This Row],[GP]]-Table7[[#This Row],[Wins]]</f>
        <v>0</v>
      </c>
    </row>
    <row r="293" spans="11:16" hidden="1" x14ac:dyDescent="0.3">
      <c r="K293">
        <v>21</v>
      </c>
      <c r="L293">
        <v>10</v>
      </c>
      <c r="M293" t="e">
        <f>SUMIFS(Table5[Run Diff.],Table5[Home ID],K293,Table5[Away ID],L293)/COUNTIFS(Table5[Home ID],K293,Table5[Away ID],L293)</f>
        <v>#DIV/0!</v>
      </c>
      <c r="N293">
        <f>COUNTIFS(Table5[Home ID],K293,Table5[Away ID],L293)</f>
        <v>0</v>
      </c>
      <c r="O293">
        <f>COUNTIFS(Table5[Home ID],K293,Table5[Away ID],L293,Table5[Run Diff.],"&gt;0")</f>
        <v>0</v>
      </c>
      <c r="P293">
        <f>Table7[[#This Row],[GP]]-Table7[[#This Row],[Wins]]</f>
        <v>0</v>
      </c>
    </row>
    <row r="294" spans="11:16" hidden="1" x14ac:dyDescent="0.3">
      <c r="K294">
        <v>22</v>
      </c>
      <c r="L294">
        <v>10</v>
      </c>
      <c r="M294" t="e">
        <f>SUMIFS(Table5[Run Diff.],Table5[Home ID],K294,Table5[Away ID],L294)/COUNTIFS(Table5[Home ID],K294,Table5[Away ID],L294)</f>
        <v>#DIV/0!</v>
      </c>
      <c r="N294">
        <f>COUNTIFS(Table5[Home ID],K294,Table5[Away ID],L294)</f>
        <v>0</v>
      </c>
      <c r="O294">
        <f>COUNTIFS(Table5[Home ID],K294,Table5[Away ID],L294,Table5[Run Diff.],"&gt;0")</f>
        <v>0</v>
      </c>
      <c r="P294">
        <f>Table7[[#This Row],[GP]]-Table7[[#This Row],[Wins]]</f>
        <v>0</v>
      </c>
    </row>
    <row r="295" spans="11:16" hidden="1" x14ac:dyDescent="0.3">
      <c r="K295">
        <v>23</v>
      </c>
      <c r="L295">
        <v>10</v>
      </c>
      <c r="M295" t="e">
        <f>SUMIFS(Table5[Run Diff.],Table5[Home ID],K295,Table5[Away ID],L295)/COUNTIFS(Table5[Home ID],K295,Table5[Away ID],L295)</f>
        <v>#DIV/0!</v>
      </c>
      <c r="N295">
        <f>COUNTIFS(Table5[Home ID],K295,Table5[Away ID],L295)</f>
        <v>0</v>
      </c>
      <c r="O295">
        <f>COUNTIFS(Table5[Home ID],K295,Table5[Away ID],L295,Table5[Run Diff.],"&gt;0")</f>
        <v>0</v>
      </c>
      <c r="P295">
        <f>Table7[[#This Row],[GP]]-Table7[[#This Row],[Wins]]</f>
        <v>0</v>
      </c>
    </row>
    <row r="296" spans="11:16" hidden="1" x14ac:dyDescent="0.3">
      <c r="K296">
        <v>24</v>
      </c>
      <c r="L296">
        <v>10</v>
      </c>
      <c r="M296" t="e">
        <f>SUMIFS(Table5[Run Diff.],Table5[Home ID],K296,Table5[Away ID],L296)/COUNTIFS(Table5[Home ID],K296,Table5[Away ID],L296)</f>
        <v>#DIV/0!</v>
      </c>
      <c r="N296">
        <f>COUNTIFS(Table5[Home ID],K296,Table5[Away ID],L296)</f>
        <v>0</v>
      </c>
      <c r="O296">
        <f>COUNTIFS(Table5[Home ID],K296,Table5[Away ID],L296,Table5[Run Diff.],"&gt;0")</f>
        <v>0</v>
      </c>
      <c r="P296">
        <f>Table7[[#This Row],[GP]]-Table7[[#This Row],[Wins]]</f>
        <v>0</v>
      </c>
    </row>
    <row r="297" spans="11:16" hidden="1" x14ac:dyDescent="0.3">
      <c r="K297">
        <v>25</v>
      </c>
      <c r="L297">
        <v>10</v>
      </c>
      <c r="M297" t="e">
        <f>SUMIFS(Table5[Run Diff.],Table5[Home ID],K297,Table5[Away ID],L297)/COUNTIFS(Table5[Home ID],K297,Table5[Away ID],L297)</f>
        <v>#DIV/0!</v>
      </c>
      <c r="N297">
        <f>COUNTIFS(Table5[Home ID],K297,Table5[Away ID],L297)</f>
        <v>0</v>
      </c>
      <c r="O297">
        <f>COUNTIFS(Table5[Home ID],K297,Table5[Away ID],L297,Table5[Run Diff.],"&gt;0")</f>
        <v>0</v>
      </c>
      <c r="P297">
        <f>Table7[[#This Row],[GP]]-Table7[[#This Row],[Wins]]</f>
        <v>0</v>
      </c>
    </row>
    <row r="298" spans="11:16" hidden="1" x14ac:dyDescent="0.3">
      <c r="K298">
        <v>26</v>
      </c>
      <c r="L298">
        <v>10</v>
      </c>
      <c r="M298" t="e">
        <f>SUMIFS(Table5[Run Diff.],Table5[Home ID],K298,Table5[Away ID],L298)/COUNTIFS(Table5[Home ID],K298,Table5[Away ID],L298)</f>
        <v>#DIV/0!</v>
      </c>
      <c r="N298">
        <f>COUNTIFS(Table5[Home ID],K298,Table5[Away ID],L298)</f>
        <v>0</v>
      </c>
      <c r="O298">
        <f>COUNTIFS(Table5[Home ID],K298,Table5[Away ID],L298,Table5[Run Diff.],"&gt;0")</f>
        <v>0</v>
      </c>
      <c r="P298">
        <f>Table7[[#This Row],[GP]]-Table7[[#This Row],[Wins]]</f>
        <v>0</v>
      </c>
    </row>
    <row r="299" spans="11:16" x14ac:dyDescent="0.3">
      <c r="K299">
        <v>27</v>
      </c>
      <c r="L299">
        <v>10</v>
      </c>
      <c r="M299">
        <f>SUMIFS(Table5[Run Diff.],Table5[Home ID],K299,Table5[Away ID],L299)/COUNTIFS(Table5[Home ID],K299,Table5[Away ID],L299)</f>
        <v>-0.5</v>
      </c>
      <c r="N299">
        <f>COUNTIFS(Table5[Home ID],K299,Table5[Away ID],L299)</f>
        <v>4</v>
      </c>
      <c r="O299">
        <f>COUNTIFS(Table5[Home ID],K299,Table5[Away ID],L299,Table5[Run Diff.],"&gt;0")</f>
        <v>2</v>
      </c>
      <c r="P299">
        <f>Table7[[#This Row],[GP]]-Table7[[#This Row],[Wins]]</f>
        <v>2</v>
      </c>
    </row>
    <row r="300" spans="11:16" hidden="1" x14ac:dyDescent="0.3">
      <c r="K300">
        <v>28</v>
      </c>
      <c r="L300">
        <v>10</v>
      </c>
      <c r="M300" t="e">
        <f>SUMIFS(Table5[Run Diff.],Table5[Home ID],K300,Table5[Away ID],L300)/COUNTIFS(Table5[Home ID],K300,Table5[Away ID],L300)</f>
        <v>#DIV/0!</v>
      </c>
      <c r="N300">
        <f>COUNTIFS(Table5[Home ID],K300,Table5[Away ID],L300)</f>
        <v>0</v>
      </c>
      <c r="O300">
        <f>COUNTIFS(Table5[Home ID],K300,Table5[Away ID],L300,Table5[Run Diff.],"&gt;0")</f>
        <v>0</v>
      </c>
      <c r="P300">
        <f>Table7[[#This Row],[GP]]-Table7[[#This Row],[Wins]]</f>
        <v>0</v>
      </c>
    </row>
    <row r="301" spans="11:16" hidden="1" x14ac:dyDescent="0.3">
      <c r="K301">
        <v>29</v>
      </c>
      <c r="L301">
        <v>10</v>
      </c>
      <c r="M301" t="e">
        <f>SUMIFS(Table5[Run Diff.],Table5[Home ID],K301,Table5[Away ID],L301)/COUNTIFS(Table5[Home ID],K301,Table5[Away ID],L301)</f>
        <v>#DIV/0!</v>
      </c>
      <c r="N301">
        <f>COUNTIFS(Table5[Home ID],K301,Table5[Away ID],L301)</f>
        <v>0</v>
      </c>
      <c r="O301">
        <f>COUNTIFS(Table5[Home ID],K301,Table5[Away ID],L301,Table5[Run Diff.],"&gt;0")</f>
        <v>0</v>
      </c>
      <c r="P301">
        <f>Table7[[#This Row],[GP]]-Table7[[#This Row],[Wins]]</f>
        <v>0</v>
      </c>
    </row>
    <row r="302" spans="11:16" hidden="1" x14ac:dyDescent="0.3">
      <c r="K302">
        <v>30</v>
      </c>
      <c r="L302">
        <v>10</v>
      </c>
      <c r="M302" t="e">
        <f>SUMIFS(Table5[Run Diff.],Table5[Home ID],K302,Table5[Away ID],L302)/COUNTIFS(Table5[Home ID],K302,Table5[Away ID],L302)</f>
        <v>#DIV/0!</v>
      </c>
      <c r="N302">
        <f>COUNTIFS(Table5[Home ID],K302,Table5[Away ID],L302)</f>
        <v>0</v>
      </c>
      <c r="O302">
        <f>COUNTIFS(Table5[Home ID],K302,Table5[Away ID],L302,Table5[Run Diff.],"&gt;0")</f>
        <v>0</v>
      </c>
      <c r="P302">
        <f>Table7[[#This Row],[GP]]-Table7[[#This Row],[Wins]]</f>
        <v>0</v>
      </c>
    </row>
    <row r="303" spans="11:16" hidden="1" x14ac:dyDescent="0.3">
      <c r="K303">
        <v>1</v>
      </c>
      <c r="L303">
        <v>11</v>
      </c>
      <c r="M303" t="e">
        <f>SUMIFS(Table5[Run Diff.],Table5[Home ID],K303,Table5[Away ID],L303)/COUNTIFS(Table5[Home ID],K303,Table5[Away ID],L303)</f>
        <v>#DIV/0!</v>
      </c>
      <c r="N303">
        <f>COUNTIFS(Table5[Home ID],K303,Table5[Away ID],L303)</f>
        <v>0</v>
      </c>
      <c r="O303">
        <f>COUNTIFS(Table5[Home ID],K303,Table5[Away ID],L303,Table5[Run Diff.],"&gt;0")</f>
        <v>0</v>
      </c>
      <c r="P303">
        <f>Table7[[#This Row],[GP]]-Table7[[#This Row],[Wins]]</f>
        <v>0</v>
      </c>
    </row>
    <row r="304" spans="11:16" hidden="1" x14ac:dyDescent="0.3">
      <c r="K304">
        <v>2</v>
      </c>
      <c r="L304">
        <v>11</v>
      </c>
      <c r="M304" t="e">
        <f>SUMIFS(Table5[Run Diff.],Table5[Home ID],K304,Table5[Away ID],L304)/COUNTIFS(Table5[Home ID],K304,Table5[Away ID],L304)</f>
        <v>#DIV/0!</v>
      </c>
      <c r="N304">
        <f>COUNTIFS(Table5[Home ID],K304,Table5[Away ID],L304)</f>
        <v>0</v>
      </c>
      <c r="O304">
        <f>COUNTIFS(Table5[Home ID],K304,Table5[Away ID],L304,Table5[Run Diff.],"&gt;0")</f>
        <v>0</v>
      </c>
      <c r="P304">
        <f>Table7[[#This Row],[GP]]-Table7[[#This Row],[Wins]]</f>
        <v>0</v>
      </c>
    </row>
    <row r="305" spans="11:16" hidden="1" x14ac:dyDescent="0.3">
      <c r="K305">
        <v>3</v>
      </c>
      <c r="L305">
        <v>11</v>
      </c>
      <c r="M305" t="e">
        <f>SUMIFS(Table5[Run Diff.],Table5[Home ID],K305,Table5[Away ID],L305)/COUNTIFS(Table5[Home ID],K305,Table5[Away ID],L305)</f>
        <v>#DIV/0!</v>
      </c>
      <c r="N305">
        <f>COUNTIFS(Table5[Home ID],K305,Table5[Away ID],L305)</f>
        <v>0</v>
      </c>
      <c r="O305">
        <f>COUNTIFS(Table5[Home ID],K305,Table5[Away ID],L305,Table5[Run Diff.],"&gt;0")</f>
        <v>0</v>
      </c>
      <c r="P305">
        <f>Table7[[#This Row],[GP]]-Table7[[#This Row],[Wins]]</f>
        <v>0</v>
      </c>
    </row>
    <row r="306" spans="11:16" x14ac:dyDescent="0.3">
      <c r="K306">
        <v>4</v>
      </c>
      <c r="L306">
        <v>11</v>
      </c>
      <c r="M306">
        <f>SUMIFS(Table5[Run Diff.],Table5[Home ID],K306,Table5[Away ID],L306)/COUNTIFS(Table5[Home ID],K306,Table5[Away ID],L306)</f>
        <v>-1.3333333333333333</v>
      </c>
      <c r="N306">
        <f>COUNTIFS(Table5[Home ID],K306,Table5[Away ID],L306)</f>
        <v>3</v>
      </c>
      <c r="O306">
        <f>COUNTIFS(Table5[Home ID],K306,Table5[Away ID],L306,Table5[Run Diff.],"&gt;0")</f>
        <v>2</v>
      </c>
      <c r="P306">
        <f>Table7[[#This Row],[GP]]-Table7[[#This Row],[Wins]]</f>
        <v>1</v>
      </c>
    </row>
    <row r="307" spans="11:16" hidden="1" x14ac:dyDescent="0.3">
      <c r="K307">
        <v>5</v>
      </c>
      <c r="L307">
        <v>11</v>
      </c>
      <c r="M307" t="e">
        <f>SUMIFS(Table5[Run Diff.],Table5[Home ID],K307,Table5[Away ID],L307)/COUNTIFS(Table5[Home ID],K307,Table5[Away ID],L307)</f>
        <v>#DIV/0!</v>
      </c>
      <c r="N307">
        <f>COUNTIFS(Table5[Home ID],K307,Table5[Away ID],L307)</f>
        <v>0</v>
      </c>
      <c r="O307">
        <f>COUNTIFS(Table5[Home ID],K307,Table5[Away ID],L307,Table5[Run Diff.],"&gt;0")</f>
        <v>0</v>
      </c>
      <c r="P307">
        <f>Table7[[#This Row],[GP]]-Table7[[#This Row],[Wins]]</f>
        <v>0</v>
      </c>
    </row>
    <row r="308" spans="11:16" hidden="1" x14ac:dyDescent="0.3">
      <c r="K308">
        <v>6</v>
      </c>
      <c r="L308">
        <v>11</v>
      </c>
      <c r="M308" t="e">
        <f>SUMIFS(Table5[Run Diff.],Table5[Home ID],K308,Table5[Away ID],L308)/COUNTIFS(Table5[Home ID],K308,Table5[Away ID],L308)</f>
        <v>#DIV/0!</v>
      </c>
      <c r="N308">
        <f>COUNTIFS(Table5[Home ID],K308,Table5[Away ID],L308)</f>
        <v>0</v>
      </c>
      <c r="O308">
        <f>COUNTIFS(Table5[Home ID],K308,Table5[Away ID],L308,Table5[Run Diff.],"&gt;0")</f>
        <v>0</v>
      </c>
      <c r="P308">
        <f>Table7[[#This Row],[GP]]-Table7[[#This Row],[Wins]]</f>
        <v>0</v>
      </c>
    </row>
    <row r="309" spans="11:16" hidden="1" x14ac:dyDescent="0.3">
      <c r="K309">
        <v>7</v>
      </c>
      <c r="L309">
        <v>11</v>
      </c>
      <c r="M309" t="e">
        <f>SUMIFS(Table5[Run Diff.],Table5[Home ID],K309,Table5[Away ID],L309)/COUNTIFS(Table5[Home ID],K309,Table5[Away ID],L309)</f>
        <v>#DIV/0!</v>
      </c>
      <c r="N309">
        <f>COUNTIFS(Table5[Home ID],K309,Table5[Away ID],L309)</f>
        <v>0</v>
      </c>
      <c r="O309">
        <f>COUNTIFS(Table5[Home ID],K309,Table5[Away ID],L309,Table5[Run Diff.],"&gt;0")</f>
        <v>0</v>
      </c>
      <c r="P309">
        <f>Table7[[#This Row],[GP]]-Table7[[#This Row],[Wins]]</f>
        <v>0</v>
      </c>
    </row>
    <row r="310" spans="11:16" hidden="1" x14ac:dyDescent="0.3">
      <c r="K310">
        <v>8</v>
      </c>
      <c r="L310">
        <v>11</v>
      </c>
      <c r="M310" t="e">
        <f>SUMIFS(Table5[Run Diff.],Table5[Home ID],K310,Table5[Away ID],L310)/COUNTIFS(Table5[Home ID],K310,Table5[Away ID],L310)</f>
        <v>#DIV/0!</v>
      </c>
      <c r="N310">
        <f>COUNTIFS(Table5[Home ID],K310,Table5[Away ID],L310)</f>
        <v>0</v>
      </c>
      <c r="O310">
        <f>COUNTIFS(Table5[Home ID],K310,Table5[Away ID],L310,Table5[Run Diff.],"&gt;0")</f>
        <v>0</v>
      </c>
      <c r="P310">
        <f>Table7[[#This Row],[GP]]-Table7[[#This Row],[Wins]]</f>
        <v>0</v>
      </c>
    </row>
    <row r="311" spans="11:16" hidden="1" x14ac:dyDescent="0.3">
      <c r="K311">
        <v>9</v>
      </c>
      <c r="L311">
        <v>11</v>
      </c>
      <c r="M311" t="e">
        <f>SUMIFS(Table5[Run Diff.],Table5[Home ID],K311,Table5[Away ID],L311)/COUNTIFS(Table5[Home ID],K311,Table5[Away ID],L311)</f>
        <v>#DIV/0!</v>
      </c>
      <c r="N311">
        <f>COUNTIFS(Table5[Home ID],K311,Table5[Away ID],L311)</f>
        <v>0</v>
      </c>
      <c r="O311">
        <f>COUNTIFS(Table5[Home ID],K311,Table5[Away ID],L311,Table5[Run Diff.],"&gt;0")</f>
        <v>0</v>
      </c>
      <c r="P311">
        <f>Table7[[#This Row],[GP]]-Table7[[#This Row],[Wins]]</f>
        <v>0</v>
      </c>
    </row>
    <row r="312" spans="11:16" hidden="1" x14ac:dyDescent="0.3">
      <c r="K312">
        <v>10</v>
      </c>
      <c r="L312">
        <v>11</v>
      </c>
      <c r="M312" t="e">
        <f>SUMIFS(Table5[Run Diff.],Table5[Home ID],K312,Table5[Away ID],L312)/COUNTIFS(Table5[Home ID],K312,Table5[Away ID],L312)</f>
        <v>#DIV/0!</v>
      </c>
      <c r="N312">
        <f>COUNTIFS(Table5[Home ID],K312,Table5[Away ID],L312)</f>
        <v>0</v>
      </c>
      <c r="O312">
        <f>COUNTIFS(Table5[Home ID],K312,Table5[Away ID],L312,Table5[Run Diff.],"&gt;0")</f>
        <v>0</v>
      </c>
      <c r="P312">
        <f>Table7[[#This Row],[GP]]-Table7[[#This Row],[Wins]]</f>
        <v>0</v>
      </c>
    </row>
    <row r="313" spans="11:16" hidden="1" x14ac:dyDescent="0.3">
      <c r="K313">
        <v>11</v>
      </c>
      <c r="L313">
        <v>11</v>
      </c>
      <c r="M313" t="e">
        <f>SUMIFS(Table5[Run Diff.],Table5[Home ID],K313,Table5[Away ID],L313)/COUNTIFS(Table5[Home ID],K313,Table5[Away ID],L313)</f>
        <v>#DIV/0!</v>
      </c>
      <c r="N313">
        <f>COUNTIFS(Table5[Home ID],K313,Table5[Away ID],L313)</f>
        <v>0</v>
      </c>
      <c r="O313">
        <f>COUNTIFS(Table5[Home ID],K313,Table5[Away ID],L313,Table5[Run Diff.],"&gt;0")</f>
        <v>0</v>
      </c>
      <c r="P313">
        <f>Table7[[#This Row],[GP]]-Table7[[#This Row],[Wins]]</f>
        <v>0</v>
      </c>
    </row>
    <row r="314" spans="11:16" hidden="1" x14ac:dyDescent="0.3">
      <c r="K314">
        <v>12</v>
      </c>
      <c r="L314">
        <v>11</v>
      </c>
      <c r="M314" t="e">
        <f>SUMIFS(Table5[Run Diff.],Table5[Home ID],K314,Table5[Away ID],L314)/COUNTIFS(Table5[Home ID],K314,Table5[Away ID],L314)</f>
        <v>#DIV/0!</v>
      </c>
      <c r="N314">
        <f>COUNTIFS(Table5[Home ID],K314,Table5[Away ID],L314)</f>
        <v>0</v>
      </c>
      <c r="O314">
        <f>COUNTIFS(Table5[Home ID],K314,Table5[Away ID],L314,Table5[Run Diff.],"&gt;0")</f>
        <v>0</v>
      </c>
      <c r="P314">
        <f>Table7[[#This Row],[GP]]-Table7[[#This Row],[Wins]]</f>
        <v>0</v>
      </c>
    </row>
    <row r="315" spans="11:16" x14ac:dyDescent="0.3">
      <c r="K315">
        <v>13</v>
      </c>
      <c r="L315">
        <v>11</v>
      </c>
      <c r="M315">
        <f>SUMIFS(Table5[Run Diff.],Table5[Home ID],K315,Table5[Away ID],L315)/COUNTIFS(Table5[Home ID],K315,Table5[Away ID],L315)</f>
        <v>3</v>
      </c>
      <c r="N315">
        <f>COUNTIFS(Table5[Home ID],K315,Table5[Away ID],L315)</f>
        <v>3</v>
      </c>
      <c r="O315">
        <f>COUNTIFS(Table5[Home ID],K315,Table5[Away ID],L315,Table5[Run Diff.],"&gt;0")</f>
        <v>2</v>
      </c>
      <c r="P315">
        <f>Table7[[#This Row],[GP]]-Table7[[#This Row],[Wins]]</f>
        <v>1</v>
      </c>
    </row>
    <row r="316" spans="11:16" hidden="1" x14ac:dyDescent="0.3">
      <c r="K316">
        <v>14</v>
      </c>
      <c r="L316">
        <v>11</v>
      </c>
      <c r="M316" t="e">
        <f>SUMIFS(Table5[Run Diff.],Table5[Home ID],K316,Table5[Away ID],L316)/COUNTIFS(Table5[Home ID],K316,Table5[Away ID],L316)</f>
        <v>#DIV/0!</v>
      </c>
      <c r="N316">
        <f>COUNTIFS(Table5[Home ID],K316,Table5[Away ID],L316)</f>
        <v>0</v>
      </c>
      <c r="O316">
        <f>COUNTIFS(Table5[Home ID],K316,Table5[Away ID],L316,Table5[Run Diff.],"&gt;0")</f>
        <v>0</v>
      </c>
      <c r="P316">
        <f>Table7[[#This Row],[GP]]-Table7[[#This Row],[Wins]]</f>
        <v>0</v>
      </c>
    </row>
    <row r="317" spans="11:16" hidden="1" x14ac:dyDescent="0.3">
      <c r="K317">
        <v>15</v>
      </c>
      <c r="L317">
        <v>11</v>
      </c>
      <c r="M317" t="e">
        <f>SUMIFS(Table5[Run Diff.],Table5[Home ID],K317,Table5[Away ID],L317)/COUNTIFS(Table5[Home ID],K317,Table5[Away ID],L317)</f>
        <v>#DIV/0!</v>
      </c>
      <c r="N317">
        <f>COUNTIFS(Table5[Home ID],K317,Table5[Away ID],L317)</f>
        <v>0</v>
      </c>
      <c r="O317">
        <f>COUNTIFS(Table5[Home ID],K317,Table5[Away ID],L317,Table5[Run Diff.],"&gt;0")</f>
        <v>0</v>
      </c>
      <c r="P317">
        <f>Table7[[#This Row],[GP]]-Table7[[#This Row],[Wins]]</f>
        <v>0</v>
      </c>
    </row>
    <row r="318" spans="11:16" hidden="1" x14ac:dyDescent="0.3">
      <c r="K318">
        <v>16</v>
      </c>
      <c r="L318">
        <v>11</v>
      </c>
      <c r="M318" t="e">
        <f>SUMIFS(Table5[Run Diff.],Table5[Home ID],K318,Table5[Away ID],L318)/COUNTIFS(Table5[Home ID],K318,Table5[Away ID],L318)</f>
        <v>#DIV/0!</v>
      </c>
      <c r="N318">
        <f>COUNTIFS(Table5[Home ID],K318,Table5[Away ID],L318)</f>
        <v>0</v>
      </c>
      <c r="O318">
        <f>COUNTIFS(Table5[Home ID],K318,Table5[Away ID],L318,Table5[Run Diff.],"&gt;0")</f>
        <v>0</v>
      </c>
      <c r="P318">
        <f>Table7[[#This Row],[GP]]-Table7[[#This Row],[Wins]]</f>
        <v>0</v>
      </c>
    </row>
    <row r="319" spans="11:16" hidden="1" x14ac:dyDescent="0.3">
      <c r="K319">
        <v>17</v>
      </c>
      <c r="L319">
        <v>11</v>
      </c>
      <c r="M319" t="e">
        <f>SUMIFS(Table5[Run Diff.],Table5[Home ID],K319,Table5[Away ID],L319)/COUNTIFS(Table5[Home ID],K319,Table5[Away ID],L319)</f>
        <v>#DIV/0!</v>
      </c>
      <c r="N319">
        <f>COUNTIFS(Table5[Home ID],K319,Table5[Away ID],L319)</f>
        <v>0</v>
      </c>
      <c r="O319">
        <f>COUNTIFS(Table5[Home ID],K319,Table5[Away ID],L319,Table5[Run Diff.],"&gt;0")</f>
        <v>0</v>
      </c>
      <c r="P319">
        <f>Table7[[#This Row],[GP]]-Table7[[#This Row],[Wins]]</f>
        <v>0</v>
      </c>
    </row>
    <row r="320" spans="11:16" hidden="1" x14ac:dyDescent="0.3">
      <c r="K320">
        <v>18</v>
      </c>
      <c r="L320">
        <v>11</v>
      </c>
      <c r="M320" t="e">
        <f>SUMIFS(Table5[Run Diff.],Table5[Home ID],K320,Table5[Away ID],L320)/COUNTIFS(Table5[Home ID],K320,Table5[Away ID],L320)</f>
        <v>#DIV/0!</v>
      </c>
      <c r="N320">
        <f>COUNTIFS(Table5[Home ID],K320,Table5[Away ID],L320)</f>
        <v>0</v>
      </c>
      <c r="O320">
        <f>COUNTIFS(Table5[Home ID],K320,Table5[Away ID],L320,Table5[Run Diff.],"&gt;0")</f>
        <v>0</v>
      </c>
      <c r="P320">
        <f>Table7[[#This Row],[GP]]-Table7[[#This Row],[Wins]]</f>
        <v>0</v>
      </c>
    </row>
    <row r="321" spans="11:16" hidden="1" x14ac:dyDescent="0.3">
      <c r="K321">
        <v>19</v>
      </c>
      <c r="L321">
        <v>11</v>
      </c>
      <c r="M321" t="e">
        <f>SUMIFS(Table5[Run Diff.],Table5[Home ID],K321,Table5[Away ID],L321)/COUNTIFS(Table5[Home ID],K321,Table5[Away ID],L321)</f>
        <v>#DIV/0!</v>
      </c>
      <c r="N321">
        <f>COUNTIFS(Table5[Home ID],K321,Table5[Away ID],L321)</f>
        <v>0</v>
      </c>
      <c r="O321">
        <f>COUNTIFS(Table5[Home ID],K321,Table5[Away ID],L321,Table5[Run Diff.],"&gt;0")</f>
        <v>0</v>
      </c>
      <c r="P321">
        <f>Table7[[#This Row],[GP]]-Table7[[#This Row],[Wins]]</f>
        <v>0</v>
      </c>
    </row>
    <row r="322" spans="11:16" hidden="1" x14ac:dyDescent="0.3">
      <c r="K322">
        <v>20</v>
      </c>
      <c r="L322">
        <v>11</v>
      </c>
      <c r="M322" t="e">
        <f>SUMIFS(Table5[Run Diff.],Table5[Home ID],K322,Table5[Away ID],L322)/COUNTIFS(Table5[Home ID],K322,Table5[Away ID],L322)</f>
        <v>#DIV/0!</v>
      </c>
      <c r="N322">
        <f>COUNTIFS(Table5[Home ID],K322,Table5[Away ID],L322)</f>
        <v>0</v>
      </c>
      <c r="O322">
        <f>COUNTIFS(Table5[Home ID],K322,Table5[Away ID],L322,Table5[Run Diff.],"&gt;0")</f>
        <v>0</v>
      </c>
      <c r="P322">
        <f>Table7[[#This Row],[GP]]-Table7[[#This Row],[Wins]]</f>
        <v>0</v>
      </c>
    </row>
    <row r="323" spans="11:16" hidden="1" x14ac:dyDescent="0.3">
      <c r="K323">
        <v>21</v>
      </c>
      <c r="L323">
        <v>11</v>
      </c>
      <c r="M323" t="e">
        <f>SUMIFS(Table5[Run Diff.],Table5[Home ID],K323,Table5[Away ID],L323)/COUNTIFS(Table5[Home ID],K323,Table5[Away ID],L323)</f>
        <v>#DIV/0!</v>
      </c>
      <c r="N323">
        <f>COUNTIFS(Table5[Home ID],K323,Table5[Away ID],L323)</f>
        <v>0</v>
      </c>
      <c r="O323">
        <f>COUNTIFS(Table5[Home ID],K323,Table5[Away ID],L323,Table5[Run Diff.],"&gt;0")</f>
        <v>0</v>
      </c>
      <c r="P323">
        <f>Table7[[#This Row],[GP]]-Table7[[#This Row],[Wins]]</f>
        <v>0</v>
      </c>
    </row>
    <row r="324" spans="11:16" hidden="1" x14ac:dyDescent="0.3">
      <c r="K324">
        <v>22</v>
      </c>
      <c r="L324">
        <v>11</v>
      </c>
      <c r="M324" t="e">
        <f>SUMIFS(Table5[Run Diff.],Table5[Home ID],K324,Table5[Away ID],L324)/COUNTIFS(Table5[Home ID],K324,Table5[Away ID],L324)</f>
        <v>#DIV/0!</v>
      </c>
      <c r="N324">
        <f>COUNTIFS(Table5[Home ID],K324,Table5[Away ID],L324)</f>
        <v>0</v>
      </c>
      <c r="O324">
        <f>COUNTIFS(Table5[Home ID],K324,Table5[Away ID],L324,Table5[Run Diff.],"&gt;0")</f>
        <v>0</v>
      </c>
      <c r="P324">
        <f>Table7[[#This Row],[GP]]-Table7[[#This Row],[Wins]]</f>
        <v>0</v>
      </c>
    </row>
    <row r="325" spans="11:16" hidden="1" x14ac:dyDescent="0.3">
      <c r="K325">
        <v>23</v>
      </c>
      <c r="L325">
        <v>11</v>
      </c>
      <c r="M325" t="e">
        <f>SUMIFS(Table5[Run Diff.],Table5[Home ID],K325,Table5[Away ID],L325)/COUNTIFS(Table5[Home ID],K325,Table5[Away ID],L325)</f>
        <v>#DIV/0!</v>
      </c>
      <c r="N325">
        <f>COUNTIFS(Table5[Home ID],K325,Table5[Away ID],L325)</f>
        <v>0</v>
      </c>
      <c r="O325">
        <f>COUNTIFS(Table5[Home ID],K325,Table5[Away ID],L325,Table5[Run Diff.],"&gt;0")</f>
        <v>0</v>
      </c>
      <c r="P325">
        <f>Table7[[#This Row],[GP]]-Table7[[#This Row],[Wins]]</f>
        <v>0</v>
      </c>
    </row>
    <row r="326" spans="11:16" hidden="1" x14ac:dyDescent="0.3">
      <c r="K326">
        <v>24</v>
      </c>
      <c r="L326">
        <v>11</v>
      </c>
      <c r="M326" t="e">
        <f>SUMIFS(Table5[Run Diff.],Table5[Home ID],K326,Table5[Away ID],L326)/COUNTIFS(Table5[Home ID],K326,Table5[Away ID],L326)</f>
        <v>#DIV/0!</v>
      </c>
      <c r="N326">
        <f>COUNTIFS(Table5[Home ID],K326,Table5[Away ID],L326)</f>
        <v>0</v>
      </c>
      <c r="O326">
        <f>COUNTIFS(Table5[Home ID],K326,Table5[Away ID],L326,Table5[Run Diff.],"&gt;0")</f>
        <v>0</v>
      </c>
      <c r="P326">
        <f>Table7[[#This Row],[GP]]-Table7[[#This Row],[Wins]]</f>
        <v>0</v>
      </c>
    </row>
    <row r="327" spans="11:16" hidden="1" x14ac:dyDescent="0.3">
      <c r="K327">
        <v>25</v>
      </c>
      <c r="L327">
        <v>11</v>
      </c>
      <c r="M327" t="e">
        <f>SUMIFS(Table5[Run Diff.],Table5[Home ID],K327,Table5[Away ID],L327)/COUNTIFS(Table5[Home ID],K327,Table5[Away ID],L327)</f>
        <v>#DIV/0!</v>
      </c>
      <c r="N327">
        <f>COUNTIFS(Table5[Home ID],K327,Table5[Away ID],L327)</f>
        <v>0</v>
      </c>
      <c r="O327">
        <f>COUNTIFS(Table5[Home ID],K327,Table5[Away ID],L327,Table5[Run Diff.],"&gt;0")</f>
        <v>0</v>
      </c>
      <c r="P327">
        <f>Table7[[#This Row],[GP]]-Table7[[#This Row],[Wins]]</f>
        <v>0</v>
      </c>
    </row>
    <row r="328" spans="11:16" hidden="1" x14ac:dyDescent="0.3">
      <c r="K328">
        <v>26</v>
      </c>
      <c r="L328">
        <v>11</v>
      </c>
      <c r="M328" t="e">
        <f>SUMIFS(Table5[Run Diff.],Table5[Home ID],K328,Table5[Away ID],L328)/COUNTIFS(Table5[Home ID],K328,Table5[Away ID],L328)</f>
        <v>#DIV/0!</v>
      </c>
      <c r="N328">
        <f>COUNTIFS(Table5[Home ID],K328,Table5[Away ID],L328)</f>
        <v>0</v>
      </c>
      <c r="O328">
        <f>COUNTIFS(Table5[Home ID],K328,Table5[Away ID],L328,Table5[Run Diff.],"&gt;0")</f>
        <v>0</v>
      </c>
      <c r="P328">
        <f>Table7[[#This Row],[GP]]-Table7[[#This Row],[Wins]]</f>
        <v>0</v>
      </c>
    </row>
    <row r="329" spans="11:16" hidden="1" x14ac:dyDescent="0.3">
      <c r="K329">
        <v>27</v>
      </c>
      <c r="L329">
        <v>11</v>
      </c>
      <c r="M329" t="e">
        <f>SUMIFS(Table5[Run Diff.],Table5[Home ID],K329,Table5[Away ID],L329)/COUNTIFS(Table5[Home ID],K329,Table5[Away ID],L329)</f>
        <v>#DIV/0!</v>
      </c>
      <c r="N329">
        <f>COUNTIFS(Table5[Home ID],K329,Table5[Away ID],L329)</f>
        <v>0</v>
      </c>
      <c r="O329">
        <f>COUNTIFS(Table5[Home ID],K329,Table5[Away ID],L329,Table5[Run Diff.],"&gt;0")</f>
        <v>0</v>
      </c>
      <c r="P329">
        <f>Table7[[#This Row],[GP]]-Table7[[#This Row],[Wins]]</f>
        <v>0</v>
      </c>
    </row>
    <row r="330" spans="11:16" x14ac:dyDescent="0.3">
      <c r="K330">
        <v>28</v>
      </c>
      <c r="L330">
        <v>11</v>
      </c>
      <c r="M330">
        <f>SUMIFS(Table5[Run Diff.],Table5[Home ID],K330,Table5[Away ID],L330)/COUNTIFS(Table5[Home ID],K330,Table5[Away ID],L330)</f>
        <v>-1.3333333333333333</v>
      </c>
      <c r="N330">
        <f>COUNTIFS(Table5[Home ID],K330,Table5[Away ID],L330)</f>
        <v>3</v>
      </c>
      <c r="O330">
        <f>COUNTIFS(Table5[Home ID],K330,Table5[Away ID],L330,Table5[Run Diff.],"&gt;0")</f>
        <v>2</v>
      </c>
      <c r="P330">
        <f>Table7[[#This Row],[GP]]-Table7[[#This Row],[Wins]]</f>
        <v>1</v>
      </c>
    </row>
    <row r="331" spans="11:16" hidden="1" x14ac:dyDescent="0.3">
      <c r="K331">
        <v>29</v>
      </c>
      <c r="L331">
        <v>11</v>
      </c>
      <c r="M331" t="e">
        <f>SUMIFS(Table5[Run Diff.],Table5[Home ID],K331,Table5[Away ID],L331)/COUNTIFS(Table5[Home ID],K331,Table5[Away ID],L331)</f>
        <v>#DIV/0!</v>
      </c>
      <c r="N331">
        <f>COUNTIFS(Table5[Home ID],K331,Table5[Away ID],L331)</f>
        <v>0</v>
      </c>
      <c r="O331">
        <f>COUNTIFS(Table5[Home ID],K331,Table5[Away ID],L331,Table5[Run Diff.],"&gt;0")</f>
        <v>0</v>
      </c>
      <c r="P331">
        <f>Table7[[#This Row],[GP]]-Table7[[#This Row],[Wins]]</f>
        <v>0</v>
      </c>
    </row>
    <row r="332" spans="11:16" hidden="1" x14ac:dyDescent="0.3">
      <c r="K332">
        <v>30</v>
      </c>
      <c r="L332">
        <v>11</v>
      </c>
      <c r="M332" t="e">
        <f>SUMIFS(Table5[Run Diff.],Table5[Home ID],K332,Table5[Away ID],L332)/COUNTIFS(Table5[Home ID],K332,Table5[Away ID],L332)</f>
        <v>#DIV/0!</v>
      </c>
      <c r="N332">
        <f>COUNTIFS(Table5[Home ID],K332,Table5[Away ID],L332)</f>
        <v>0</v>
      </c>
      <c r="O332">
        <f>COUNTIFS(Table5[Home ID],K332,Table5[Away ID],L332,Table5[Run Diff.],"&gt;0")</f>
        <v>0</v>
      </c>
      <c r="P332">
        <f>Table7[[#This Row],[GP]]-Table7[[#This Row],[Wins]]</f>
        <v>0</v>
      </c>
    </row>
    <row r="333" spans="11:16" hidden="1" x14ac:dyDescent="0.3">
      <c r="K333">
        <v>1</v>
      </c>
      <c r="L333">
        <v>12</v>
      </c>
      <c r="M333" t="e">
        <f>SUMIFS(Table5[Run Diff.],Table5[Home ID],K333,Table5[Away ID],L333)/COUNTIFS(Table5[Home ID],K333,Table5[Away ID],L333)</f>
        <v>#DIV/0!</v>
      </c>
      <c r="N333">
        <f>COUNTIFS(Table5[Home ID],K333,Table5[Away ID],L333)</f>
        <v>0</v>
      </c>
      <c r="O333">
        <f>COUNTIFS(Table5[Home ID],K333,Table5[Away ID],L333,Table5[Run Diff.],"&gt;0")</f>
        <v>0</v>
      </c>
      <c r="P333">
        <f>Table7[[#This Row],[GP]]-Table7[[#This Row],[Wins]]</f>
        <v>0</v>
      </c>
    </row>
    <row r="334" spans="11:16" hidden="1" x14ac:dyDescent="0.3">
      <c r="K334">
        <v>2</v>
      </c>
      <c r="L334">
        <v>12</v>
      </c>
      <c r="M334" t="e">
        <f>SUMIFS(Table5[Run Diff.],Table5[Home ID],K334,Table5[Away ID],L334)/COUNTIFS(Table5[Home ID],K334,Table5[Away ID],L334)</f>
        <v>#DIV/0!</v>
      </c>
      <c r="N334">
        <f>COUNTIFS(Table5[Home ID],K334,Table5[Away ID],L334)</f>
        <v>0</v>
      </c>
      <c r="O334">
        <f>COUNTIFS(Table5[Home ID],K334,Table5[Away ID],L334,Table5[Run Diff.],"&gt;0")</f>
        <v>0</v>
      </c>
      <c r="P334">
        <f>Table7[[#This Row],[GP]]-Table7[[#This Row],[Wins]]</f>
        <v>0</v>
      </c>
    </row>
    <row r="335" spans="11:16" hidden="1" x14ac:dyDescent="0.3">
      <c r="K335">
        <v>3</v>
      </c>
      <c r="L335">
        <v>12</v>
      </c>
      <c r="M335" t="e">
        <f>SUMIFS(Table5[Run Diff.],Table5[Home ID],K335,Table5[Away ID],L335)/COUNTIFS(Table5[Home ID],K335,Table5[Away ID],L335)</f>
        <v>#DIV/0!</v>
      </c>
      <c r="N335">
        <f>COUNTIFS(Table5[Home ID],K335,Table5[Away ID],L335)</f>
        <v>0</v>
      </c>
      <c r="O335">
        <f>COUNTIFS(Table5[Home ID],K335,Table5[Away ID],L335,Table5[Run Diff.],"&gt;0")</f>
        <v>0</v>
      </c>
      <c r="P335">
        <f>Table7[[#This Row],[GP]]-Table7[[#This Row],[Wins]]</f>
        <v>0</v>
      </c>
    </row>
    <row r="336" spans="11:16" x14ac:dyDescent="0.3">
      <c r="K336">
        <v>4</v>
      </c>
      <c r="L336">
        <v>12</v>
      </c>
      <c r="M336">
        <f>SUMIFS(Table5[Run Diff.],Table5[Home ID],K336,Table5[Away ID],L336)/COUNTIFS(Table5[Home ID],K336,Table5[Away ID],L336)</f>
        <v>1.5</v>
      </c>
      <c r="N336">
        <f>COUNTIFS(Table5[Home ID],K336,Table5[Away ID],L336)</f>
        <v>2</v>
      </c>
      <c r="O336">
        <f>COUNTIFS(Table5[Home ID],K336,Table5[Away ID],L336,Table5[Run Diff.],"&gt;0")</f>
        <v>1</v>
      </c>
      <c r="P336">
        <f>Table7[[#This Row],[GP]]-Table7[[#This Row],[Wins]]</f>
        <v>1</v>
      </c>
    </row>
    <row r="337" spans="11:16" hidden="1" x14ac:dyDescent="0.3">
      <c r="K337">
        <v>5</v>
      </c>
      <c r="L337">
        <v>12</v>
      </c>
      <c r="M337" t="e">
        <f>SUMIFS(Table5[Run Diff.],Table5[Home ID],K337,Table5[Away ID],L337)/COUNTIFS(Table5[Home ID],K337,Table5[Away ID],L337)</f>
        <v>#DIV/0!</v>
      </c>
      <c r="N337">
        <f>COUNTIFS(Table5[Home ID],K337,Table5[Away ID],L337)</f>
        <v>0</v>
      </c>
      <c r="O337">
        <f>COUNTIFS(Table5[Home ID],K337,Table5[Away ID],L337,Table5[Run Diff.],"&gt;0")</f>
        <v>0</v>
      </c>
      <c r="P337">
        <f>Table7[[#This Row],[GP]]-Table7[[#This Row],[Wins]]</f>
        <v>0</v>
      </c>
    </row>
    <row r="338" spans="11:16" hidden="1" x14ac:dyDescent="0.3">
      <c r="K338">
        <v>6</v>
      </c>
      <c r="L338">
        <v>12</v>
      </c>
      <c r="M338" t="e">
        <f>SUMIFS(Table5[Run Diff.],Table5[Home ID],K338,Table5[Away ID],L338)/COUNTIFS(Table5[Home ID],K338,Table5[Away ID],L338)</f>
        <v>#DIV/0!</v>
      </c>
      <c r="N338">
        <f>COUNTIFS(Table5[Home ID],K338,Table5[Away ID],L338)</f>
        <v>0</v>
      </c>
      <c r="O338">
        <f>COUNTIFS(Table5[Home ID],K338,Table5[Away ID],L338,Table5[Run Diff.],"&gt;0")</f>
        <v>0</v>
      </c>
      <c r="P338">
        <f>Table7[[#This Row],[GP]]-Table7[[#This Row],[Wins]]</f>
        <v>0</v>
      </c>
    </row>
    <row r="339" spans="11:16" hidden="1" x14ac:dyDescent="0.3">
      <c r="K339">
        <v>7</v>
      </c>
      <c r="L339">
        <v>12</v>
      </c>
      <c r="M339" t="e">
        <f>SUMIFS(Table5[Run Diff.],Table5[Home ID],K339,Table5[Away ID],L339)/COUNTIFS(Table5[Home ID],K339,Table5[Away ID],L339)</f>
        <v>#DIV/0!</v>
      </c>
      <c r="N339">
        <f>COUNTIFS(Table5[Home ID],K339,Table5[Away ID],L339)</f>
        <v>0</v>
      </c>
      <c r="O339">
        <f>COUNTIFS(Table5[Home ID],K339,Table5[Away ID],L339,Table5[Run Diff.],"&gt;0")</f>
        <v>0</v>
      </c>
      <c r="P339">
        <f>Table7[[#This Row],[GP]]-Table7[[#This Row],[Wins]]</f>
        <v>0</v>
      </c>
    </row>
    <row r="340" spans="11:16" x14ac:dyDescent="0.3">
      <c r="K340">
        <v>8</v>
      </c>
      <c r="L340">
        <v>12</v>
      </c>
      <c r="M340">
        <f>SUMIFS(Table5[Run Diff.],Table5[Home ID],K340,Table5[Away ID],L340)/COUNTIFS(Table5[Home ID],K340,Table5[Away ID],L340)</f>
        <v>-1</v>
      </c>
      <c r="N340">
        <f>COUNTIFS(Table5[Home ID],K340,Table5[Away ID],L340)</f>
        <v>3</v>
      </c>
      <c r="O340">
        <f>COUNTIFS(Table5[Home ID],K340,Table5[Away ID],L340,Table5[Run Diff.],"&gt;0")</f>
        <v>1</v>
      </c>
      <c r="P340">
        <f>Table7[[#This Row],[GP]]-Table7[[#This Row],[Wins]]</f>
        <v>2</v>
      </c>
    </row>
    <row r="341" spans="11:16" hidden="1" x14ac:dyDescent="0.3">
      <c r="K341">
        <v>9</v>
      </c>
      <c r="L341">
        <v>12</v>
      </c>
      <c r="M341" t="e">
        <f>SUMIFS(Table5[Run Diff.],Table5[Home ID],K341,Table5[Away ID],L341)/COUNTIFS(Table5[Home ID],K341,Table5[Away ID],L341)</f>
        <v>#DIV/0!</v>
      </c>
      <c r="N341">
        <f>COUNTIFS(Table5[Home ID],K341,Table5[Away ID],L341)</f>
        <v>0</v>
      </c>
      <c r="O341">
        <f>COUNTIFS(Table5[Home ID],K341,Table5[Away ID],L341,Table5[Run Diff.],"&gt;0")</f>
        <v>0</v>
      </c>
      <c r="P341">
        <f>Table7[[#This Row],[GP]]-Table7[[#This Row],[Wins]]</f>
        <v>0</v>
      </c>
    </row>
    <row r="342" spans="11:16" hidden="1" x14ac:dyDescent="0.3">
      <c r="K342">
        <v>10</v>
      </c>
      <c r="L342">
        <v>12</v>
      </c>
      <c r="M342" t="e">
        <f>SUMIFS(Table5[Run Diff.],Table5[Home ID],K342,Table5[Away ID],L342)/COUNTIFS(Table5[Home ID],K342,Table5[Away ID],L342)</f>
        <v>#DIV/0!</v>
      </c>
      <c r="N342">
        <f>COUNTIFS(Table5[Home ID],K342,Table5[Away ID],L342)</f>
        <v>0</v>
      </c>
      <c r="O342">
        <f>COUNTIFS(Table5[Home ID],K342,Table5[Away ID],L342,Table5[Run Diff.],"&gt;0")</f>
        <v>0</v>
      </c>
      <c r="P342">
        <f>Table7[[#This Row],[GP]]-Table7[[#This Row],[Wins]]</f>
        <v>0</v>
      </c>
    </row>
    <row r="343" spans="11:16" x14ac:dyDescent="0.3">
      <c r="K343">
        <v>11</v>
      </c>
      <c r="L343">
        <v>12</v>
      </c>
      <c r="M343">
        <f>SUMIFS(Table5[Run Diff.],Table5[Home ID],K343,Table5[Away ID],L343)/COUNTIFS(Table5[Home ID],K343,Table5[Away ID],L343)</f>
        <v>1.25</v>
      </c>
      <c r="N343">
        <f>COUNTIFS(Table5[Home ID],K343,Table5[Away ID],L343)</f>
        <v>4</v>
      </c>
      <c r="O343">
        <f>COUNTIFS(Table5[Home ID],K343,Table5[Away ID],L343,Table5[Run Diff.],"&gt;0")</f>
        <v>2</v>
      </c>
      <c r="P343">
        <f>Table7[[#This Row],[GP]]-Table7[[#This Row],[Wins]]</f>
        <v>2</v>
      </c>
    </row>
    <row r="344" spans="11:16" hidden="1" x14ac:dyDescent="0.3">
      <c r="K344">
        <v>12</v>
      </c>
      <c r="L344">
        <v>12</v>
      </c>
      <c r="M344" t="e">
        <f>SUMIFS(Table5[Run Diff.],Table5[Home ID],K344,Table5[Away ID],L344)/COUNTIFS(Table5[Home ID],K344,Table5[Away ID],L344)</f>
        <v>#DIV/0!</v>
      </c>
      <c r="N344">
        <f>COUNTIFS(Table5[Home ID],K344,Table5[Away ID],L344)</f>
        <v>0</v>
      </c>
      <c r="O344">
        <f>COUNTIFS(Table5[Home ID],K344,Table5[Away ID],L344,Table5[Run Diff.],"&gt;0")</f>
        <v>0</v>
      </c>
      <c r="P344">
        <f>Table7[[#This Row],[GP]]-Table7[[#This Row],[Wins]]</f>
        <v>0</v>
      </c>
    </row>
    <row r="345" spans="11:16" hidden="1" x14ac:dyDescent="0.3">
      <c r="K345">
        <v>13</v>
      </c>
      <c r="L345">
        <v>12</v>
      </c>
      <c r="M345" t="e">
        <f>SUMIFS(Table5[Run Diff.],Table5[Home ID],K345,Table5[Away ID],L345)/COUNTIFS(Table5[Home ID],K345,Table5[Away ID],L345)</f>
        <v>#DIV/0!</v>
      </c>
      <c r="N345">
        <f>COUNTIFS(Table5[Home ID],K345,Table5[Away ID],L345)</f>
        <v>0</v>
      </c>
      <c r="O345">
        <f>COUNTIFS(Table5[Home ID],K345,Table5[Away ID],L345,Table5[Run Diff.],"&gt;0")</f>
        <v>0</v>
      </c>
      <c r="P345">
        <f>Table7[[#This Row],[GP]]-Table7[[#This Row],[Wins]]</f>
        <v>0</v>
      </c>
    </row>
    <row r="346" spans="11:16" hidden="1" x14ac:dyDescent="0.3">
      <c r="K346">
        <v>14</v>
      </c>
      <c r="L346">
        <v>12</v>
      </c>
      <c r="M346" t="e">
        <f>SUMIFS(Table5[Run Diff.],Table5[Home ID],K346,Table5[Away ID],L346)/COUNTIFS(Table5[Home ID],K346,Table5[Away ID],L346)</f>
        <v>#DIV/0!</v>
      </c>
      <c r="N346">
        <f>COUNTIFS(Table5[Home ID],K346,Table5[Away ID],L346)</f>
        <v>0</v>
      </c>
      <c r="O346">
        <f>COUNTIFS(Table5[Home ID],K346,Table5[Away ID],L346,Table5[Run Diff.],"&gt;0")</f>
        <v>0</v>
      </c>
      <c r="P346">
        <f>Table7[[#This Row],[GP]]-Table7[[#This Row],[Wins]]</f>
        <v>0</v>
      </c>
    </row>
    <row r="347" spans="11:16" hidden="1" x14ac:dyDescent="0.3">
      <c r="K347">
        <v>15</v>
      </c>
      <c r="L347">
        <v>12</v>
      </c>
      <c r="M347" t="e">
        <f>SUMIFS(Table5[Run Diff.],Table5[Home ID],K347,Table5[Away ID],L347)/COUNTIFS(Table5[Home ID],K347,Table5[Away ID],L347)</f>
        <v>#DIV/0!</v>
      </c>
      <c r="N347">
        <f>COUNTIFS(Table5[Home ID],K347,Table5[Away ID],L347)</f>
        <v>0</v>
      </c>
      <c r="O347">
        <f>COUNTIFS(Table5[Home ID],K347,Table5[Away ID],L347,Table5[Run Diff.],"&gt;0")</f>
        <v>0</v>
      </c>
      <c r="P347">
        <f>Table7[[#This Row],[GP]]-Table7[[#This Row],[Wins]]</f>
        <v>0</v>
      </c>
    </row>
    <row r="348" spans="11:16" hidden="1" x14ac:dyDescent="0.3">
      <c r="K348">
        <v>16</v>
      </c>
      <c r="L348">
        <v>12</v>
      </c>
      <c r="M348" t="e">
        <f>SUMIFS(Table5[Run Diff.],Table5[Home ID],K348,Table5[Away ID],L348)/COUNTIFS(Table5[Home ID],K348,Table5[Away ID],L348)</f>
        <v>#DIV/0!</v>
      </c>
      <c r="N348">
        <f>COUNTIFS(Table5[Home ID],K348,Table5[Away ID],L348)</f>
        <v>0</v>
      </c>
      <c r="O348">
        <f>COUNTIFS(Table5[Home ID],K348,Table5[Away ID],L348,Table5[Run Diff.],"&gt;0")</f>
        <v>0</v>
      </c>
      <c r="P348">
        <f>Table7[[#This Row],[GP]]-Table7[[#This Row],[Wins]]</f>
        <v>0</v>
      </c>
    </row>
    <row r="349" spans="11:16" hidden="1" x14ac:dyDescent="0.3">
      <c r="K349">
        <v>17</v>
      </c>
      <c r="L349">
        <v>12</v>
      </c>
      <c r="M349" t="e">
        <f>SUMIFS(Table5[Run Diff.],Table5[Home ID],K349,Table5[Away ID],L349)/COUNTIFS(Table5[Home ID],K349,Table5[Away ID],L349)</f>
        <v>#DIV/0!</v>
      </c>
      <c r="N349">
        <f>COUNTIFS(Table5[Home ID],K349,Table5[Away ID],L349)</f>
        <v>0</v>
      </c>
      <c r="O349">
        <f>COUNTIFS(Table5[Home ID],K349,Table5[Away ID],L349,Table5[Run Diff.],"&gt;0")</f>
        <v>0</v>
      </c>
      <c r="P349">
        <f>Table7[[#This Row],[GP]]-Table7[[#This Row],[Wins]]</f>
        <v>0</v>
      </c>
    </row>
    <row r="350" spans="11:16" hidden="1" x14ac:dyDescent="0.3">
      <c r="K350">
        <v>18</v>
      </c>
      <c r="L350">
        <v>12</v>
      </c>
      <c r="M350" t="e">
        <f>SUMIFS(Table5[Run Diff.],Table5[Home ID],K350,Table5[Away ID],L350)/COUNTIFS(Table5[Home ID],K350,Table5[Away ID],L350)</f>
        <v>#DIV/0!</v>
      </c>
      <c r="N350">
        <f>COUNTIFS(Table5[Home ID],K350,Table5[Away ID],L350)</f>
        <v>0</v>
      </c>
      <c r="O350">
        <f>COUNTIFS(Table5[Home ID],K350,Table5[Away ID],L350,Table5[Run Diff.],"&gt;0")</f>
        <v>0</v>
      </c>
      <c r="P350">
        <f>Table7[[#This Row],[GP]]-Table7[[#This Row],[Wins]]</f>
        <v>0</v>
      </c>
    </row>
    <row r="351" spans="11:16" hidden="1" x14ac:dyDescent="0.3">
      <c r="K351">
        <v>19</v>
      </c>
      <c r="L351">
        <v>12</v>
      </c>
      <c r="M351" t="e">
        <f>SUMIFS(Table5[Run Diff.],Table5[Home ID],K351,Table5[Away ID],L351)/COUNTIFS(Table5[Home ID],K351,Table5[Away ID],L351)</f>
        <v>#DIV/0!</v>
      </c>
      <c r="N351">
        <f>COUNTIFS(Table5[Home ID],K351,Table5[Away ID],L351)</f>
        <v>0</v>
      </c>
      <c r="O351">
        <f>COUNTIFS(Table5[Home ID],K351,Table5[Away ID],L351,Table5[Run Diff.],"&gt;0")</f>
        <v>0</v>
      </c>
      <c r="P351">
        <f>Table7[[#This Row],[GP]]-Table7[[#This Row],[Wins]]</f>
        <v>0</v>
      </c>
    </row>
    <row r="352" spans="11:16" hidden="1" x14ac:dyDescent="0.3">
      <c r="K352">
        <v>20</v>
      </c>
      <c r="L352">
        <v>12</v>
      </c>
      <c r="M352" t="e">
        <f>SUMIFS(Table5[Run Diff.],Table5[Home ID],K352,Table5[Away ID],L352)/COUNTIFS(Table5[Home ID],K352,Table5[Away ID],L352)</f>
        <v>#DIV/0!</v>
      </c>
      <c r="N352">
        <f>COUNTIFS(Table5[Home ID],K352,Table5[Away ID],L352)</f>
        <v>0</v>
      </c>
      <c r="O352">
        <f>COUNTIFS(Table5[Home ID],K352,Table5[Away ID],L352,Table5[Run Diff.],"&gt;0")</f>
        <v>0</v>
      </c>
      <c r="P352">
        <f>Table7[[#This Row],[GP]]-Table7[[#This Row],[Wins]]</f>
        <v>0</v>
      </c>
    </row>
    <row r="353" spans="11:16" hidden="1" x14ac:dyDescent="0.3">
      <c r="K353">
        <v>21</v>
      </c>
      <c r="L353">
        <v>12</v>
      </c>
      <c r="M353" t="e">
        <f>SUMIFS(Table5[Run Diff.],Table5[Home ID],K353,Table5[Away ID],L353)/COUNTIFS(Table5[Home ID],K353,Table5[Away ID],L353)</f>
        <v>#DIV/0!</v>
      </c>
      <c r="N353">
        <f>COUNTIFS(Table5[Home ID],K353,Table5[Away ID],L353)</f>
        <v>0</v>
      </c>
      <c r="O353">
        <f>COUNTIFS(Table5[Home ID],K353,Table5[Away ID],L353,Table5[Run Diff.],"&gt;0")</f>
        <v>0</v>
      </c>
      <c r="P353">
        <f>Table7[[#This Row],[GP]]-Table7[[#This Row],[Wins]]</f>
        <v>0</v>
      </c>
    </row>
    <row r="354" spans="11:16" hidden="1" x14ac:dyDescent="0.3">
      <c r="K354">
        <v>22</v>
      </c>
      <c r="L354">
        <v>12</v>
      </c>
      <c r="M354" t="e">
        <f>SUMIFS(Table5[Run Diff.],Table5[Home ID],K354,Table5[Away ID],L354)/COUNTIFS(Table5[Home ID],K354,Table5[Away ID],L354)</f>
        <v>#DIV/0!</v>
      </c>
      <c r="N354">
        <f>COUNTIFS(Table5[Home ID],K354,Table5[Away ID],L354)</f>
        <v>0</v>
      </c>
      <c r="O354">
        <f>COUNTIFS(Table5[Home ID],K354,Table5[Away ID],L354,Table5[Run Diff.],"&gt;0")</f>
        <v>0</v>
      </c>
      <c r="P354">
        <f>Table7[[#This Row],[GP]]-Table7[[#This Row],[Wins]]</f>
        <v>0</v>
      </c>
    </row>
    <row r="355" spans="11:16" hidden="1" x14ac:dyDescent="0.3">
      <c r="K355">
        <v>23</v>
      </c>
      <c r="L355">
        <v>12</v>
      </c>
      <c r="M355" t="e">
        <f>SUMIFS(Table5[Run Diff.],Table5[Home ID],K355,Table5[Away ID],L355)/COUNTIFS(Table5[Home ID],K355,Table5[Away ID],L355)</f>
        <v>#DIV/0!</v>
      </c>
      <c r="N355">
        <f>COUNTIFS(Table5[Home ID],K355,Table5[Away ID],L355)</f>
        <v>0</v>
      </c>
      <c r="O355">
        <f>COUNTIFS(Table5[Home ID],K355,Table5[Away ID],L355,Table5[Run Diff.],"&gt;0")</f>
        <v>0</v>
      </c>
      <c r="P355">
        <f>Table7[[#This Row],[GP]]-Table7[[#This Row],[Wins]]</f>
        <v>0</v>
      </c>
    </row>
    <row r="356" spans="11:16" hidden="1" x14ac:dyDescent="0.3">
      <c r="K356">
        <v>24</v>
      </c>
      <c r="L356">
        <v>12</v>
      </c>
      <c r="M356" t="e">
        <f>SUMIFS(Table5[Run Diff.],Table5[Home ID],K356,Table5[Away ID],L356)/COUNTIFS(Table5[Home ID],K356,Table5[Away ID],L356)</f>
        <v>#DIV/0!</v>
      </c>
      <c r="N356">
        <f>COUNTIFS(Table5[Home ID],K356,Table5[Away ID],L356)</f>
        <v>0</v>
      </c>
      <c r="O356">
        <f>COUNTIFS(Table5[Home ID],K356,Table5[Away ID],L356,Table5[Run Diff.],"&gt;0")</f>
        <v>0</v>
      </c>
      <c r="P356">
        <f>Table7[[#This Row],[GP]]-Table7[[#This Row],[Wins]]</f>
        <v>0</v>
      </c>
    </row>
    <row r="357" spans="11:16" hidden="1" x14ac:dyDescent="0.3">
      <c r="K357">
        <v>25</v>
      </c>
      <c r="L357">
        <v>12</v>
      </c>
      <c r="M357" t="e">
        <f>SUMIFS(Table5[Run Diff.],Table5[Home ID],K357,Table5[Away ID],L357)/COUNTIFS(Table5[Home ID],K357,Table5[Away ID],L357)</f>
        <v>#DIV/0!</v>
      </c>
      <c r="N357">
        <f>COUNTIFS(Table5[Home ID],K357,Table5[Away ID],L357)</f>
        <v>0</v>
      </c>
      <c r="O357">
        <f>COUNTIFS(Table5[Home ID],K357,Table5[Away ID],L357,Table5[Run Diff.],"&gt;0")</f>
        <v>0</v>
      </c>
      <c r="P357">
        <f>Table7[[#This Row],[GP]]-Table7[[#This Row],[Wins]]</f>
        <v>0</v>
      </c>
    </row>
    <row r="358" spans="11:16" hidden="1" x14ac:dyDescent="0.3">
      <c r="K358">
        <v>26</v>
      </c>
      <c r="L358">
        <v>12</v>
      </c>
      <c r="M358" t="e">
        <f>SUMIFS(Table5[Run Diff.],Table5[Home ID],K358,Table5[Away ID],L358)/COUNTIFS(Table5[Home ID],K358,Table5[Away ID],L358)</f>
        <v>#DIV/0!</v>
      </c>
      <c r="N358">
        <f>COUNTIFS(Table5[Home ID],K358,Table5[Away ID],L358)</f>
        <v>0</v>
      </c>
      <c r="O358">
        <f>COUNTIFS(Table5[Home ID],K358,Table5[Away ID],L358,Table5[Run Diff.],"&gt;0")</f>
        <v>0</v>
      </c>
      <c r="P358">
        <f>Table7[[#This Row],[GP]]-Table7[[#This Row],[Wins]]</f>
        <v>0</v>
      </c>
    </row>
    <row r="359" spans="11:16" hidden="1" x14ac:dyDescent="0.3">
      <c r="K359">
        <v>27</v>
      </c>
      <c r="L359">
        <v>12</v>
      </c>
      <c r="M359" t="e">
        <f>SUMIFS(Table5[Run Diff.],Table5[Home ID],K359,Table5[Away ID],L359)/COUNTIFS(Table5[Home ID],K359,Table5[Away ID],L359)</f>
        <v>#DIV/0!</v>
      </c>
      <c r="N359">
        <f>COUNTIFS(Table5[Home ID],K359,Table5[Away ID],L359)</f>
        <v>0</v>
      </c>
      <c r="O359">
        <f>COUNTIFS(Table5[Home ID],K359,Table5[Away ID],L359,Table5[Run Diff.],"&gt;0")</f>
        <v>0</v>
      </c>
      <c r="P359">
        <f>Table7[[#This Row],[GP]]-Table7[[#This Row],[Wins]]</f>
        <v>0</v>
      </c>
    </row>
    <row r="360" spans="11:16" hidden="1" x14ac:dyDescent="0.3">
      <c r="K360">
        <v>28</v>
      </c>
      <c r="L360">
        <v>12</v>
      </c>
      <c r="M360" t="e">
        <f>SUMIFS(Table5[Run Diff.],Table5[Home ID],K360,Table5[Away ID],L360)/COUNTIFS(Table5[Home ID],K360,Table5[Away ID],L360)</f>
        <v>#DIV/0!</v>
      </c>
      <c r="N360">
        <f>COUNTIFS(Table5[Home ID],K360,Table5[Away ID],L360)</f>
        <v>0</v>
      </c>
      <c r="O360">
        <f>COUNTIFS(Table5[Home ID],K360,Table5[Away ID],L360,Table5[Run Diff.],"&gt;0")</f>
        <v>0</v>
      </c>
      <c r="P360">
        <f>Table7[[#This Row],[GP]]-Table7[[#This Row],[Wins]]</f>
        <v>0</v>
      </c>
    </row>
    <row r="361" spans="11:16" hidden="1" x14ac:dyDescent="0.3">
      <c r="K361">
        <v>29</v>
      </c>
      <c r="L361">
        <v>12</v>
      </c>
      <c r="M361" t="e">
        <f>SUMIFS(Table5[Run Diff.],Table5[Home ID],K361,Table5[Away ID],L361)/COUNTIFS(Table5[Home ID],K361,Table5[Away ID],L361)</f>
        <v>#DIV/0!</v>
      </c>
      <c r="N361">
        <f>COUNTIFS(Table5[Home ID],K361,Table5[Away ID],L361)</f>
        <v>0</v>
      </c>
      <c r="O361">
        <f>COUNTIFS(Table5[Home ID],K361,Table5[Away ID],L361,Table5[Run Diff.],"&gt;0")</f>
        <v>0</v>
      </c>
      <c r="P361">
        <f>Table7[[#This Row],[GP]]-Table7[[#This Row],[Wins]]</f>
        <v>0</v>
      </c>
    </row>
    <row r="362" spans="11:16" hidden="1" x14ac:dyDescent="0.3">
      <c r="K362">
        <v>30</v>
      </c>
      <c r="L362">
        <v>12</v>
      </c>
      <c r="M362" t="e">
        <f>SUMIFS(Table5[Run Diff.],Table5[Home ID],K362,Table5[Away ID],L362)/COUNTIFS(Table5[Home ID],K362,Table5[Away ID],L362)</f>
        <v>#DIV/0!</v>
      </c>
      <c r="N362">
        <f>COUNTIFS(Table5[Home ID],K362,Table5[Away ID],L362)</f>
        <v>0</v>
      </c>
      <c r="O362">
        <f>COUNTIFS(Table5[Home ID],K362,Table5[Away ID],L362,Table5[Run Diff.],"&gt;0")</f>
        <v>0</v>
      </c>
      <c r="P362">
        <f>Table7[[#This Row],[GP]]-Table7[[#This Row],[Wins]]</f>
        <v>0</v>
      </c>
    </row>
    <row r="363" spans="11:16" hidden="1" x14ac:dyDescent="0.3">
      <c r="K363">
        <v>1</v>
      </c>
      <c r="L363">
        <v>13</v>
      </c>
      <c r="M363" t="e">
        <f>SUMIFS(Table5[Run Diff.],Table5[Home ID],K363,Table5[Away ID],L363)/COUNTIFS(Table5[Home ID],K363,Table5[Away ID],L363)</f>
        <v>#DIV/0!</v>
      </c>
      <c r="N363">
        <f>COUNTIFS(Table5[Home ID],K363,Table5[Away ID],L363)</f>
        <v>0</v>
      </c>
      <c r="O363">
        <f>COUNTIFS(Table5[Home ID],K363,Table5[Away ID],L363,Table5[Run Diff.],"&gt;0")</f>
        <v>0</v>
      </c>
      <c r="P363">
        <f>Table7[[#This Row],[GP]]-Table7[[#This Row],[Wins]]</f>
        <v>0</v>
      </c>
    </row>
    <row r="364" spans="11:16" hidden="1" x14ac:dyDescent="0.3">
      <c r="K364">
        <v>2</v>
      </c>
      <c r="L364">
        <v>13</v>
      </c>
      <c r="M364" t="e">
        <f>SUMIFS(Table5[Run Diff.],Table5[Home ID],K364,Table5[Away ID],L364)/COUNTIFS(Table5[Home ID],K364,Table5[Away ID],L364)</f>
        <v>#DIV/0!</v>
      </c>
      <c r="N364">
        <f>COUNTIFS(Table5[Home ID],K364,Table5[Away ID],L364)</f>
        <v>0</v>
      </c>
      <c r="O364">
        <f>COUNTIFS(Table5[Home ID],K364,Table5[Away ID],L364,Table5[Run Diff.],"&gt;0")</f>
        <v>0</v>
      </c>
      <c r="P364">
        <f>Table7[[#This Row],[GP]]-Table7[[#This Row],[Wins]]</f>
        <v>0</v>
      </c>
    </row>
    <row r="365" spans="11:16" hidden="1" x14ac:dyDescent="0.3">
      <c r="K365">
        <v>3</v>
      </c>
      <c r="L365">
        <v>13</v>
      </c>
      <c r="M365" t="e">
        <f>SUMIFS(Table5[Run Diff.],Table5[Home ID],K365,Table5[Away ID],L365)/COUNTIFS(Table5[Home ID],K365,Table5[Away ID],L365)</f>
        <v>#DIV/0!</v>
      </c>
      <c r="N365">
        <f>COUNTIFS(Table5[Home ID],K365,Table5[Away ID],L365)</f>
        <v>0</v>
      </c>
      <c r="O365">
        <f>COUNTIFS(Table5[Home ID],K365,Table5[Away ID],L365,Table5[Run Diff.],"&gt;0")</f>
        <v>0</v>
      </c>
      <c r="P365">
        <f>Table7[[#This Row],[GP]]-Table7[[#This Row],[Wins]]</f>
        <v>0</v>
      </c>
    </row>
    <row r="366" spans="11:16" hidden="1" x14ac:dyDescent="0.3">
      <c r="K366">
        <v>4</v>
      </c>
      <c r="L366">
        <v>13</v>
      </c>
      <c r="M366" t="e">
        <f>SUMIFS(Table5[Run Diff.],Table5[Home ID],K366,Table5[Away ID],L366)/COUNTIFS(Table5[Home ID],K366,Table5[Away ID],L366)</f>
        <v>#DIV/0!</v>
      </c>
      <c r="N366">
        <f>COUNTIFS(Table5[Home ID],K366,Table5[Away ID],L366)</f>
        <v>0</v>
      </c>
      <c r="O366">
        <f>COUNTIFS(Table5[Home ID],K366,Table5[Away ID],L366,Table5[Run Diff.],"&gt;0")</f>
        <v>0</v>
      </c>
      <c r="P366">
        <f>Table7[[#This Row],[GP]]-Table7[[#This Row],[Wins]]</f>
        <v>0</v>
      </c>
    </row>
    <row r="367" spans="11:16" hidden="1" x14ac:dyDescent="0.3">
      <c r="K367">
        <v>5</v>
      </c>
      <c r="L367">
        <v>13</v>
      </c>
      <c r="M367" t="e">
        <f>SUMIFS(Table5[Run Diff.],Table5[Home ID],K367,Table5[Away ID],L367)/COUNTIFS(Table5[Home ID],K367,Table5[Away ID],L367)</f>
        <v>#DIV/0!</v>
      </c>
      <c r="N367">
        <f>COUNTIFS(Table5[Home ID],K367,Table5[Away ID],L367)</f>
        <v>0</v>
      </c>
      <c r="O367">
        <f>COUNTIFS(Table5[Home ID],K367,Table5[Away ID],L367,Table5[Run Diff.],"&gt;0")</f>
        <v>0</v>
      </c>
      <c r="P367">
        <f>Table7[[#This Row],[GP]]-Table7[[#This Row],[Wins]]</f>
        <v>0</v>
      </c>
    </row>
    <row r="368" spans="11:16" hidden="1" x14ac:dyDescent="0.3">
      <c r="K368">
        <v>6</v>
      </c>
      <c r="L368">
        <v>13</v>
      </c>
      <c r="M368" t="e">
        <f>SUMIFS(Table5[Run Diff.],Table5[Home ID],K368,Table5[Away ID],L368)/COUNTIFS(Table5[Home ID],K368,Table5[Away ID],L368)</f>
        <v>#DIV/0!</v>
      </c>
      <c r="N368">
        <f>COUNTIFS(Table5[Home ID],K368,Table5[Away ID],L368)</f>
        <v>0</v>
      </c>
      <c r="O368">
        <f>COUNTIFS(Table5[Home ID],K368,Table5[Away ID],L368,Table5[Run Diff.],"&gt;0")</f>
        <v>0</v>
      </c>
      <c r="P368">
        <f>Table7[[#This Row],[GP]]-Table7[[#This Row],[Wins]]</f>
        <v>0</v>
      </c>
    </row>
    <row r="369" spans="11:16" hidden="1" x14ac:dyDescent="0.3">
      <c r="K369">
        <v>7</v>
      </c>
      <c r="L369">
        <v>13</v>
      </c>
      <c r="M369" t="e">
        <f>SUMIFS(Table5[Run Diff.],Table5[Home ID],K369,Table5[Away ID],L369)/COUNTIFS(Table5[Home ID],K369,Table5[Away ID],L369)</f>
        <v>#DIV/0!</v>
      </c>
      <c r="N369">
        <f>COUNTIFS(Table5[Home ID],K369,Table5[Away ID],L369)</f>
        <v>0</v>
      </c>
      <c r="O369">
        <f>COUNTIFS(Table5[Home ID],K369,Table5[Away ID],L369,Table5[Run Diff.],"&gt;0")</f>
        <v>0</v>
      </c>
      <c r="P369">
        <f>Table7[[#This Row],[GP]]-Table7[[#This Row],[Wins]]</f>
        <v>0</v>
      </c>
    </row>
    <row r="370" spans="11:16" hidden="1" x14ac:dyDescent="0.3">
      <c r="K370">
        <v>8</v>
      </c>
      <c r="L370">
        <v>13</v>
      </c>
      <c r="M370" t="e">
        <f>SUMIFS(Table5[Run Diff.],Table5[Home ID],K370,Table5[Away ID],L370)/COUNTIFS(Table5[Home ID],K370,Table5[Away ID],L370)</f>
        <v>#DIV/0!</v>
      </c>
      <c r="N370">
        <f>COUNTIFS(Table5[Home ID],K370,Table5[Away ID],L370)</f>
        <v>0</v>
      </c>
      <c r="O370">
        <f>COUNTIFS(Table5[Home ID],K370,Table5[Away ID],L370,Table5[Run Diff.],"&gt;0")</f>
        <v>0</v>
      </c>
      <c r="P370">
        <f>Table7[[#This Row],[GP]]-Table7[[#This Row],[Wins]]</f>
        <v>0</v>
      </c>
    </row>
    <row r="371" spans="11:16" hidden="1" x14ac:dyDescent="0.3">
      <c r="K371">
        <v>9</v>
      </c>
      <c r="L371">
        <v>13</v>
      </c>
      <c r="M371" t="e">
        <f>SUMIFS(Table5[Run Diff.],Table5[Home ID],K371,Table5[Away ID],L371)/COUNTIFS(Table5[Home ID],K371,Table5[Away ID],L371)</f>
        <v>#DIV/0!</v>
      </c>
      <c r="N371">
        <f>COUNTIFS(Table5[Home ID],K371,Table5[Away ID],L371)</f>
        <v>0</v>
      </c>
      <c r="O371">
        <f>COUNTIFS(Table5[Home ID],K371,Table5[Away ID],L371,Table5[Run Diff.],"&gt;0")</f>
        <v>0</v>
      </c>
      <c r="P371">
        <f>Table7[[#This Row],[GP]]-Table7[[#This Row],[Wins]]</f>
        <v>0</v>
      </c>
    </row>
    <row r="372" spans="11:16" hidden="1" x14ac:dyDescent="0.3">
      <c r="K372">
        <v>10</v>
      </c>
      <c r="L372">
        <v>13</v>
      </c>
      <c r="M372" t="e">
        <f>SUMIFS(Table5[Run Diff.],Table5[Home ID],K372,Table5[Away ID],L372)/COUNTIFS(Table5[Home ID],K372,Table5[Away ID],L372)</f>
        <v>#DIV/0!</v>
      </c>
      <c r="N372">
        <f>COUNTIFS(Table5[Home ID],K372,Table5[Away ID],L372)</f>
        <v>0</v>
      </c>
      <c r="O372">
        <f>COUNTIFS(Table5[Home ID],K372,Table5[Away ID],L372,Table5[Run Diff.],"&gt;0")</f>
        <v>0</v>
      </c>
      <c r="P372">
        <f>Table7[[#This Row],[GP]]-Table7[[#This Row],[Wins]]</f>
        <v>0</v>
      </c>
    </row>
    <row r="373" spans="11:16" hidden="1" x14ac:dyDescent="0.3">
      <c r="K373">
        <v>11</v>
      </c>
      <c r="L373">
        <v>13</v>
      </c>
      <c r="M373" t="e">
        <f>SUMIFS(Table5[Run Diff.],Table5[Home ID],K373,Table5[Away ID],L373)/COUNTIFS(Table5[Home ID],K373,Table5[Away ID],L373)</f>
        <v>#DIV/0!</v>
      </c>
      <c r="N373">
        <f>COUNTIFS(Table5[Home ID],K373,Table5[Away ID],L373)</f>
        <v>0</v>
      </c>
      <c r="O373">
        <f>COUNTIFS(Table5[Home ID],K373,Table5[Away ID],L373,Table5[Run Diff.],"&gt;0")</f>
        <v>0</v>
      </c>
      <c r="P373">
        <f>Table7[[#This Row],[GP]]-Table7[[#This Row],[Wins]]</f>
        <v>0</v>
      </c>
    </row>
    <row r="374" spans="11:16" x14ac:dyDescent="0.3">
      <c r="K374">
        <v>12</v>
      </c>
      <c r="L374">
        <v>13</v>
      </c>
      <c r="M374">
        <f>SUMIFS(Table5[Run Diff.],Table5[Home ID],K374,Table5[Away ID],L374)/COUNTIFS(Table5[Home ID],K374,Table5[Away ID],L374)</f>
        <v>0.5</v>
      </c>
      <c r="N374">
        <f>COUNTIFS(Table5[Home ID],K374,Table5[Away ID],L374)</f>
        <v>4</v>
      </c>
      <c r="O374">
        <f>COUNTIFS(Table5[Home ID],K374,Table5[Away ID],L374,Table5[Run Diff.],"&gt;0")</f>
        <v>3</v>
      </c>
      <c r="P374">
        <f>Table7[[#This Row],[GP]]-Table7[[#This Row],[Wins]]</f>
        <v>1</v>
      </c>
    </row>
    <row r="375" spans="11:16" hidden="1" x14ac:dyDescent="0.3">
      <c r="K375">
        <v>13</v>
      </c>
      <c r="L375">
        <v>13</v>
      </c>
      <c r="M375" t="e">
        <f>SUMIFS(Table5[Run Diff.],Table5[Home ID],K375,Table5[Away ID],L375)/COUNTIFS(Table5[Home ID],K375,Table5[Away ID],L375)</f>
        <v>#DIV/0!</v>
      </c>
      <c r="N375">
        <f>COUNTIFS(Table5[Home ID],K375,Table5[Away ID],L375)</f>
        <v>0</v>
      </c>
      <c r="O375">
        <f>COUNTIFS(Table5[Home ID],K375,Table5[Away ID],L375,Table5[Run Diff.],"&gt;0")</f>
        <v>0</v>
      </c>
      <c r="P375">
        <f>Table7[[#This Row],[GP]]-Table7[[#This Row],[Wins]]</f>
        <v>0</v>
      </c>
    </row>
    <row r="376" spans="11:16" hidden="1" x14ac:dyDescent="0.3">
      <c r="K376">
        <v>14</v>
      </c>
      <c r="L376">
        <v>13</v>
      </c>
      <c r="M376" t="e">
        <f>SUMIFS(Table5[Run Diff.],Table5[Home ID],K376,Table5[Away ID],L376)/COUNTIFS(Table5[Home ID],K376,Table5[Away ID],L376)</f>
        <v>#DIV/0!</v>
      </c>
      <c r="N376">
        <f>COUNTIFS(Table5[Home ID],K376,Table5[Away ID],L376)</f>
        <v>0</v>
      </c>
      <c r="O376">
        <f>COUNTIFS(Table5[Home ID],K376,Table5[Away ID],L376,Table5[Run Diff.],"&gt;0")</f>
        <v>0</v>
      </c>
      <c r="P376">
        <f>Table7[[#This Row],[GP]]-Table7[[#This Row],[Wins]]</f>
        <v>0</v>
      </c>
    </row>
    <row r="377" spans="11:16" hidden="1" x14ac:dyDescent="0.3">
      <c r="K377">
        <v>15</v>
      </c>
      <c r="L377">
        <v>13</v>
      </c>
      <c r="M377" t="e">
        <f>SUMIFS(Table5[Run Diff.],Table5[Home ID],K377,Table5[Away ID],L377)/COUNTIFS(Table5[Home ID],K377,Table5[Away ID],L377)</f>
        <v>#DIV/0!</v>
      </c>
      <c r="N377">
        <f>COUNTIFS(Table5[Home ID],K377,Table5[Away ID],L377)</f>
        <v>0</v>
      </c>
      <c r="O377">
        <f>COUNTIFS(Table5[Home ID],K377,Table5[Away ID],L377,Table5[Run Diff.],"&gt;0")</f>
        <v>0</v>
      </c>
      <c r="P377">
        <f>Table7[[#This Row],[GP]]-Table7[[#This Row],[Wins]]</f>
        <v>0</v>
      </c>
    </row>
    <row r="378" spans="11:16" hidden="1" x14ac:dyDescent="0.3">
      <c r="K378">
        <v>16</v>
      </c>
      <c r="L378">
        <v>13</v>
      </c>
      <c r="M378" t="e">
        <f>SUMIFS(Table5[Run Diff.],Table5[Home ID],K378,Table5[Away ID],L378)/COUNTIFS(Table5[Home ID],K378,Table5[Away ID],L378)</f>
        <v>#DIV/0!</v>
      </c>
      <c r="N378">
        <f>COUNTIFS(Table5[Home ID],K378,Table5[Away ID],L378)</f>
        <v>0</v>
      </c>
      <c r="O378">
        <f>COUNTIFS(Table5[Home ID],K378,Table5[Away ID],L378,Table5[Run Diff.],"&gt;0")</f>
        <v>0</v>
      </c>
      <c r="P378">
        <f>Table7[[#This Row],[GP]]-Table7[[#This Row],[Wins]]</f>
        <v>0</v>
      </c>
    </row>
    <row r="379" spans="11:16" x14ac:dyDescent="0.3">
      <c r="K379">
        <v>17</v>
      </c>
      <c r="L379">
        <v>13</v>
      </c>
      <c r="M379">
        <f>SUMIFS(Table5[Run Diff.],Table5[Home ID],K379,Table5[Away ID],L379)/COUNTIFS(Table5[Home ID],K379,Table5[Away ID],L379)</f>
        <v>1</v>
      </c>
      <c r="N379">
        <f>COUNTIFS(Table5[Home ID],K379,Table5[Away ID],L379)</f>
        <v>4</v>
      </c>
      <c r="O379">
        <f>COUNTIFS(Table5[Home ID],K379,Table5[Away ID],L379,Table5[Run Diff.],"&gt;0")</f>
        <v>3</v>
      </c>
      <c r="P379">
        <f>Table7[[#This Row],[GP]]-Table7[[#This Row],[Wins]]</f>
        <v>1</v>
      </c>
    </row>
    <row r="380" spans="11:16" hidden="1" x14ac:dyDescent="0.3">
      <c r="K380">
        <v>18</v>
      </c>
      <c r="L380">
        <v>13</v>
      </c>
      <c r="M380" t="e">
        <f>SUMIFS(Table5[Run Diff.],Table5[Home ID],K380,Table5[Away ID],L380)/COUNTIFS(Table5[Home ID],K380,Table5[Away ID],L380)</f>
        <v>#DIV/0!</v>
      </c>
      <c r="N380">
        <f>COUNTIFS(Table5[Home ID],K380,Table5[Away ID],L380)</f>
        <v>0</v>
      </c>
      <c r="O380">
        <f>COUNTIFS(Table5[Home ID],K380,Table5[Away ID],L380,Table5[Run Diff.],"&gt;0")</f>
        <v>0</v>
      </c>
      <c r="P380">
        <f>Table7[[#This Row],[GP]]-Table7[[#This Row],[Wins]]</f>
        <v>0</v>
      </c>
    </row>
    <row r="381" spans="11:16" x14ac:dyDescent="0.3">
      <c r="K381">
        <v>19</v>
      </c>
      <c r="L381">
        <v>13</v>
      </c>
      <c r="M381">
        <f>SUMIFS(Table5[Run Diff.],Table5[Home ID],K381,Table5[Away ID],L381)/COUNTIFS(Table5[Home ID],K381,Table5[Away ID],L381)</f>
        <v>-0.33333333333333331</v>
      </c>
      <c r="N381">
        <f>COUNTIFS(Table5[Home ID],K381,Table5[Away ID],L381)</f>
        <v>3</v>
      </c>
      <c r="O381">
        <f>COUNTIFS(Table5[Home ID],K381,Table5[Away ID],L381,Table5[Run Diff.],"&gt;0")</f>
        <v>1</v>
      </c>
      <c r="P381">
        <f>Table7[[#This Row],[GP]]-Table7[[#This Row],[Wins]]</f>
        <v>2</v>
      </c>
    </row>
    <row r="382" spans="11:16" hidden="1" x14ac:dyDescent="0.3">
      <c r="K382">
        <v>20</v>
      </c>
      <c r="L382">
        <v>13</v>
      </c>
      <c r="M382" t="e">
        <f>SUMIFS(Table5[Run Diff.],Table5[Home ID],K382,Table5[Away ID],L382)/COUNTIFS(Table5[Home ID],K382,Table5[Away ID],L382)</f>
        <v>#DIV/0!</v>
      </c>
      <c r="N382">
        <f>COUNTIFS(Table5[Home ID],K382,Table5[Away ID],L382)</f>
        <v>0</v>
      </c>
      <c r="O382">
        <f>COUNTIFS(Table5[Home ID],K382,Table5[Away ID],L382,Table5[Run Diff.],"&gt;0")</f>
        <v>0</v>
      </c>
      <c r="P382">
        <f>Table7[[#This Row],[GP]]-Table7[[#This Row],[Wins]]</f>
        <v>0</v>
      </c>
    </row>
    <row r="383" spans="11:16" hidden="1" x14ac:dyDescent="0.3">
      <c r="K383">
        <v>21</v>
      </c>
      <c r="L383">
        <v>13</v>
      </c>
      <c r="M383" t="e">
        <f>SUMIFS(Table5[Run Diff.],Table5[Home ID],K383,Table5[Away ID],L383)/COUNTIFS(Table5[Home ID],K383,Table5[Away ID],L383)</f>
        <v>#DIV/0!</v>
      </c>
      <c r="N383">
        <f>COUNTIFS(Table5[Home ID],K383,Table5[Away ID],L383)</f>
        <v>0</v>
      </c>
      <c r="O383">
        <f>COUNTIFS(Table5[Home ID],K383,Table5[Away ID],L383,Table5[Run Diff.],"&gt;0")</f>
        <v>0</v>
      </c>
      <c r="P383">
        <f>Table7[[#This Row],[GP]]-Table7[[#This Row],[Wins]]</f>
        <v>0</v>
      </c>
    </row>
    <row r="384" spans="11:16" hidden="1" x14ac:dyDescent="0.3">
      <c r="K384">
        <v>22</v>
      </c>
      <c r="L384">
        <v>13</v>
      </c>
      <c r="M384" t="e">
        <f>SUMIFS(Table5[Run Diff.],Table5[Home ID],K384,Table5[Away ID],L384)/COUNTIFS(Table5[Home ID],K384,Table5[Away ID],L384)</f>
        <v>#DIV/0!</v>
      </c>
      <c r="N384">
        <f>COUNTIFS(Table5[Home ID],K384,Table5[Away ID],L384)</f>
        <v>0</v>
      </c>
      <c r="O384">
        <f>COUNTIFS(Table5[Home ID],K384,Table5[Away ID],L384,Table5[Run Diff.],"&gt;0")</f>
        <v>0</v>
      </c>
      <c r="P384">
        <f>Table7[[#This Row],[GP]]-Table7[[#This Row],[Wins]]</f>
        <v>0</v>
      </c>
    </row>
    <row r="385" spans="11:16" hidden="1" x14ac:dyDescent="0.3">
      <c r="K385">
        <v>23</v>
      </c>
      <c r="L385">
        <v>13</v>
      </c>
      <c r="M385" t="e">
        <f>SUMIFS(Table5[Run Diff.],Table5[Home ID],K385,Table5[Away ID],L385)/COUNTIFS(Table5[Home ID],K385,Table5[Away ID],L385)</f>
        <v>#DIV/0!</v>
      </c>
      <c r="N385">
        <f>COUNTIFS(Table5[Home ID],K385,Table5[Away ID],L385)</f>
        <v>0</v>
      </c>
      <c r="O385">
        <f>COUNTIFS(Table5[Home ID],K385,Table5[Away ID],L385,Table5[Run Diff.],"&gt;0")</f>
        <v>0</v>
      </c>
      <c r="P385">
        <f>Table7[[#This Row],[GP]]-Table7[[#This Row],[Wins]]</f>
        <v>0</v>
      </c>
    </row>
    <row r="386" spans="11:16" hidden="1" x14ac:dyDescent="0.3">
      <c r="K386">
        <v>24</v>
      </c>
      <c r="L386">
        <v>13</v>
      </c>
      <c r="M386" t="e">
        <f>SUMIFS(Table5[Run Diff.],Table5[Home ID],K386,Table5[Away ID],L386)/COUNTIFS(Table5[Home ID],K386,Table5[Away ID],L386)</f>
        <v>#DIV/0!</v>
      </c>
      <c r="N386">
        <f>COUNTIFS(Table5[Home ID],K386,Table5[Away ID],L386)</f>
        <v>0</v>
      </c>
      <c r="O386">
        <f>COUNTIFS(Table5[Home ID],K386,Table5[Away ID],L386,Table5[Run Diff.],"&gt;0")</f>
        <v>0</v>
      </c>
      <c r="P386">
        <f>Table7[[#This Row],[GP]]-Table7[[#This Row],[Wins]]</f>
        <v>0</v>
      </c>
    </row>
    <row r="387" spans="11:16" hidden="1" x14ac:dyDescent="0.3">
      <c r="K387">
        <v>25</v>
      </c>
      <c r="L387">
        <v>13</v>
      </c>
      <c r="M387" t="e">
        <f>SUMIFS(Table5[Run Diff.],Table5[Home ID],K387,Table5[Away ID],L387)/COUNTIFS(Table5[Home ID],K387,Table5[Away ID],L387)</f>
        <v>#DIV/0!</v>
      </c>
      <c r="N387">
        <f>COUNTIFS(Table5[Home ID],K387,Table5[Away ID],L387)</f>
        <v>0</v>
      </c>
      <c r="O387">
        <f>COUNTIFS(Table5[Home ID],K387,Table5[Away ID],L387,Table5[Run Diff.],"&gt;0")</f>
        <v>0</v>
      </c>
      <c r="P387">
        <f>Table7[[#This Row],[GP]]-Table7[[#This Row],[Wins]]</f>
        <v>0</v>
      </c>
    </row>
    <row r="388" spans="11:16" hidden="1" x14ac:dyDescent="0.3">
      <c r="K388">
        <v>26</v>
      </c>
      <c r="L388">
        <v>13</v>
      </c>
      <c r="M388" t="e">
        <f>SUMIFS(Table5[Run Diff.],Table5[Home ID],K388,Table5[Away ID],L388)/COUNTIFS(Table5[Home ID],K388,Table5[Away ID],L388)</f>
        <v>#DIV/0!</v>
      </c>
      <c r="N388">
        <f>COUNTIFS(Table5[Home ID],K388,Table5[Away ID],L388)</f>
        <v>0</v>
      </c>
      <c r="O388">
        <f>COUNTIFS(Table5[Home ID],K388,Table5[Away ID],L388,Table5[Run Diff.],"&gt;0")</f>
        <v>0</v>
      </c>
      <c r="P388">
        <f>Table7[[#This Row],[GP]]-Table7[[#This Row],[Wins]]</f>
        <v>0</v>
      </c>
    </row>
    <row r="389" spans="11:16" hidden="1" x14ac:dyDescent="0.3">
      <c r="K389">
        <v>27</v>
      </c>
      <c r="L389">
        <v>13</v>
      </c>
      <c r="M389" t="e">
        <f>SUMIFS(Table5[Run Diff.],Table5[Home ID],K389,Table5[Away ID],L389)/COUNTIFS(Table5[Home ID],K389,Table5[Away ID],L389)</f>
        <v>#DIV/0!</v>
      </c>
      <c r="N389">
        <f>COUNTIFS(Table5[Home ID],K389,Table5[Away ID],L389)</f>
        <v>0</v>
      </c>
      <c r="O389">
        <f>COUNTIFS(Table5[Home ID],K389,Table5[Away ID],L389,Table5[Run Diff.],"&gt;0")</f>
        <v>0</v>
      </c>
      <c r="P389">
        <f>Table7[[#This Row],[GP]]-Table7[[#This Row],[Wins]]</f>
        <v>0</v>
      </c>
    </row>
    <row r="390" spans="11:16" hidden="1" x14ac:dyDescent="0.3">
      <c r="K390">
        <v>28</v>
      </c>
      <c r="L390">
        <v>13</v>
      </c>
      <c r="M390" t="e">
        <f>SUMIFS(Table5[Run Diff.],Table5[Home ID],K390,Table5[Away ID],L390)/COUNTIFS(Table5[Home ID],K390,Table5[Away ID],L390)</f>
        <v>#DIV/0!</v>
      </c>
      <c r="N390">
        <f>COUNTIFS(Table5[Home ID],K390,Table5[Away ID],L390)</f>
        <v>0</v>
      </c>
      <c r="O390">
        <f>COUNTIFS(Table5[Home ID],K390,Table5[Away ID],L390,Table5[Run Diff.],"&gt;0")</f>
        <v>0</v>
      </c>
      <c r="P390">
        <f>Table7[[#This Row],[GP]]-Table7[[#This Row],[Wins]]</f>
        <v>0</v>
      </c>
    </row>
    <row r="391" spans="11:16" hidden="1" x14ac:dyDescent="0.3">
      <c r="K391">
        <v>29</v>
      </c>
      <c r="L391">
        <v>13</v>
      </c>
      <c r="M391" t="e">
        <f>SUMIFS(Table5[Run Diff.],Table5[Home ID],K391,Table5[Away ID],L391)/COUNTIFS(Table5[Home ID],K391,Table5[Away ID],L391)</f>
        <v>#DIV/0!</v>
      </c>
      <c r="N391">
        <f>COUNTIFS(Table5[Home ID],K391,Table5[Away ID],L391)</f>
        <v>0</v>
      </c>
      <c r="O391">
        <f>COUNTIFS(Table5[Home ID],K391,Table5[Away ID],L391,Table5[Run Diff.],"&gt;0")</f>
        <v>0</v>
      </c>
      <c r="P391">
        <f>Table7[[#This Row],[GP]]-Table7[[#This Row],[Wins]]</f>
        <v>0</v>
      </c>
    </row>
    <row r="392" spans="11:16" hidden="1" x14ac:dyDescent="0.3">
      <c r="K392">
        <v>30</v>
      </c>
      <c r="L392">
        <v>13</v>
      </c>
      <c r="M392" t="e">
        <f>SUMIFS(Table5[Run Diff.],Table5[Home ID],K392,Table5[Away ID],L392)/COUNTIFS(Table5[Home ID],K392,Table5[Away ID],L392)</f>
        <v>#DIV/0!</v>
      </c>
      <c r="N392">
        <f>COUNTIFS(Table5[Home ID],K392,Table5[Away ID],L392)</f>
        <v>0</v>
      </c>
      <c r="O392">
        <f>COUNTIFS(Table5[Home ID],K392,Table5[Away ID],L392,Table5[Run Diff.],"&gt;0")</f>
        <v>0</v>
      </c>
      <c r="P392">
        <f>Table7[[#This Row],[GP]]-Table7[[#This Row],[Wins]]</f>
        <v>0</v>
      </c>
    </row>
    <row r="393" spans="11:16" hidden="1" x14ac:dyDescent="0.3">
      <c r="K393">
        <v>1</v>
      </c>
      <c r="L393">
        <v>14</v>
      </c>
      <c r="M393" t="e">
        <f>SUMIFS(Table5[Run Diff.],Table5[Home ID],K393,Table5[Away ID],L393)/COUNTIFS(Table5[Home ID],K393,Table5[Away ID],L393)</f>
        <v>#DIV/0!</v>
      </c>
      <c r="N393">
        <f>COUNTIFS(Table5[Home ID],K393,Table5[Away ID],L393)</f>
        <v>0</v>
      </c>
      <c r="O393">
        <f>COUNTIFS(Table5[Home ID],K393,Table5[Away ID],L393,Table5[Run Diff.],"&gt;0")</f>
        <v>0</v>
      </c>
      <c r="P393">
        <f>Table7[[#This Row],[GP]]-Table7[[#This Row],[Wins]]</f>
        <v>0</v>
      </c>
    </row>
    <row r="394" spans="11:16" hidden="1" x14ac:dyDescent="0.3">
      <c r="K394">
        <v>2</v>
      </c>
      <c r="L394">
        <v>14</v>
      </c>
      <c r="M394" t="e">
        <f>SUMIFS(Table5[Run Diff.],Table5[Home ID],K394,Table5[Away ID],L394)/COUNTIFS(Table5[Home ID],K394,Table5[Away ID],L394)</f>
        <v>#DIV/0!</v>
      </c>
      <c r="N394">
        <f>COUNTIFS(Table5[Home ID],K394,Table5[Away ID],L394)</f>
        <v>0</v>
      </c>
      <c r="O394">
        <f>COUNTIFS(Table5[Home ID],K394,Table5[Away ID],L394,Table5[Run Diff.],"&gt;0")</f>
        <v>0</v>
      </c>
      <c r="P394">
        <f>Table7[[#This Row],[GP]]-Table7[[#This Row],[Wins]]</f>
        <v>0</v>
      </c>
    </row>
    <row r="395" spans="11:16" hidden="1" x14ac:dyDescent="0.3">
      <c r="K395">
        <v>3</v>
      </c>
      <c r="L395">
        <v>14</v>
      </c>
      <c r="M395" t="e">
        <f>SUMIFS(Table5[Run Diff.],Table5[Home ID],K395,Table5[Away ID],L395)/COUNTIFS(Table5[Home ID],K395,Table5[Away ID],L395)</f>
        <v>#DIV/0!</v>
      </c>
      <c r="N395">
        <f>COUNTIFS(Table5[Home ID],K395,Table5[Away ID],L395)</f>
        <v>0</v>
      </c>
      <c r="O395">
        <f>COUNTIFS(Table5[Home ID],K395,Table5[Away ID],L395,Table5[Run Diff.],"&gt;0")</f>
        <v>0</v>
      </c>
      <c r="P395">
        <f>Table7[[#This Row],[GP]]-Table7[[#This Row],[Wins]]</f>
        <v>0</v>
      </c>
    </row>
    <row r="396" spans="11:16" hidden="1" x14ac:dyDescent="0.3">
      <c r="K396">
        <v>4</v>
      </c>
      <c r="L396">
        <v>14</v>
      </c>
      <c r="M396" t="e">
        <f>SUMIFS(Table5[Run Diff.],Table5[Home ID],K396,Table5[Away ID],L396)/COUNTIFS(Table5[Home ID],K396,Table5[Away ID],L396)</f>
        <v>#DIV/0!</v>
      </c>
      <c r="N396">
        <f>COUNTIFS(Table5[Home ID],K396,Table5[Away ID],L396)</f>
        <v>0</v>
      </c>
      <c r="O396">
        <f>COUNTIFS(Table5[Home ID],K396,Table5[Away ID],L396,Table5[Run Diff.],"&gt;0")</f>
        <v>0</v>
      </c>
      <c r="P396">
        <f>Table7[[#This Row],[GP]]-Table7[[#This Row],[Wins]]</f>
        <v>0</v>
      </c>
    </row>
    <row r="397" spans="11:16" hidden="1" x14ac:dyDescent="0.3">
      <c r="K397">
        <v>5</v>
      </c>
      <c r="L397">
        <v>14</v>
      </c>
      <c r="M397" t="e">
        <f>SUMIFS(Table5[Run Diff.],Table5[Home ID],K397,Table5[Away ID],L397)/COUNTIFS(Table5[Home ID],K397,Table5[Away ID],L397)</f>
        <v>#DIV/0!</v>
      </c>
      <c r="N397">
        <f>COUNTIFS(Table5[Home ID],K397,Table5[Away ID],L397)</f>
        <v>0</v>
      </c>
      <c r="O397">
        <f>COUNTIFS(Table5[Home ID],K397,Table5[Away ID],L397,Table5[Run Diff.],"&gt;0")</f>
        <v>0</v>
      </c>
      <c r="P397">
        <f>Table7[[#This Row],[GP]]-Table7[[#This Row],[Wins]]</f>
        <v>0</v>
      </c>
    </row>
    <row r="398" spans="11:16" hidden="1" x14ac:dyDescent="0.3">
      <c r="K398">
        <v>6</v>
      </c>
      <c r="L398">
        <v>14</v>
      </c>
      <c r="M398" t="e">
        <f>SUMIFS(Table5[Run Diff.],Table5[Home ID],K398,Table5[Away ID],L398)/COUNTIFS(Table5[Home ID],K398,Table5[Away ID],L398)</f>
        <v>#DIV/0!</v>
      </c>
      <c r="N398">
        <f>COUNTIFS(Table5[Home ID],K398,Table5[Away ID],L398)</f>
        <v>0</v>
      </c>
      <c r="O398">
        <f>COUNTIFS(Table5[Home ID],K398,Table5[Away ID],L398,Table5[Run Diff.],"&gt;0")</f>
        <v>0</v>
      </c>
      <c r="P398">
        <f>Table7[[#This Row],[GP]]-Table7[[#This Row],[Wins]]</f>
        <v>0</v>
      </c>
    </row>
    <row r="399" spans="11:16" x14ac:dyDescent="0.3">
      <c r="K399">
        <v>7</v>
      </c>
      <c r="L399">
        <v>14</v>
      </c>
      <c r="M399">
        <f>SUMIFS(Table5[Run Diff.],Table5[Home ID],K399,Table5[Away ID],L399)/COUNTIFS(Table5[Home ID],K399,Table5[Away ID],L399)</f>
        <v>-2.6666666666666665</v>
      </c>
      <c r="N399">
        <f>COUNTIFS(Table5[Home ID],K399,Table5[Away ID],L399)</f>
        <v>3</v>
      </c>
      <c r="O399">
        <f>COUNTIFS(Table5[Home ID],K399,Table5[Away ID],L399,Table5[Run Diff.],"&gt;0")</f>
        <v>0</v>
      </c>
      <c r="P399">
        <f>Table7[[#This Row],[GP]]-Table7[[#This Row],[Wins]]</f>
        <v>3</v>
      </c>
    </row>
    <row r="400" spans="11:16" hidden="1" x14ac:dyDescent="0.3">
      <c r="K400">
        <v>8</v>
      </c>
      <c r="L400">
        <v>14</v>
      </c>
      <c r="M400" t="e">
        <f>SUMIFS(Table5[Run Diff.],Table5[Home ID],K400,Table5[Away ID],L400)/COUNTIFS(Table5[Home ID],K400,Table5[Away ID],L400)</f>
        <v>#DIV/0!</v>
      </c>
      <c r="N400">
        <f>COUNTIFS(Table5[Home ID],K400,Table5[Away ID],L400)</f>
        <v>0</v>
      </c>
      <c r="O400">
        <f>COUNTIFS(Table5[Home ID],K400,Table5[Away ID],L400,Table5[Run Diff.],"&gt;0")</f>
        <v>0</v>
      </c>
      <c r="P400">
        <f>Table7[[#This Row],[GP]]-Table7[[#This Row],[Wins]]</f>
        <v>0</v>
      </c>
    </row>
    <row r="401" spans="11:16" hidden="1" x14ac:dyDescent="0.3">
      <c r="K401">
        <v>9</v>
      </c>
      <c r="L401">
        <v>14</v>
      </c>
      <c r="M401" t="e">
        <f>SUMIFS(Table5[Run Diff.],Table5[Home ID],K401,Table5[Away ID],L401)/COUNTIFS(Table5[Home ID],K401,Table5[Away ID],L401)</f>
        <v>#DIV/0!</v>
      </c>
      <c r="N401">
        <f>COUNTIFS(Table5[Home ID],K401,Table5[Away ID],L401)</f>
        <v>0</v>
      </c>
      <c r="O401">
        <f>COUNTIFS(Table5[Home ID],K401,Table5[Away ID],L401,Table5[Run Diff.],"&gt;0")</f>
        <v>0</v>
      </c>
      <c r="P401">
        <f>Table7[[#This Row],[GP]]-Table7[[#This Row],[Wins]]</f>
        <v>0</v>
      </c>
    </row>
    <row r="402" spans="11:16" hidden="1" x14ac:dyDescent="0.3">
      <c r="K402">
        <v>10</v>
      </c>
      <c r="L402">
        <v>14</v>
      </c>
      <c r="M402" t="e">
        <f>SUMIFS(Table5[Run Diff.],Table5[Home ID],K402,Table5[Away ID],L402)/COUNTIFS(Table5[Home ID],K402,Table5[Away ID],L402)</f>
        <v>#DIV/0!</v>
      </c>
      <c r="N402">
        <f>COUNTIFS(Table5[Home ID],K402,Table5[Away ID],L402)</f>
        <v>0</v>
      </c>
      <c r="O402">
        <f>COUNTIFS(Table5[Home ID],K402,Table5[Away ID],L402,Table5[Run Diff.],"&gt;0")</f>
        <v>0</v>
      </c>
      <c r="P402">
        <f>Table7[[#This Row],[GP]]-Table7[[#This Row],[Wins]]</f>
        <v>0</v>
      </c>
    </row>
    <row r="403" spans="11:16" hidden="1" x14ac:dyDescent="0.3">
      <c r="K403">
        <v>11</v>
      </c>
      <c r="L403">
        <v>14</v>
      </c>
      <c r="M403" t="e">
        <f>SUMIFS(Table5[Run Diff.],Table5[Home ID],K403,Table5[Away ID],L403)/COUNTIFS(Table5[Home ID],K403,Table5[Away ID],L403)</f>
        <v>#DIV/0!</v>
      </c>
      <c r="N403">
        <f>COUNTIFS(Table5[Home ID],K403,Table5[Away ID],L403)</f>
        <v>0</v>
      </c>
      <c r="O403">
        <f>COUNTIFS(Table5[Home ID],K403,Table5[Away ID],L403,Table5[Run Diff.],"&gt;0")</f>
        <v>0</v>
      </c>
      <c r="P403">
        <f>Table7[[#This Row],[GP]]-Table7[[#This Row],[Wins]]</f>
        <v>0</v>
      </c>
    </row>
    <row r="404" spans="11:16" hidden="1" x14ac:dyDescent="0.3">
      <c r="K404">
        <v>12</v>
      </c>
      <c r="L404">
        <v>14</v>
      </c>
      <c r="M404" t="e">
        <f>SUMIFS(Table5[Run Diff.],Table5[Home ID],K404,Table5[Away ID],L404)/COUNTIFS(Table5[Home ID],K404,Table5[Away ID],L404)</f>
        <v>#DIV/0!</v>
      </c>
      <c r="N404">
        <f>COUNTIFS(Table5[Home ID],K404,Table5[Away ID],L404)</f>
        <v>0</v>
      </c>
      <c r="O404">
        <f>COUNTIFS(Table5[Home ID],K404,Table5[Away ID],L404,Table5[Run Diff.],"&gt;0")</f>
        <v>0</v>
      </c>
      <c r="P404">
        <f>Table7[[#This Row],[GP]]-Table7[[#This Row],[Wins]]</f>
        <v>0</v>
      </c>
    </row>
    <row r="405" spans="11:16" hidden="1" x14ac:dyDescent="0.3">
      <c r="K405">
        <v>13</v>
      </c>
      <c r="L405">
        <v>14</v>
      </c>
      <c r="M405" t="e">
        <f>SUMIFS(Table5[Run Diff.],Table5[Home ID],K405,Table5[Away ID],L405)/COUNTIFS(Table5[Home ID],K405,Table5[Away ID],L405)</f>
        <v>#DIV/0!</v>
      </c>
      <c r="N405">
        <f>COUNTIFS(Table5[Home ID],K405,Table5[Away ID],L405)</f>
        <v>0</v>
      </c>
      <c r="O405">
        <f>COUNTIFS(Table5[Home ID],K405,Table5[Away ID],L405,Table5[Run Diff.],"&gt;0")</f>
        <v>0</v>
      </c>
      <c r="P405">
        <f>Table7[[#This Row],[GP]]-Table7[[#This Row],[Wins]]</f>
        <v>0</v>
      </c>
    </row>
    <row r="406" spans="11:16" hidden="1" x14ac:dyDescent="0.3">
      <c r="K406">
        <v>14</v>
      </c>
      <c r="L406">
        <v>14</v>
      </c>
      <c r="M406" t="e">
        <f>SUMIFS(Table5[Run Diff.],Table5[Home ID],K406,Table5[Away ID],L406)/COUNTIFS(Table5[Home ID],K406,Table5[Away ID],L406)</f>
        <v>#DIV/0!</v>
      </c>
      <c r="N406">
        <f>COUNTIFS(Table5[Home ID],K406,Table5[Away ID],L406)</f>
        <v>0</v>
      </c>
      <c r="O406">
        <f>COUNTIFS(Table5[Home ID],K406,Table5[Away ID],L406,Table5[Run Diff.],"&gt;0")</f>
        <v>0</v>
      </c>
      <c r="P406">
        <f>Table7[[#This Row],[GP]]-Table7[[#This Row],[Wins]]</f>
        <v>0</v>
      </c>
    </row>
    <row r="407" spans="11:16" hidden="1" x14ac:dyDescent="0.3">
      <c r="K407">
        <v>15</v>
      </c>
      <c r="L407">
        <v>14</v>
      </c>
      <c r="M407" t="e">
        <f>SUMIFS(Table5[Run Diff.],Table5[Home ID],K407,Table5[Away ID],L407)/COUNTIFS(Table5[Home ID],K407,Table5[Away ID],L407)</f>
        <v>#DIV/0!</v>
      </c>
      <c r="N407">
        <f>COUNTIFS(Table5[Home ID],K407,Table5[Away ID],L407)</f>
        <v>0</v>
      </c>
      <c r="O407">
        <f>COUNTIFS(Table5[Home ID],K407,Table5[Away ID],L407,Table5[Run Diff.],"&gt;0")</f>
        <v>0</v>
      </c>
      <c r="P407">
        <f>Table7[[#This Row],[GP]]-Table7[[#This Row],[Wins]]</f>
        <v>0</v>
      </c>
    </row>
    <row r="408" spans="11:16" hidden="1" x14ac:dyDescent="0.3">
      <c r="K408">
        <v>16</v>
      </c>
      <c r="L408">
        <v>14</v>
      </c>
      <c r="M408" t="e">
        <f>SUMIFS(Table5[Run Diff.],Table5[Home ID],K408,Table5[Away ID],L408)/COUNTIFS(Table5[Home ID],K408,Table5[Away ID],L408)</f>
        <v>#DIV/0!</v>
      </c>
      <c r="N408">
        <f>COUNTIFS(Table5[Home ID],K408,Table5[Away ID],L408)</f>
        <v>0</v>
      </c>
      <c r="O408">
        <f>COUNTIFS(Table5[Home ID],K408,Table5[Away ID],L408,Table5[Run Diff.],"&gt;0")</f>
        <v>0</v>
      </c>
      <c r="P408">
        <f>Table7[[#This Row],[GP]]-Table7[[#This Row],[Wins]]</f>
        <v>0</v>
      </c>
    </row>
    <row r="409" spans="11:16" hidden="1" x14ac:dyDescent="0.3">
      <c r="K409">
        <v>17</v>
      </c>
      <c r="L409">
        <v>14</v>
      </c>
      <c r="M409" t="e">
        <f>SUMIFS(Table5[Run Diff.],Table5[Home ID],K409,Table5[Away ID],L409)/COUNTIFS(Table5[Home ID],K409,Table5[Away ID],L409)</f>
        <v>#DIV/0!</v>
      </c>
      <c r="N409">
        <f>COUNTIFS(Table5[Home ID],K409,Table5[Away ID],L409)</f>
        <v>0</v>
      </c>
      <c r="O409">
        <f>COUNTIFS(Table5[Home ID],K409,Table5[Away ID],L409,Table5[Run Diff.],"&gt;0")</f>
        <v>0</v>
      </c>
      <c r="P409">
        <f>Table7[[#This Row],[GP]]-Table7[[#This Row],[Wins]]</f>
        <v>0</v>
      </c>
    </row>
    <row r="410" spans="11:16" x14ac:dyDescent="0.3">
      <c r="K410">
        <v>18</v>
      </c>
      <c r="L410">
        <v>14</v>
      </c>
      <c r="M410">
        <f>SUMIFS(Table5[Run Diff.],Table5[Home ID],K410,Table5[Away ID],L410)/COUNTIFS(Table5[Home ID],K410,Table5[Away ID],L410)</f>
        <v>-8</v>
      </c>
      <c r="N410">
        <f>COUNTIFS(Table5[Home ID],K410,Table5[Away ID],L410)</f>
        <v>2</v>
      </c>
      <c r="O410">
        <f>COUNTIFS(Table5[Home ID],K410,Table5[Away ID],L410,Table5[Run Diff.],"&gt;0")</f>
        <v>0</v>
      </c>
      <c r="P410">
        <f>Table7[[#This Row],[GP]]-Table7[[#This Row],[Wins]]</f>
        <v>2</v>
      </c>
    </row>
    <row r="411" spans="11:16" hidden="1" x14ac:dyDescent="0.3">
      <c r="K411">
        <v>19</v>
      </c>
      <c r="L411">
        <v>14</v>
      </c>
      <c r="M411" t="e">
        <f>SUMIFS(Table5[Run Diff.],Table5[Home ID],K411,Table5[Away ID],L411)/COUNTIFS(Table5[Home ID],K411,Table5[Away ID],L411)</f>
        <v>#DIV/0!</v>
      </c>
      <c r="N411">
        <f>COUNTIFS(Table5[Home ID],K411,Table5[Away ID],L411)</f>
        <v>0</v>
      </c>
      <c r="O411">
        <f>COUNTIFS(Table5[Home ID],K411,Table5[Away ID],L411,Table5[Run Diff.],"&gt;0")</f>
        <v>0</v>
      </c>
      <c r="P411">
        <f>Table7[[#This Row],[GP]]-Table7[[#This Row],[Wins]]</f>
        <v>0</v>
      </c>
    </row>
    <row r="412" spans="11:16" hidden="1" x14ac:dyDescent="0.3">
      <c r="K412">
        <v>20</v>
      </c>
      <c r="L412">
        <v>14</v>
      </c>
      <c r="M412" t="e">
        <f>SUMIFS(Table5[Run Diff.],Table5[Home ID],K412,Table5[Away ID],L412)/COUNTIFS(Table5[Home ID],K412,Table5[Away ID],L412)</f>
        <v>#DIV/0!</v>
      </c>
      <c r="N412">
        <f>COUNTIFS(Table5[Home ID],K412,Table5[Away ID],L412)</f>
        <v>0</v>
      </c>
      <c r="O412">
        <f>COUNTIFS(Table5[Home ID],K412,Table5[Away ID],L412,Table5[Run Diff.],"&gt;0")</f>
        <v>0</v>
      </c>
      <c r="P412">
        <f>Table7[[#This Row],[GP]]-Table7[[#This Row],[Wins]]</f>
        <v>0</v>
      </c>
    </row>
    <row r="413" spans="11:16" hidden="1" x14ac:dyDescent="0.3">
      <c r="K413">
        <v>21</v>
      </c>
      <c r="L413">
        <v>14</v>
      </c>
      <c r="M413" t="e">
        <f>SUMIFS(Table5[Run Diff.],Table5[Home ID],K413,Table5[Away ID],L413)/COUNTIFS(Table5[Home ID],K413,Table5[Away ID],L413)</f>
        <v>#DIV/0!</v>
      </c>
      <c r="N413">
        <f>COUNTIFS(Table5[Home ID],K413,Table5[Away ID],L413)</f>
        <v>0</v>
      </c>
      <c r="O413">
        <f>COUNTIFS(Table5[Home ID],K413,Table5[Away ID],L413,Table5[Run Diff.],"&gt;0")</f>
        <v>0</v>
      </c>
      <c r="P413">
        <f>Table7[[#This Row],[GP]]-Table7[[#This Row],[Wins]]</f>
        <v>0</v>
      </c>
    </row>
    <row r="414" spans="11:16" hidden="1" x14ac:dyDescent="0.3">
      <c r="K414">
        <v>22</v>
      </c>
      <c r="L414">
        <v>14</v>
      </c>
      <c r="M414" t="e">
        <f>SUMIFS(Table5[Run Diff.],Table5[Home ID],K414,Table5[Away ID],L414)/COUNTIFS(Table5[Home ID],K414,Table5[Away ID],L414)</f>
        <v>#DIV/0!</v>
      </c>
      <c r="N414">
        <f>COUNTIFS(Table5[Home ID],K414,Table5[Away ID],L414)</f>
        <v>0</v>
      </c>
      <c r="O414">
        <f>COUNTIFS(Table5[Home ID],K414,Table5[Away ID],L414,Table5[Run Diff.],"&gt;0")</f>
        <v>0</v>
      </c>
      <c r="P414">
        <f>Table7[[#This Row],[GP]]-Table7[[#This Row],[Wins]]</f>
        <v>0</v>
      </c>
    </row>
    <row r="415" spans="11:16" hidden="1" x14ac:dyDescent="0.3">
      <c r="K415">
        <v>23</v>
      </c>
      <c r="L415">
        <v>14</v>
      </c>
      <c r="M415" t="e">
        <f>SUMIFS(Table5[Run Diff.],Table5[Home ID],K415,Table5[Away ID],L415)/COUNTIFS(Table5[Home ID],K415,Table5[Away ID],L415)</f>
        <v>#DIV/0!</v>
      </c>
      <c r="N415">
        <f>COUNTIFS(Table5[Home ID],K415,Table5[Away ID],L415)</f>
        <v>0</v>
      </c>
      <c r="O415">
        <f>COUNTIFS(Table5[Home ID],K415,Table5[Away ID],L415,Table5[Run Diff.],"&gt;0")</f>
        <v>0</v>
      </c>
      <c r="P415">
        <f>Table7[[#This Row],[GP]]-Table7[[#This Row],[Wins]]</f>
        <v>0</v>
      </c>
    </row>
    <row r="416" spans="11:16" hidden="1" x14ac:dyDescent="0.3">
      <c r="K416">
        <v>24</v>
      </c>
      <c r="L416">
        <v>14</v>
      </c>
      <c r="M416" t="e">
        <f>SUMIFS(Table5[Run Diff.],Table5[Home ID],K416,Table5[Away ID],L416)/COUNTIFS(Table5[Home ID],K416,Table5[Away ID],L416)</f>
        <v>#DIV/0!</v>
      </c>
      <c r="N416">
        <f>COUNTIFS(Table5[Home ID],K416,Table5[Away ID],L416)</f>
        <v>0</v>
      </c>
      <c r="O416">
        <f>COUNTIFS(Table5[Home ID],K416,Table5[Away ID],L416,Table5[Run Diff.],"&gt;0")</f>
        <v>0</v>
      </c>
      <c r="P416">
        <f>Table7[[#This Row],[GP]]-Table7[[#This Row],[Wins]]</f>
        <v>0</v>
      </c>
    </row>
    <row r="417" spans="11:16" hidden="1" x14ac:dyDescent="0.3">
      <c r="K417">
        <v>25</v>
      </c>
      <c r="L417">
        <v>14</v>
      </c>
      <c r="M417" t="e">
        <f>SUMIFS(Table5[Run Diff.],Table5[Home ID],K417,Table5[Away ID],L417)/COUNTIFS(Table5[Home ID],K417,Table5[Away ID],L417)</f>
        <v>#DIV/0!</v>
      </c>
      <c r="N417">
        <f>COUNTIFS(Table5[Home ID],K417,Table5[Away ID],L417)</f>
        <v>0</v>
      </c>
      <c r="O417">
        <f>COUNTIFS(Table5[Home ID],K417,Table5[Away ID],L417,Table5[Run Diff.],"&gt;0")</f>
        <v>0</v>
      </c>
      <c r="P417">
        <f>Table7[[#This Row],[GP]]-Table7[[#This Row],[Wins]]</f>
        <v>0</v>
      </c>
    </row>
    <row r="418" spans="11:16" hidden="1" x14ac:dyDescent="0.3">
      <c r="K418">
        <v>26</v>
      </c>
      <c r="L418">
        <v>14</v>
      </c>
      <c r="M418" t="e">
        <f>SUMIFS(Table5[Run Diff.],Table5[Home ID],K418,Table5[Away ID],L418)/COUNTIFS(Table5[Home ID],K418,Table5[Away ID],L418)</f>
        <v>#DIV/0!</v>
      </c>
      <c r="N418">
        <f>COUNTIFS(Table5[Home ID],K418,Table5[Away ID],L418)</f>
        <v>0</v>
      </c>
      <c r="O418">
        <f>COUNTIFS(Table5[Home ID],K418,Table5[Away ID],L418,Table5[Run Diff.],"&gt;0")</f>
        <v>0</v>
      </c>
      <c r="P418">
        <f>Table7[[#This Row],[GP]]-Table7[[#This Row],[Wins]]</f>
        <v>0</v>
      </c>
    </row>
    <row r="419" spans="11:16" hidden="1" x14ac:dyDescent="0.3">
      <c r="K419">
        <v>27</v>
      </c>
      <c r="L419">
        <v>14</v>
      </c>
      <c r="M419" t="e">
        <f>SUMIFS(Table5[Run Diff.],Table5[Home ID],K419,Table5[Away ID],L419)/COUNTIFS(Table5[Home ID],K419,Table5[Away ID],L419)</f>
        <v>#DIV/0!</v>
      </c>
      <c r="N419">
        <f>COUNTIFS(Table5[Home ID],K419,Table5[Away ID],L419)</f>
        <v>0</v>
      </c>
      <c r="O419">
        <f>COUNTIFS(Table5[Home ID],K419,Table5[Away ID],L419,Table5[Run Diff.],"&gt;0")</f>
        <v>0</v>
      </c>
      <c r="P419">
        <f>Table7[[#This Row],[GP]]-Table7[[#This Row],[Wins]]</f>
        <v>0</v>
      </c>
    </row>
    <row r="420" spans="11:16" hidden="1" x14ac:dyDescent="0.3">
      <c r="K420">
        <v>28</v>
      </c>
      <c r="L420">
        <v>14</v>
      </c>
      <c r="M420" t="e">
        <f>SUMIFS(Table5[Run Diff.],Table5[Home ID],K420,Table5[Away ID],L420)/COUNTIFS(Table5[Home ID],K420,Table5[Away ID],L420)</f>
        <v>#DIV/0!</v>
      </c>
      <c r="N420">
        <f>COUNTIFS(Table5[Home ID],K420,Table5[Away ID],L420)</f>
        <v>0</v>
      </c>
      <c r="O420">
        <f>COUNTIFS(Table5[Home ID],K420,Table5[Away ID],L420,Table5[Run Diff.],"&gt;0")</f>
        <v>0</v>
      </c>
      <c r="P420">
        <f>Table7[[#This Row],[GP]]-Table7[[#This Row],[Wins]]</f>
        <v>0</v>
      </c>
    </row>
    <row r="421" spans="11:16" hidden="1" x14ac:dyDescent="0.3">
      <c r="K421">
        <v>29</v>
      </c>
      <c r="L421">
        <v>14</v>
      </c>
      <c r="M421" t="e">
        <f>SUMIFS(Table5[Run Diff.],Table5[Home ID],K421,Table5[Away ID],L421)/COUNTIFS(Table5[Home ID],K421,Table5[Away ID],L421)</f>
        <v>#DIV/0!</v>
      </c>
      <c r="N421">
        <f>COUNTIFS(Table5[Home ID],K421,Table5[Away ID],L421)</f>
        <v>0</v>
      </c>
      <c r="O421">
        <f>COUNTIFS(Table5[Home ID],K421,Table5[Away ID],L421,Table5[Run Diff.],"&gt;0")</f>
        <v>0</v>
      </c>
      <c r="P421">
        <f>Table7[[#This Row],[GP]]-Table7[[#This Row],[Wins]]</f>
        <v>0</v>
      </c>
    </row>
    <row r="422" spans="11:16" x14ac:dyDescent="0.3">
      <c r="K422">
        <v>30</v>
      </c>
      <c r="L422">
        <v>14</v>
      </c>
      <c r="M422">
        <f>SUMIFS(Table5[Run Diff.],Table5[Home ID],K422,Table5[Away ID],L422)/COUNTIFS(Table5[Home ID],K422,Table5[Away ID],L422)</f>
        <v>0.66666666666666663</v>
      </c>
      <c r="N422">
        <f>COUNTIFS(Table5[Home ID],K422,Table5[Away ID],L422)</f>
        <v>3</v>
      </c>
      <c r="O422">
        <f>COUNTIFS(Table5[Home ID],K422,Table5[Away ID],L422,Table5[Run Diff.],"&gt;0")</f>
        <v>2</v>
      </c>
      <c r="P422">
        <f>Table7[[#This Row],[GP]]-Table7[[#This Row],[Wins]]</f>
        <v>1</v>
      </c>
    </row>
    <row r="423" spans="11:16" x14ac:dyDescent="0.3">
      <c r="K423">
        <v>1</v>
      </c>
      <c r="L423">
        <v>15</v>
      </c>
      <c r="M423">
        <f>SUMIFS(Table5[Run Diff.],Table5[Home ID],K423,Table5[Away ID],L423)/COUNTIFS(Table5[Home ID],K423,Table5[Away ID],L423)</f>
        <v>-1.25</v>
      </c>
      <c r="N423">
        <f>COUNTIFS(Table5[Home ID],K423,Table5[Away ID],L423)</f>
        <v>4</v>
      </c>
      <c r="O423">
        <f>COUNTIFS(Table5[Home ID],K423,Table5[Away ID],L423,Table5[Run Diff.],"&gt;0")</f>
        <v>1</v>
      </c>
      <c r="P423">
        <f>Table7[[#This Row],[GP]]-Table7[[#This Row],[Wins]]</f>
        <v>3</v>
      </c>
    </row>
    <row r="424" spans="11:16" hidden="1" x14ac:dyDescent="0.3">
      <c r="K424">
        <v>2</v>
      </c>
      <c r="L424">
        <v>15</v>
      </c>
      <c r="M424" t="e">
        <f>SUMIFS(Table5[Run Diff.],Table5[Home ID],K424,Table5[Away ID],L424)/COUNTIFS(Table5[Home ID],K424,Table5[Away ID],L424)</f>
        <v>#DIV/0!</v>
      </c>
      <c r="N424">
        <f>COUNTIFS(Table5[Home ID],K424,Table5[Away ID],L424)</f>
        <v>0</v>
      </c>
      <c r="O424">
        <f>COUNTIFS(Table5[Home ID],K424,Table5[Away ID],L424,Table5[Run Diff.],"&gt;0")</f>
        <v>0</v>
      </c>
      <c r="P424">
        <f>Table7[[#This Row],[GP]]-Table7[[#This Row],[Wins]]</f>
        <v>0</v>
      </c>
    </row>
    <row r="425" spans="11:16" hidden="1" x14ac:dyDescent="0.3">
      <c r="K425">
        <v>3</v>
      </c>
      <c r="L425">
        <v>15</v>
      </c>
      <c r="M425" t="e">
        <f>SUMIFS(Table5[Run Diff.],Table5[Home ID],K425,Table5[Away ID],L425)/COUNTIFS(Table5[Home ID],K425,Table5[Away ID],L425)</f>
        <v>#DIV/0!</v>
      </c>
      <c r="N425">
        <f>COUNTIFS(Table5[Home ID],K425,Table5[Away ID],L425)</f>
        <v>0</v>
      </c>
      <c r="O425">
        <f>COUNTIFS(Table5[Home ID],K425,Table5[Away ID],L425,Table5[Run Diff.],"&gt;0")</f>
        <v>0</v>
      </c>
      <c r="P425">
        <f>Table7[[#This Row],[GP]]-Table7[[#This Row],[Wins]]</f>
        <v>0</v>
      </c>
    </row>
    <row r="426" spans="11:16" hidden="1" x14ac:dyDescent="0.3">
      <c r="K426">
        <v>4</v>
      </c>
      <c r="L426">
        <v>15</v>
      </c>
      <c r="M426" t="e">
        <f>SUMIFS(Table5[Run Diff.],Table5[Home ID],K426,Table5[Away ID],L426)/COUNTIFS(Table5[Home ID],K426,Table5[Away ID],L426)</f>
        <v>#DIV/0!</v>
      </c>
      <c r="N426">
        <f>COUNTIFS(Table5[Home ID],K426,Table5[Away ID],L426)</f>
        <v>0</v>
      </c>
      <c r="O426">
        <f>COUNTIFS(Table5[Home ID],K426,Table5[Away ID],L426,Table5[Run Diff.],"&gt;0")</f>
        <v>0</v>
      </c>
      <c r="P426">
        <f>Table7[[#This Row],[GP]]-Table7[[#This Row],[Wins]]</f>
        <v>0</v>
      </c>
    </row>
    <row r="427" spans="11:16" hidden="1" x14ac:dyDescent="0.3">
      <c r="K427">
        <v>5</v>
      </c>
      <c r="L427">
        <v>15</v>
      </c>
      <c r="M427" t="e">
        <f>SUMIFS(Table5[Run Diff.],Table5[Home ID],K427,Table5[Away ID],L427)/COUNTIFS(Table5[Home ID],K427,Table5[Away ID],L427)</f>
        <v>#DIV/0!</v>
      </c>
      <c r="N427">
        <f>COUNTIFS(Table5[Home ID],K427,Table5[Away ID],L427)</f>
        <v>0</v>
      </c>
      <c r="O427">
        <f>COUNTIFS(Table5[Home ID],K427,Table5[Away ID],L427,Table5[Run Diff.],"&gt;0")</f>
        <v>0</v>
      </c>
      <c r="P427">
        <f>Table7[[#This Row],[GP]]-Table7[[#This Row],[Wins]]</f>
        <v>0</v>
      </c>
    </row>
    <row r="428" spans="11:16" hidden="1" x14ac:dyDescent="0.3">
      <c r="K428">
        <v>6</v>
      </c>
      <c r="L428">
        <v>15</v>
      </c>
      <c r="M428" t="e">
        <f>SUMIFS(Table5[Run Diff.],Table5[Home ID],K428,Table5[Away ID],L428)/COUNTIFS(Table5[Home ID],K428,Table5[Away ID],L428)</f>
        <v>#DIV/0!</v>
      </c>
      <c r="N428">
        <f>COUNTIFS(Table5[Home ID],K428,Table5[Away ID],L428)</f>
        <v>0</v>
      </c>
      <c r="O428">
        <f>COUNTIFS(Table5[Home ID],K428,Table5[Away ID],L428,Table5[Run Diff.],"&gt;0")</f>
        <v>0</v>
      </c>
      <c r="P428">
        <f>Table7[[#This Row],[GP]]-Table7[[#This Row],[Wins]]</f>
        <v>0</v>
      </c>
    </row>
    <row r="429" spans="11:16" hidden="1" x14ac:dyDescent="0.3">
      <c r="K429">
        <v>7</v>
      </c>
      <c r="L429">
        <v>15</v>
      </c>
      <c r="M429" t="e">
        <f>SUMIFS(Table5[Run Diff.],Table5[Home ID],K429,Table5[Away ID],L429)/COUNTIFS(Table5[Home ID],K429,Table5[Away ID],L429)</f>
        <v>#DIV/0!</v>
      </c>
      <c r="N429">
        <f>COUNTIFS(Table5[Home ID],K429,Table5[Away ID],L429)</f>
        <v>0</v>
      </c>
      <c r="O429">
        <f>COUNTIFS(Table5[Home ID],K429,Table5[Away ID],L429,Table5[Run Diff.],"&gt;0")</f>
        <v>0</v>
      </c>
      <c r="P429">
        <f>Table7[[#This Row],[GP]]-Table7[[#This Row],[Wins]]</f>
        <v>0</v>
      </c>
    </row>
    <row r="430" spans="11:16" hidden="1" x14ac:dyDescent="0.3">
      <c r="K430">
        <v>8</v>
      </c>
      <c r="L430">
        <v>15</v>
      </c>
      <c r="M430" t="e">
        <f>SUMIFS(Table5[Run Diff.],Table5[Home ID],K430,Table5[Away ID],L430)/COUNTIFS(Table5[Home ID],K430,Table5[Away ID],L430)</f>
        <v>#DIV/0!</v>
      </c>
      <c r="N430">
        <f>COUNTIFS(Table5[Home ID],K430,Table5[Away ID],L430)</f>
        <v>0</v>
      </c>
      <c r="O430">
        <f>COUNTIFS(Table5[Home ID],K430,Table5[Away ID],L430,Table5[Run Diff.],"&gt;0")</f>
        <v>0</v>
      </c>
      <c r="P430">
        <f>Table7[[#This Row],[GP]]-Table7[[#This Row],[Wins]]</f>
        <v>0</v>
      </c>
    </row>
    <row r="431" spans="11:16" hidden="1" x14ac:dyDescent="0.3">
      <c r="K431">
        <v>9</v>
      </c>
      <c r="L431">
        <v>15</v>
      </c>
      <c r="M431" t="e">
        <f>SUMIFS(Table5[Run Diff.],Table5[Home ID],K431,Table5[Away ID],L431)/COUNTIFS(Table5[Home ID],K431,Table5[Away ID],L431)</f>
        <v>#DIV/0!</v>
      </c>
      <c r="N431">
        <f>COUNTIFS(Table5[Home ID],K431,Table5[Away ID],L431)</f>
        <v>0</v>
      </c>
      <c r="O431">
        <f>COUNTIFS(Table5[Home ID],K431,Table5[Away ID],L431,Table5[Run Diff.],"&gt;0")</f>
        <v>0</v>
      </c>
      <c r="P431">
        <f>Table7[[#This Row],[GP]]-Table7[[#This Row],[Wins]]</f>
        <v>0</v>
      </c>
    </row>
    <row r="432" spans="11:16" hidden="1" x14ac:dyDescent="0.3">
      <c r="K432">
        <v>10</v>
      </c>
      <c r="L432">
        <v>15</v>
      </c>
      <c r="M432" t="e">
        <f>SUMIFS(Table5[Run Diff.],Table5[Home ID],K432,Table5[Away ID],L432)/COUNTIFS(Table5[Home ID],K432,Table5[Away ID],L432)</f>
        <v>#DIV/0!</v>
      </c>
      <c r="N432">
        <f>COUNTIFS(Table5[Home ID],K432,Table5[Away ID],L432)</f>
        <v>0</v>
      </c>
      <c r="O432">
        <f>COUNTIFS(Table5[Home ID],K432,Table5[Away ID],L432,Table5[Run Diff.],"&gt;0")</f>
        <v>0</v>
      </c>
      <c r="P432">
        <f>Table7[[#This Row],[GP]]-Table7[[#This Row],[Wins]]</f>
        <v>0</v>
      </c>
    </row>
    <row r="433" spans="11:16" hidden="1" x14ac:dyDescent="0.3">
      <c r="K433">
        <v>11</v>
      </c>
      <c r="L433">
        <v>15</v>
      </c>
      <c r="M433" t="e">
        <f>SUMIFS(Table5[Run Diff.],Table5[Home ID],K433,Table5[Away ID],L433)/COUNTIFS(Table5[Home ID],K433,Table5[Away ID],L433)</f>
        <v>#DIV/0!</v>
      </c>
      <c r="N433">
        <f>COUNTIFS(Table5[Home ID],K433,Table5[Away ID],L433)</f>
        <v>0</v>
      </c>
      <c r="O433">
        <f>COUNTIFS(Table5[Home ID],K433,Table5[Away ID],L433,Table5[Run Diff.],"&gt;0")</f>
        <v>0</v>
      </c>
      <c r="P433">
        <f>Table7[[#This Row],[GP]]-Table7[[#This Row],[Wins]]</f>
        <v>0</v>
      </c>
    </row>
    <row r="434" spans="11:16" hidden="1" x14ac:dyDescent="0.3">
      <c r="K434">
        <v>12</v>
      </c>
      <c r="L434">
        <v>15</v>
      </c>
      <c r="M434" t="e">
        <f>SUMIFS(Table5[Run Diff.],Table5[Home ID],K434,Table5[Away ID],L434)/COUNTIFS(Table5[Home ID],K434,Table5[Away ID],L434)</f>
        <v>#DIV/0!</v>
      </c>
      <c r="N434">
        <f>COUNTIFS(Table5[Home ID],K434,Table5[Away ID],L434)</f>
        <v>0</v>
      </c>
      <c r="O434">
        <f>COUNTIFS(Table5[Home ID],K434,Table5[Away ID],L434,Table5[Run Diff.],"&gt;0")</f>
        <v>0</v>
      </c>
      <c r="P434">
        <f>Table7[[#This Row],[GP]]-Table7[[#This Row],[Wins]]</f>
        <v>0</v>
      </c>
    </row>
    <row r="435" spans="11:16" hidden="1" x14ac:dyDescent="0.3">
      <c r="K435">
        <v>13</v>
      </c>
      <c r="L435">
        <v>15</v>
      </c>
      <c r="M435" t="e">
        <f>SUMIFS(Table5[Run Diff.],Table5[Home ID],K435,Table5[Away ID],L435)/COUNTIFS(Table5[Home ID],K435,Table5[Away ID],L435)</f>
        <v>#DIV/0!</v>
      </c>
      <c r="N435">
        <f>COUNTIFS(Table5[Home ID],K435,Table5[Away ID],L435)</f>
        <v>0</v>
      </c>
      <c r="O435">
        <f>COUNTIFS(Table5[Home ID],K435,Table5[Away ID],L435,Table5[Run Diff.],"&gt;0")</f>
        <v>0</v>
      </c>
      <c r="P435">
        <f>Table7[[#This Row],[GP]]-Table7[[#This Row],[Wins]]</f>
        <v>0</v>
      </c>
    </row>
    <row r="436" spans="11:16" hidden="1" x14ac:dyDescent="0.3">
      <c r="K436">
        <v>14</v>
      </c>
      <c r="L436">
        <v>15</v>
      </c>
      <c r="M436" t="e">
        <f>SUMIFS(Table5[Run Diff.],Table5[Home ID],K436,Table5[Away ID],L436)/COUNTIFS(Table5[Home ID],K436,Table5[Away ID],L436)</f>
        <v>#DIV/0!</v>
      </c>
      <c r="N436">
        <f>COUNTIFS(Table5[Home ID],K436,Table5[Away ID],L436)</f>
        <v>0</v>
      </c>
      <c r="O436">
        <f>COUNTIFS(Table5[Home ID],K436,Table5[Away ID],L436,Table5[Run Diff.],"&gt;0")</f>
        <v>0</v>
      </c>
      <c r="P436">
        <f>Table7[[#This Row],[GP]]-Table7[[#This Row],[Wins]]</f>
        <v>0</v>
      </c>
    </row>
    <row r="437" spans="11:16" hidden="1" x14ac:dyDescent="0.3">
      <c r="K437">
        <v>15</v>
      </c>
      <c r="L437">
        <v>15</v>
      </c>
      <c r="M437" t="e">
        <f>SUMIFS(Table5[Run Diff.],Table5[Home ID],K437,Table5[Away ID],L437)/COUNTIFS(Table5[Home ID],K437,Table5[Away ID],L437)</f>
        <v>#DIV/0!</v>
      </c>
      <c r="N437">
        <f>COUNTIFS(Table5[Home ID],K437,Table5[Away ID],L437)</f>
        <v>0</v>
      </c>
      <c r="O437">
        <f>COUNTIFS(Table5[Home ID],K437,Table5[Away ID],L437,Table5[Run Diff.],"&gt;0")</f>
        <v>0</v>
      </c>
      <c r="P437">
        <f>Table7[[#This Row],[GP]]-Table7[[#This Row],[Wins]]</f>
        <v>0</v>
      </c>
    </row>
    <row r="438" spans="11:16" hidden="1" x14ac:dyDescent="0.3">
      <c r="K438">
        <v>16</v>
      </c>
      <c r="L438">
        <v>15</v>
      </c>
      <c r="M438" t="e">
        <f>SUMIFS(Table5[Run Diff.],Table5[Home ID],K438,Table5[Away ID],L438)/COUNTIFS(Table5[Home ID],K438,Table5[Away ID],L438)</f>
        <v>#DIV/0!</v>
      </c>
      <c r="N438">
        <f>COUNTIFS(Table5[Home ID],K438,Table5[Away ID],L438)</f>
        <v>0</v>
      </c>
      <c r="O438">
        <f>COUNTIFS(Table5[Home ID],K438,Table5[Away ID],L438,Table5[Run Diff.],"&gt;0")</f>
        <v>0</v>
      </c>
      <c r="P438">
        <f>Table7[[#This Row],[GP]]-Table7[[#This Row],[Wins]]</f>
        <v>0</v>
      </c>
    </row>
    <row r="439" spans="11:16" hidden="1" x14ac:dyDescent="0.3">
      <c r="K439">
        <v>17</v>
      </c>
      <c r="L439">
        <v>15</v>
      </c>
      <c r="M439" t="e">
        <f>SUMIFS(Table5[Run Diff.],Table5[Home ID],K439,Table5[Away ID],L439)/COUNTIFS(Table5[Home ID],K439,Table5[Away ID],L439)</f>
        <v>#DIV/0!</v>
      </c>
      <c r="N439">
        <f>COUNTIFS(Table5[Home ID],K439,Table5[Away ID],L439)</f>
        <v>0</v>
      </c>
      <c r="O439">
        <f>COUNTIFS(Table5[Home ID],K439,Table5[Away ID],L439,Table5[Run Diff.],"&gt;0")</f>
        <v>0</v>
      </c>
      <c r="P439">
        <f>Table7[[#This Row],[GP]]-Table7[[#This Row],[Wins]]</f>
        <v>0</v>
      </c>
    </row>
    <row r="440" spans="11:16" hidden="1" x14ac:dyDescent="0.3">
      <c r="K440">
        <v>18</v>
      </c>
      <c r="L440">
        <v>15</v>
      </c>
      <c r="M440" t="e">
        <f>SUMIFS(Table5[Run Diff.],Table5[Home ID],K440,Table5[Away ID],L440)/COUNTIFS(Table5[Home ID],K440,Table5[Away ID],L440)</f>
        <v>#DIV/0!</v>
      </c>
      <c r="N440">
        <f>COUNTIFS(Table5[Home ID],K440,Table5[Away ID],L440)</f>
        <v>0</v>
      </c>
      <c r="O440">
        <f>COUNTIFS(Table5[Home ID],K440,Table5[Away ID],L440,Table5[Run Diff.],"&gt;0")</f>
        <v>0</v>
      </c>
      <c r="P440">
        <f>Table7[[#This Row],[GP]]-Table7[[#This Row],[Wins]]</f>
        <v>0</v>
      </c>
    </row>
    <row r="441" spans="11:16" hidden="1" x14ac:dyDescent="0.3">
      <c r="K441">
        <v>19</v>
      </c>
      <c r="L441">
        <v>15</v>
      </c>
      <c r="M441" t="e">
        <f>SUMIFS(Table5[Run Diff.],Table5[Home ID],K441,Table5[Away ID],L441)/COUNTIFS(Table5[Home ID],K441,Table5[Away ID],L441)</f>
        <v>#DIV/0!</v>
      </c>
      <c r="N441">
        <f>COUNTIFS(Table5[Home ID],K441,Table5[Away ID],L441)</f>
        <v>0</v>
      </c>
      <c r="O441">
        <f>COUNTIFS(Table5[Home ID],K441,Table5[Away ID],L441,Table5[Run Diff.],"&gt;0")</f>
        <v>0</v>
      </c>
      <c r="P441">
        <f>Table7[[#This Row],[GP]]-Table7[[#This Row],[Wins]]</f>
        <v>0</v>
      </c>
    </row>
    <row r="442" spans="11:16" x14ac:dyDescent="0.3">
      <c r="K442">
        <v>20</v>
      </c>
      <c r="L442">
        <v>15</v>
      </c>
      <c r="M442">
        <f>SUMIFS(Table5[Run Diff.],Table5[Home ID],K442,Table5[Away ID],L442)/COUNTIFS(Table5[Home ID],K442,Table5[Away ID],L442)</f>
        <v>-6</v>
      </c>
      <c r="N442">
        <f>COUNTIFS(Table5[Home ID],K442,Table5[Away ID],L442)</f>
        <v>2</v>
      </c>
      <c r="O442">
        <f>COUNTIFS(Table5[Home ID],K442,Table5[Away ID],L442,Table5[Run Diff.],"&gt;0")</f>
        <v>0</v>
      </c>
      <c r="P442">
        <f>Table7[[#This Row],[GP]]-Table7[[#This Row],[Wins]]</f>
        <v>2</v>
      </c>
    </row>
    <row r="443" spans="11:16" hidden="1" x14ac:dyDescent="0.3">
      <c r="K443">
        <v>21</v>
      </c>
      <c r="L443">
        <v>15</v>
      </c>
      <c r="M443" t="e">
        <f>SUMIFS(Table5[Run Diff.],Table5[Home ID],K443,Table5[Away ID],L443)/COUNTIFS(Table5[Home ID],K443,Table5[Away ID],L443)</f>
        <v>#DIV/0!</v>
      </c>
      <c r="N443">
        <f>COUNTIFS(Table5[Home ID],K443,Table5[Away ID],L443)</f>
        <v>0</v>
      </c>
      <c r="O443">
        <f>COUNTIFS(Table5[Home ID],K443,Table5[Away ID],L443,Table5[Run Diff.],"&gt;0")</f>
        <v>0</v>
      </c>
      <c r="P443">
        <f>Table7[[#This Row],[GP]]-Table7[[#This Row],[Wins]]</f>
        <v>0</v>
      </c>
    </row>
    <row r="444" spans="11:16" hidden="1" x14ac:dyDescent="0.3">
      <c r="K444">
        <v>22</v>
      </c>
      <c r="L444">
        <v>15</v>
      </c>
      <c r="M444" t="e">
        <f>SUMIFS(Table5[Run Diff.],Table5[Home ID],K444,Table5[Away ID],L444)/COUNTIFS(Table5[Home ID],K444,Table5[Away ID],L444)</f>
        <v>#DIV/0!</v>
      </c>
      <c r="N444">
        <f>COUNTIFS(Table5[Home ID],K444,Table5[Away ID],L444)</f>
        <v>0</v>
      </c>
      <c r="O444">
        <f>COUNTIFS(Table5[Home ID],K444,Table5[Away ID],L444,Table5[Run Diff.],"&gt;0")</f>
        <v>0</v>
      </c>
      <c r="P444">
        <f>Table7[[#This Row],[GP]]-Table7[[#This Row],[Wins]]</f>
        <v>0</v>
      </c>
    </row>
    <row r="445" spans="11:16" hidden="1" x14ac:dyDescent="0.3">
      <c r="K445">
        <v>23</v>
      </c>
      <c r="L445">
        <v>15</v>
      </c>
      <c r="M445" t="e">
        <f>SUMIFS(Table5[Run Diff.],Table5[Home ID],K445,Table5[Away ID],L445)/COUNTIFS(Table5[Home ID],K445,Table5[Away ID],L445)</f>
        <v>#DIV/0!</v>
      </c>
      <c r="N445">
        <f>COUNTIFS(Table5[Home ID],K445,Table5[Away ID],L445)</f>
        <v>0</v>
      </c>
      <c r="O445">
        <f>COUNTIFS(Table5[Home ID],K445,Table5[Away ID],L445,Table5[Run Diff.],"&gt;0")</f>
        <v>0</v>
      </c>
      <c r="P445">
        <f>Table7[[#This Row],[GP]]-Table7[[#This Row],[Wins]]</f>
        <v>0</v>
      </c>
    </row>
    <row r="446" spans="11:16" hidden="1" x14ac:dyDescent="0.3">
      <c r="K446">
        <v>24</v>
      </c>
      <c r="L446">
        <v>15</v>
      </c>
      <c r="M446" t="e">
        <f>SUMIFS(Table5[Run Diff.],Table5[Home ID],K446,Table5[Away ID],L446)/COUNTIFS(Table5[Home ID],K446,Table5[Away ID],L446)</f>
        <v>#DIV/0!</v>
      </c>
      <c r="N446">
        <f>COUNTIFS(Table5[Home ID],K446,Table5[Away ID],L446)</f>
        <v>0</v>
      </c>
      <c r="O446">
        <f>COUNTIFS(Table5[Home ID],K446,Table5[Away ID],L446,Table5[Run Diff.],"&gt;0")</f>
        <v>0</v>
      </c>
      <c r="P446">
        <f>Table7[[#This Row],[GP]]-Table7[[#This Row],[Wins]]</f>
        <v>0</v>
      </c>
    </row>
    <row r="447" spans="11:16" hidden="1" x14ac:dyDescent="0.3">
      <c r="K447">
        <v>25</v>
      </c>
      <c r="L447">
        <v>15</v>
      </c>
      <c r="M447" t="e">
        <f>SUMIFS(Table5[Run Diff.],Table5[Home ID],K447,Table5[Away ID],L447)/COUNTIFS(Table5[Home ID],K447,Table5[Away ID],L447)</f>
        <v>#DIV/0!</v>
      </c>
      <c r="N447">
        <f>COUNTIFS(Table5[Home ID],K447,Table5[Away ID],L447)</f>
        <v>0</v>
      </c>
      <c r="O447">
        <f>COUNTIFS(Table5[Home ID],K447,Table5[Away ID],L447,Table5[Run Diff.],"&gt;0")</f>
        <v>0</v>
      </c>
      <c r="P447">
        <f>Table7[[#This Row],[GP]]-Table7[[#This Row],[Wins]]</f>
        <v>0</v>
      </c>
    </row>
    <row r="448" spans="11:16" hidden="1" x14ac:dyDescent="0.3">
      <c r="K448">
        <v>26</v>
      </c>
      <c r="L448">
        <v>15</v>
      </c>
      <c r="M448" t="e">
        <f>SUMIFS(Table5[Run Diff.],Table5[Home ID],K448,Table5[Away ID],L448)/COUNTIFS(Table5[Home ID],K448,Table5[Away ID],L448)</f>
        <v>#DIV/0!</v>
      </c>
      <c r="N448">
        <f>COUNTIFS(Table5[Home ID],K448,Table5[Away ID],L448)</f>
        <v>0</v>
      </c>
      <c r="O448">
        <f>COUNTIFS(Table5[Home ID],K448,Table5[Away ID],L448,Table5[Run Diff.],"&gt;0")</f>
        <v>0</v>
      </c>
      <c r="P448">
        <f>Table7[[#This Row],[GP]]-Table7[[#This Row],[Wins]]</f>
        <v>0</v>
      </c>
    </row>
    <row r="449" spans="11:16" hidden="1" x14ac:dyDescent="0.3">
      <c r="K449">
        <v>27</v>
      </c>
      <c r="L449">
        <v>15</v>
      </c>
      <c r="M449" t="e">
        <f>SUMIFS(Table5[Run Diff.],Table5[Home ID],K449,Table5[Away ID],L449)/COUNTIFS(Table5[Home ID],K449,Table5[Away ID],L449)</f>
        <v>#DIV/0!</v>
      </c>
      <c r="N449">
        <f>COUNTIFS(Table5[Home ID],K449,Table5[Away ID],L449)</f>
        <v>0</v>
      </c>
      <c r="O449">
        <f>COUNTIFS(Table5[Home ID],K449,Table5[Away ID],L449,Table5[Run Diff.],"&gt;0")</f>
        <v>0</v>
      </c>
      <c r="P449">
        <f>Table7[[#This Row],[GP]]-Table7[[#This Row],[Wins]]</f>
        <v>0</v>
      </c>
    </row>
    <row r="450" spans="11:16" hidden="1" x14ac:dyDescent="0.3">
      <c r="K450">
        <v>28</v>
      </c>
      <c r="L450">
        <v>15</v>
      </c>
      <c r="M450" t="e">
        <f>SUMIFS(Table5[Run Diff.],Table5[Home ID],K450,Table5[Away ID],L450)/COUNTIFS(Table5[Home ID],K450,Table5[Away ID],L450)</f>
        <v>#DIV/0!</v>
      </c>
      <c r="N450">
        <f>COUNTIFS(Table5[Home ID],K450,Table5[Away ID],L450)</f>
        <v>0</v>
      </c>
      <c r="O450">
        <f>COUNTIFS(Table5[Home ID],K450,Table5[Away ID],L450,Table5[Run Diff.],"&gt;0")</f>
        <v>0</v>
      </c>
      <c r="P450">
        <f>Table7[[#This Row],[GP]]-Table7[[#This Row],[Wins]]</f>
        <v>0</v>
      </c>
    </row>
    <row r="451" spans="11:16" hidden="1" x14ac:dyDescent="0.3">
      <c r="K451">
        <v>29</v>
      </c>
      <c r="L451">
        <v>15</v>
      </c>
      <c r="M451" t="e">
        <f>SUMIFS(Table5[Run Diff.],Table5[Home ID],K451,Table5[Away ID],L451)/COUNTIFS(Table5[Home ID],K451,Table5[Away ID],L451)</f>
        <v>#DIV/0!</v>
      </c>
      <c r="N451">
        <f>COUNTIFS(Table5[Home ID],K451,Table5[Away ID],L451)</f>
        <v>0</v>
      </c>
      <c r="O451">
        <f>COUNTIFS(Table5[Home ID],K451,Table5[Away ID],L451,Table5[Run Diff.],"&gt;0")</f>
        <v>0</v>
      </c>
      <c r="P451">
        <f>Table7[[#This Row],[GP]]-Table7[[#This Row],[Wins]]</f>
        <v>0</v>
      </c>
    </row>
    <row r="452" spans="11:16" x14ac:dyDescent="0.3">
      <c r="K452">
        <v>30</v>
      </c>
      <c r="L452">
        <v>15</v>
      </c>
      <c r="M452">
        <f>SUMIFS(Table5[Run Diff.],Table5[Home ID],K452,Table5[Away ID],L452)/COUNTIFS(Table5[Home ID],K452,Table5[Away ID],L452)</f>
        <v>4</v>
      </c>
      <c r="N452">
        <f>COUNTIFS(Table5[Home ID],K452,Table5[Away ID],L452)</f>
        <v>2</v>
      </c>
      <c r="O452">
        <f>COUNTIFS(Table5[Home ID],K452,Table5[Away ID],L452,Table5[Run Diff.],"&gt;0")</f>
        <v>1</v>
      </c>
      <c r="P452">
        <f>Table7[[#This Row],[GP]]-Table7[[#This Row],[Wins]]</f>
        <v>1</v>
      </c>
    </row>
    <row r="453" spans="11:16" hidden="1" x14ac:dyDescent="0.3">
      <c r="K453">
        <v>1</v>
      </c>
      <c r="L453">
        <v>16</v>
      </c>
      <c r="M453" t="e">
        <f>SUMIFS(Table5[Run Diff.],Table5[Home ID],K453,Table5[Away ID],L453)/COUNTIFS(Table5[Home ID],K453,Table5[Away ID],L453)</f>
        <v>#DIV/0!</v>
      </c>
      <c r="N453">
        <f>COUNTIFS(Table5[Home ID],K453,Table5[Away ID],L453)</f>
        <v>0</v>
      </c>
      <c r="O453">
        <f>COUNTIFS(Table5[Home ID],K453,Table5[Away ID],L453,Table5[Run Diff.],"&gt;0")</f>
        <v>0</v>
      </c>
      <c r="P453">
        <f>Table7[[#This Row],[GP]]-Table7[[#This Row],[Wins]]</f>
        <v>0</v>
      </c>
    </row>
    <row r="454" spans="11:16" hidden="1" x14ac:dyDescent="0.3">
      <c r="K454">
        <v>2</v>
      </c>
      <c r="L454">
        <v>16</v>
      </c>
      <c r="M454" t="e">
        <f>SUMIFS(Table5[Run Diff.],Table5[Home ID],K454,Table5[Away ID],L454)/COUNTIFS(Table5[Home ID],K454,Table5[Away ID],L454)</f>
        <v>#DIV/0!</v>
      </c>
      <c r="N454">
        <f>COUNTIFS(Table5[Home ID],K454,Table5[Away ID],L454)</f>
        <v>0</v>
      </c>
      <c r="O454">
        <f>COUNTIFS(Table5[Home ID],K454,Table5[Away ID],L454,Table5[Run Diff.],"&gt;0")</f>
        <v>0</v>
      </c>
      <c r="P454">
        <f>Table7[[#This Row],[GP]]-Table7[[#This Row],[Wins]]</f>
        <v>0</v>
      </c>
    </row>
    <row r="455" spans="11:16" hidden="1" x14ac:dyDescent="0.3">
      <c r="K455">
        <v>3</v>
      </c>
      <c r="L455">
        <v>16</v>
      </c>
      <c r="M455" t="e">
        <f>SUMIFS(Table5[Run Diff.],Table5[Home ID],K455,Table5[Away ID],L455)/COUNTIFS(Table5[Home ID],K455,Table5[Away ID],L455)</f>
        <v>#DIV/0!</v>
      </c>
      <c r="N455">
        <f>COUNTIFS(Table5[Home ID],K455,Table5[Away ID],L455)</f>
        <v>0</v>
      </c>
      <c r="O455">
        <f>COUNTIFS(Table5[Home ID],K455,Table5[Away ID],L455,Table5[Run Diff.],"&gt;0")</f>
        <v>0</v>
      </c>
      <c r="P455">
        <f>Table7[[#This Row],[GP]]-Table7[[#This Row],[Wins]]</f>
        <v>0</v>
      </c>
    </row>
    <row r="456" spans="11:16" hidden="1" x14ac:dyDescent="0.3">
      <c r="K456">
        <v>4</v>
      </c>
      <c r="L456">
        <v>16</v>
      </c>
      <c r="M456" t="e">
        <f>SUMIFS(Table5[Run Diff.],Table5[Home ID],K456,Table5[Away ID],L456)/COUNTIFS(Table5[Home ID],K456,Table5[Away ID],L456)</f>
        <v>#DIV/0!</v>
      </c>
      <c r="N456">
        <f>COUNTIFS(Table5[Home ID],K456,Table5[Away ID],L456)</f>
        <v>0</v>
      </c>
      <c r="O456">
        <f>COUNTIFS(Table5[Home ID],K456,Table5[Away ID],L456,Table5[Run Diff.],"&gt;0")</f>
        <v>0</v>
      </c>
      <c r="P456">
        <f>Table7[[#This Row],[GP]]-Table7[[#This Row],[Wins]]</f>
        <v>0</v>
      </c>
    </row>
    <row r="457" spans="11:16" hidden="1" x14ac:dyDescent="0.3">
      <c r="K457">
        <v>5</v>
      </c>
      <c r="L457">
        <v>16</v>
      </c>
      <c r="M457" t="e">
        <f>SUMIFS(Table5[Run Diff.],Table5[Home ID],K457,Table5[Away ID],L457)/COUNTIFS(Table5[Home ID],K457,Table5[Away ID],L457)</f>
        <v>#DIV/0!</v>
      </c>
      <c r="N457">
        <f>COUNTIFS(Table5[Home ID],K457,Table5[Away ID],L457)</f>
        <v>0</v>
      </c>
      <c r="O457">
        <f>COUNTIFS(Table5[Home ID],K457,Table5[Away ID],L457,Table5[Run Diff.],"&gt;0")</f>
        <v>0</v>
      </c>
      <c r="P457">
        <f>Table7[[#This Row],[GP]]-Table7[[#This Row],[Wins]]</f>
        <v>0</v>
      </c>
    </row>
    <row r="458" spans="11:16" hidden="1" x14ac:dyDescent="0.3">
      <c r="K458">
        <v>6</v>
      </c>
      <c r="L458">
        <v>16</v>
      </c>
      <c r="M458" t="e">
        <f>SUMIFS(Table5[Run Diff.],Table5[Home ID],K458,Table5[Away ID],L458)/COUNTIFS(Table5[Home ID],K458,Table5[Away ID],L458)</f>
        <v>#DIV/0!</v>
      </c>
      <c r="N458">
        <f>COUNTIFS(Table5[Home ID],K458,Table5[Away ID],L458)</f>
        <v>0</v>
      </c>
      <c r="O458">
        <f>COUNTIFS(Table5[Home ID],K458,Table5[Away ID],L458,Table5[Run Diff.],"&gt;0")</f>
        <v>0</v>
      </c>
      <c r="P458">
        <f>Table7[[#This Row],[GP]]-Table7[[#This Row],[Wins]]</f>
        <v>0</v>
      </c>
    </row>
    <row r="459" spans="11:16" hidden="1" x14ac:dyDescent="0.3">
      <c r="K459">
        <v>7</v>
      </c>
      <c r="L459">
        <v>16</v>
      </c>
      <c r="M459" t="e">
        <f>SUMIFS(Table5[Run Diff.],Table5[Home ID],K459,Table5[Away ID],L459)/COUNTIFS(Table5[Home ID],K459,Table5[Away ID],L459)</f>
        <v>#DIV/0!</v>
      </c>
      <c r="N459">
        <f>COUNTIFS(Table5[Home ID],K459,Table5[Away ID],L459)</f>
        <v>0</v>
      </c>
      <c r="O459">
        <f>COUNTIFS(Table5[Home ID],K459,Table5[Away ID],L459,Table5[Run Diff.],"&gt;0")</f>
        <v>0</v>
      </c>
      <c r="P459">
        <f>Table7[[#This Row],[GP]]-Table7[[#This Row],[Wins]]</f>
        <v>0</v>
      </c>
    </row>
    <row r="460" spans="11:16" hidden="1" x14ac:dyDescent="0.3">
      <c r="K460">
        <v>8</v>
      </c>
      <c r="L460">
        <v>16</v>
      </c>
      <c r="M460" t="e">
        <f>SUMIFS(Table5[Run Diff.],Table5[Home ID],K460,Table5[Away ID],L460)/COUNTIFS(Table5[Home ID],K460,Table5[Away ID],L460)</f>
        <v>#DIV/0!</v>
      </c>
      <c r="N460">
        <f>COUNTIFS(Table5[Home ID],K460,Table5[Away ID],L460)</f>
        <v>0</v>
      </c>
      <c r="O460">
        <f>COUNTIFS(Table5[Home ID],K460,Table5[Away ID],L460,Table5[Run Diff.],"&gt;0")</f>
        <v>0</v>
      </c>
      <c r="P460">
        <f>Table7[[#This Row],[GP]]-Table7[[#This Row],[Wins]]</f>
        <v>0</v>
      </c>
    </row>
    <row r="461" spans="11:16" hidden="1" x14ac:dyDescent="0.3">
      <c r="K461">
        <v>9</v>
      </c>
      <c r="L461">
        <v>16</v>
      </c>
      <c r="M461" t="e">
        <f>SUMIFS(Table5[Run Diff.],Table5[Home ID],K461,Table5[Away ID],L461)/COUNTIFS(Table5[Home ID],K461,Table5[Away ID],L461)</f>
        <v>#DIV/0!</v>
      </c>
      <c r="N461">
        <f>COUNTIFS(Table5[Home ID],K461,Table5[Away ID],L461)</f>
        <v>0</v>
      </c>
      <c r="O461">
        <f>COUNTIFS(Table5[Home ID],K461,Table5[Away ID],L461,Table5[Run Diff.],"&gt;0")</f>
        <v>0</v>
      </c>
      <c r="P461">
        <f>Table7[[#This Row],[GP]]-Table7[[#This Row],[Wins]]</f>
        <v>0</v>
      </c>
    </row>
    <row r="462" spans="11:16" hidden="1" x14ac:dyDescent="0.3">
      <c r="K462">
        <v>10</v>
      </c>
      <c r="L462">
        <v>16</v>
      </c>
      <c r="M462" t="e">
        <f>SUMIFS(Table5[Run Diff.],Table5[Home ID],K462,Table5[Away ID],L462)/COUNTIFS(Table5[Home ID],K462,Table5[Away ID],L462)</f>
        <v>#DIV/0!</v>
      </c>
      <c r="N462">
        <f>COUNTIFS(Table5[Home ID],K462,Table5[Away ID],L462)</f>
        <v>0</v>
      </c>
      <c r="O462">
        <f>COUNTIFS(Table5[Home ID],K462,Table5[Away ID],L462,Table5[Run Diff.],"&gt;0")</f>
        <v>0</v>
      </c>
      <c r="P462">
        <f>Table7[[#This Row],[GP]]-Table7[[#This Row],[Wins]]</f>
        <v>0</v>
      </c>
    </row>
    <row r="463" spans="11:16" hidden="1" x14ac:dyDescent="0.3">
      <c r="K463">
        <v>11</v>
      </c>
      <c r="L463">
        <v>16</v>
      </c>
      <c r="M463" t="e">
        <f>SUMIFS(Table5[Run Diff.],Table5[Home ID],K463,Table5[Away ID],L463)/COUNTIFS(Table5[Home ID],K463,Table5[Away ID],L463)</f>
        <v>#DIV/0!</v>
      </c>
      <c r="N463">
        <f>COUNTIFS(Table5[Home ID],K463,Table5[Away ID],L463)</f>
        <v>0</v>
      </c>
      <c r="O463">
        <f>COUNTIFS(Table5[Home ID],K463,Table5[Away ID],L463,Table5[Run Diff.],"&gt;0")</f>
        <v>0</v>
      </c>
      <c r="P463">
        <f>Table7[[#This Row],[GP]]-Table7[[#This Row],[Wins]]</f>
        <v>0</v>
      </c>
    </row>
    <row r="464" spans="11:16" hidden="1" x14ac:dyDescent="0.3">
      <c r="K464">
        <v>12</v>
      </c>
      <c r="L464">
        <v>16</v>
      </c>
      <c r="M464" t="e">
        <f>SUMIFS(Table5[Run Diff.],Table5[Home ID],K464,Table5[Away ID],L464)/COUNTIFS(Table5[Home ID],K464,Table5[Away ID],L464)</f>
        <v>#DIV/0!</v>
      </c>
      <c r="N464">
        <f>COUNTIFS(Table5[Home ID],K464,Table5[Away ID],L464)</f>
        <v>0</v>
      </c>
      <c r="O464">
        <f>COUNTIFS(Table5[Home ID],K464,Table5[Away ID],L464,Table5[Run Diff.],"&gt;0")</f>
        <v>0</v>
      </c>
      <c r="P464">
        <f>Table7[[#This Row],[GP]]-Table7[[#This Row],[Wins]]</f>
        <v>0</v>
      </c>
    </row>
    <row r="465" spans="11:16" hidden="1" x14ac:dyDescent="0.3">
      <c r="K465">
        <v>13</v>
      </c>
      <c r="L465">
        <v>16</v>
      </c>
      <c r="M465" t="e">
        <f>SUMIFS(Table5[Run Diff.],Table5[Home ID],K465,Table5[Away ID],L465)/COUNTIFS(Table5[Home ID],K465,Table5[Away ID],L465)</f>
        <v>#DIV/0!</v>
      </c>
      <c r="N465">
        <f>COUNTIFS(Table5[Home ID],K465,Table5[Away ID],L465)</f>
        <v>0</v>
      </c>
      <c r="O465">
        <f>COUNTIFS(Table5[Home ID],K465,Table5[Away ID],L465,Table5[Run Diff.],"&gt;0")</f>
        <v>0</v>
      </c>
      <c r="P465">
        <f>Table7[[#This Row],[GP]]-Table7[[#This Row],[Wins]]</f>
        <v>0</v>
      </c>
    </row>
    <row r="466" spans="11:16" x14ac:dyDescent="0.3">
      <c r="K466">
        <v>14</v>
      </c>
      <c r="L466">
        <v>16</v>
      </c>
      <c r="M466">
        <f>SUMIFS(Table5[Run Diff.],Table5[Home ID],K466,Table5[Away ID],L466)/COUNTIFS(Table5[Home ID],K466,Table5[Away ID],L466)</f>
        <v>0</v>
      </c>
      <c r="N466">
        <f>COUNTIFS(Table5[Home ID],K466,Table5[Away ID],L466)</f>
        <v>3</v>
      </c>
      <c r="O466">
        <f>COUNTIFS(Table5[Home ID],K466,Table5[Away ID],L466,Table5[Run Diff.],"&gt;0")</f>
        <v>2</v>
      </c>
      <c r="P466">
        <f>Table7[[#This Row],[GP]]-Table7[[#This Row],[Wins]]</f>
        <v>1</v>
      </c>
    </row>
    <row r="467" spans="11:16" hidden="1" x14ac:dyDescent="0.3">
      <c r="K467">
        <v>15</v>
      </c>
      <c r="L467">
        <v>16</v>
      </c>
      <c r="M467" t="e">
        <f>SUMIFS(Table5[Run Diff.],Table5[Home ID],K467,Table5[Away ID],L467)/COUNTIFS(Table5[Home ID],K467,Table5[Away ID],L467)</f>
        <v>#DIV/0!</v>
      </c>
      <c r="N467">
        <f>COUNTIFS(Table5[Home ID],K467,Table5[Away ID],L467)</f>
        <v>0</v>
      </c>
      <c r="O467">
        <f>COUNTIFS(Table5[Home ID],K467,Table5[Away ID],L467,Table5[Run Diff.],"&gt;0")</f>
        <v>0</v>
      </c>
      <c r="P467">
        <f>Table7[[#This Row],[GP]]-Table7[[#This Row],[Wins]]</f>
        <v>0</v>
      </c>
    </row>
    <row r="468" spans="11:16" hidden="1" x14ac:dyDescent="0.3">
      <c r="K468">
        <v>16</v>
      </c>
      <c r="L468">
        <v>16</v>
      </c>
      <c r="M468" t="e">
        <f>SUMIFS(Table5[Run Diff.],Table5[Home ID],K468,Table5[Away ID],L468)/COUNTIFS(Table5[Home ID],K468,Table5[Away ID],L468)</f>
        <v>#DIV/0!</v>
      </c>
      <c r="N468">
        <f>COUNTIFS(Table5[Home ID],K468,Table5[Away ID],L468)</f>
        <v>0</v>
      </c>
      <c r="O468">
        <f>COUNTIFS(Table5[Home ID],K468,Table5[Away ID],L468,Table5[Run Diff.],"&gt;0")</f>
        <v>0</v>
      </c>
      <c r="P468">
        <f>Table7[[#This Row],[GP]]-Table7[[#This Row],[Wins]]</f>
        <v>0</v>
      </c>
    </row>
    <row r="469" spans="11:16" hidden="1" x14ac:dyDescent="0.3">
      <c r="K469">
        <v>17</v>
      </c>
      <c r="L469">
        <v>16</v>
      </c>
      <c r="M469" t="e">
        <f>SUMIFS(Table5[Run Diff.],Table5[Home ID],K469,Table5[Away ID],L469)/COUNTIFS(Table5[Home ID],K469,Table5[Away ID],L469)</f>
        <v>#DIV/0!</v>
      </c>
      <c r="N469">
        <f>COUNTIFS(Table5[Home ID],K469,Table5[Away ID],L469)</f>
        <v>0</v>
      </c>
      <c r="O469">
        <f>COUNTIFS(Table5[Home ID],K469,Table5[Away ID],L469,Table5[Run Diff.],"&gt;0")</f>
        <v>0</v>
      </c>
      <c r="P469">
        <f>Table7[[#This Row],[GP]]-Table7[[#This Row],[Wins]]</f>
        <v>0</v>
      </c>
    </row>
    <row r="470" spans="11:16" hidden="1" x14ac:dyDescent="0.3">
      <c r="K470">
        <v>18</v>
      </c>
      <c r="L470">
        <v>16</v>
      </c>
      <c r="M470" t="e">
        <f>SUMIFS(Table5[Run Diff.],Table5[Home ID],K470,Table5[Away ID],L470)/COUNTIFS(Table5[Home ID],K470,Table5[Away ID],L470)</f>
        <v>#DIV/0!</v>
      </c>
      <c r="N470">
        <f>COUNTIFS(Table5[Home ID],K470,Table5[Away ID],L470)</f>
        <v>0</v>
      </c>
      <c r="O470">
        <f>COUNTIFS(Table5[Home ID],K470,Table5[Away ID],L470,Table5[Run Diff.],"&gt;0")</f>
        <v>0</v>
      </c>
      <c r="P470">
        <f>Table7[[#This Row],[GP]]-Table7[[#This Row],[Wins]]</f>
        <v>0</v>
      </c>
    </row>
    <row r="471" spans="11:16" hidden="1" x14ac:dyDescent="0.3">
      <c r="K471">
        <v>19</v>
      </c>
      <c r="L471">
        <v>16</v>
      </c>
      <c r="M471" t="e">
        <f>SUMIFS(Table5[Run Diff.],Table5[Home ID],K471,Table5[Away ID],L471)/COUNTIFS(Table5[Home ID],K471,Table5[Away ID],L471)</f>
        <v>#DIV/0!</v>
      </c>
      <c r="N471">
        <f>COUNTIFS(Table5[Home ID],K471,Table5[Away ID],L471)</f>
        <v>0</v>
      </c>
      <c r="O471">
        <f>COUNTIFS(Table5[Home ID],K471,Table5[Away ID],L471,Table5[Run Diff.],"&gt;0")</f>
        <v>0</v>
      </c>
      <c r="P471">
        <f>Table7[[#This Row],[GP]]-Table7[[#This Row],[Wins]]</f>
        <v>0</v>
      </c>
    </row>
    <row r="472" spans="11:16" hidden="1" x14ac:dyDescent="0.3">
      <c r="K472">
        <v>20</v>
      </c>
      <c r="L472">
        <v>16</v>
      </c>
      <c r="M472" t="e">
        <f>SUMIFS(Table5[Run Diff.],Table5[Home ID],K472,Table5[Away ID],L472)/COUNTIFS(Table5[Home ID],K472,Table5[Away ID],L472)</f>
        <v>#DIV/0!</v>
      </c>
      <c r="N472">
        <f>COUNTIFS(Table5[Home ID],K472,Table5[Away ID],L472)</f>
        <v>0</v>
      </c>
      <c r="O472">
        <f>COUNTIFS(Table5[Home ID],K472,Table5[Away ID],L472,Table5[Run Diff.],"&gt;0")</f>
        <v>0</v>
      </c>
      <c r="P472">
        <f>Table7[[#This Row],[GP]]-Table7[[#This Row],[Wins]]</f>
        <v>0</v>
      </c>
    </row>
    <row r="473" spans="11:16" hidden="1" x14ac:dyDescent="0.3">
      <c r="K473">
        <v>21</v>
      </c>
      <c r="L473">
        <v>16</v>
      </c>
      <c r="M473" t="e">
        <f>SUMIFS(Table5[Run Diff.],Table5[Home ID],K473,Table5[Away ID],L473)/COUNTIFS(Table5[Home ID],K473,Table5[Away ID],L473)</f>
        <v>#DIV/0!</v>
      </c>
      <c r="N473">
        <f>COUNTIFS(Table5[Home ID],K473,Table5[Away ID],L473)</f>
        <v>0</v>
      </c>
      <c r="O473">
        <f>COUNTIFS(Table5[Home ID],K473,Table5[Away ID],L473,Table5[Run Diff.],"&gt;0")</f>
        <v>0</v>
      </c>
      <c r="P473">
        <f>Table7[[#This Row],[GP]]-Table7[[#This Row],[Wins]]</f>
        <v>0</v>
      </c>
    </row>
    <row r="474" spans="11:16" x14ac:dyDescent="0.3">
      <c r="K474">
        <v>22</v>
      </c>
      <c r="L474">
        <v>16</v>
      </c>
      <c r="M474">
        <f>SUMIFS(Table5[Run Diff.],Table5[Home ID],K474,Table5[Away ID],L474)/COUNTIFS(Table5[Home ID],K474,Table5[Away ID],L474)</f>
        <v>5.5</v>
      </c>
      <c r="N474">
        <f>COUNTIFS(Table5[Home ID],K474,Table5[Away ID],L474)</f>
        <v>2</v>
      </c>
      <c r="O474">
        <f>COUNTIFS(Table5[Home ID],K474,Table5[Away ID],L474,Table5[Run Diff.],"&gt;0")</f>
        <v>2</v>
      </c>
      <c r="P474">
        <f>Table7[[#This Row],[GP]]-Table7[[#This Row],[Wins]]</f>
        <v>0</v>
      </c>
    </row>
    <row r="475" spans="11:16" x14ac:dyDescent="0.3">
      <c r="K475">
        <v>23</v>
      </c>
      <c r="L475">
        <v>16</v>
      </c>
      <c r="M475">
        <f>SUMIFS(Table5[Run Diff.],Table5[Home ID],K475,Table5[Away ID],L475)/COUNTIFS(Table5[Home ID],K475,Table5[Away ID],L475)</f>
        <v>0</v>
      </c>
      <c r="N475">
        <f>COUNTIFS(Table5[Home ID],K475,Table5[Away ID],L475)</f>
        <v>3</v>
      </c>
      <c r="O475">
        <f>COUNTIFS(Table5[Home ID],K475,Table5[Away ID],L475,Table5[Run Diff.],"&gt;0")</f>
        <v>1</v>
      </c>
      <c r="P475">
        <f>Table7[[#This Row],[GP]]-Table7[[#This Row],[Wins]]</f>
        <v>2</v>
      </c>
    </row>
    <row r="476" spans="11:16" x14ac:dyDescent="0.3">
      <c r="K476">
        <v>24</v>
      </c>
      <c r="L476">
        <v>16</v>
      </c>
      <c r="M476">
        <f>SUMIFS(Table5[Run Diff.],Table5[Home ID],K476,Table5[Away ID],L476)/COUNTIFS(Table5[Home ID],K476,Table5[Away ID],L476)</f>
        <v>0.75</v>
      </c>
      <c r="N476">
        <f>COUNTIFS(Table5[Home ID],K476,Table5[Away ID],L476)</f>
        <v>4</v>
      </c>
      <c r="O476">
        <f>COUNTIFS(Table5[Home ID],K476,Table5[Away ID],L476,Table5[Run Diff.],"&gt;0")</f>
        <v>2</v>
      </c>
      <c r="P476">
        <f>Table7[[#This Row],[GP]]-Table7[[#This Row],[Wins]]</f>
        <v>2</v>
      </c>
    </row>
    <row r="477" spans="11:16" hidden="1" x14ac:dyDescent="0.3">
      <c r="K477">
        <v>25</v>
      </c>
      <c r="L477">
        <v>16</v>
      </c>
      <c r="M477" t="e">
        <f>SUMIFS(Table5[Run Diff.],Table5[Home ID],K477,Table5[Away ID],L477)/COUNTIFS(Table5[Home ID],K477,Table5[Away ID],L477)</f>
        <v>#DIV/0!</v>
      </c>
      <c r="N477">
        <f>COUNTIFS(Table5[Home ID],K477,Table5[Away ID],L477)</f>
        <v>0</v>
      </c>
      <c r="O477">
        <f>COUNTIFS(Table5[Home ID],K477,Table5[Away ID],L477,Table5[Run Diff.],"&gt;0")</f>
        <v>0</v>
      </c>
      <c r="P477">
        <f>Table7[[#This Row],[GP]]-Table7[[#This Row],[Wins]]</f>
        <v>0</v>
      </c>
    </row>
    <row r="478" spans="11:16" hidden="1" x14ac:dyDescent="0.3">
      <c r="K478">
        <v>26</v>
      </c>
      <c r="L478">
        <v>16</v>
      </c>
      <c r="M478" t="e">
        <f>SUMIFS(Table5[Run Diff.],Table5[Home ID],K478,Table5[Away ID],L478)/COUNTIFS(Table5[Home ID],K478,Table5[Away ID],L478)</f>
        <v>#DIV/0!</v>
      </c>
      <c r="N478">
        <f>COUNTIFS(Table5[Home ID],K478,Table5[Away ID],L478)</f>
        <v>0</v>
      </c>
      <c r="O478">
        <f>COUNTIFS(Table5[Home ID],K478,Table5[Away ID],L478,Table5[Run Diff.],"&gt;0")</f>
        <v>0</v>
      </c>
      <c r="P478">
        <f>Table7[[#This Row],[GP]]-Table7[[#This Row],[Wins]]</f>
        <v>0</v>
      </c>
    </row>
    <row r="479" spans="11:16" hidden="1" x14ac:dyDescent="0.3">
      <c r="K479">
        <v>27</v>
      </c>
      <c r="L479">
        <v>16</v>
      </c>
      <c r="M479" t="e">
        <f>SUMIFS(Table5[Run Diff.],Table5[Home ID],K479,Table5[Away ID],L479)/COUNTIFS(Table5[Home ID],K479,Table5[Away ID],L479)</f>
        <v>#DIV/0!</v>
      </c>
      <c r="N479">
        <f>COUNTIFS(Table5[Home ID],K479,Table5[Away ID],L479)</f>
        <v>0</v>
      </c>
      <c r="O479">
        <f>COUNTIFS(Table5[Home ID],K479,Table5[Away ID],L479,Table5[Run Diff.],"&gt;0")</f>
        <v>0</v>
      </c>
      <c r="P479">
        <f>Table7[[#This Row],[GP]]-Table7[[#This Row],[Wins]]</f>
        <v>0</v>
      </c>
    </row>
    <row r="480" spans="11:16" hidden="1" x14ac:dyDescent="0.3">
      <c r="K480">
        <v>28</v>
      </c>
      <c r="L480">
        <v>16</v>
      </c>
      <c r="M480" t="e">
        <f>SUMIFS(Table5[Run Diff.],Table5[Home ID],K480,Table5[Away ID],L480)/COUNTIFS(Table5[Home ID],K480,Table5[Away ID],L480)</f>
        <v>#DIV/0!</v>
      </c>
      <c r="N480">
        <f>COUNTIFS(Table5[Home ID],K480,Table5[Away ID],L480)</f>
        <v>0</v>
      </c>
      <c r="O480">
        <f>COUNTIFS(Table5[Home ID],K480,Table5[Away ID],L480,Table5[Run Diff.],"&gt;0")</f>
        <v>0</v>
      </c>
      <c r="P480">
        <f>Table7[[#This Row],[GP]]-Table7[[#This Row],[Wins]]</f>
        <v>0</v>
      </c>
    </row>
    <row r="481" spans="11:16" hidden="1" x14ac:dyDescent="0.3">
      <c r="K481">
        <v>29</v>
      </c>
      <c r="L481">
        <v>16</v>
      </c>
      <c r="M481" t="e">
        <f>SUMIFS(Table5[Run Diff.],Table5[Home ID],K481,Table5[Away ID],L481)/COUNTIFS(Table5[Home ID],K481,Table5[Away ID],L481)</f>
        <v>#DIV/0!</v>
      </c>
      <c r="N481">
        <f>COUNTIFS(Table5[Home ID],K481,Table5[Away ID],L481)</f>
        <v>0</v>
      </c>
      <c r="O481">
        <f>COUNTIFS(Table5[Home ID],K481,Table5[Away ID],L481,Table5[Run Diff.],"&gt;0")</f>
        <v>0</v>
      </c>
      <c r="P481">
        <f>Table7[[#This Row],[GP]]-Table7[[#This Row],[Wins]]</f>
        <v>0</v>
      </c>
    </row>
    <row r="482" spans="11:16" hidden="1" x14ac:dyDescent="0.3">
      <c r="K482">
        <v>30</v>
      </c>
      <c r="L482">
        <v>16</v>
      </c>
      <c r="M482" t="e">
        <f>SUMIFS(Table5[Run Diff.],Table5[Home ID],K482,Table5[Away ID],L482)/COUNTIFS(Table5[Home ID],K482,Table5[Away ID],L482)</f>
        <v>#DIV/0!</v>
      </c>
      <c r="N482">
        <f>COUNTIFS(Table5[Home ID],K482,Table5[Away ID],L482)</f>
        <v>0</v>
      </c>
      <c r="O482">
        <f>COUNTIFS(Table5[Home ID],K482,Table5[Away ID],L482,Table5[Run Diff.],"&gt;0")</f>
        <v>0</v>
      </c>
      <c r="P482">
        <f>Table7[[#This Row],[GP]]-Table7[[#This Row],[Wins]]</f>
        <v>0</v>
      </c>
    </row>
    <row r="483" spans="11:16" hidden="1" x14ac:dyDescent="0.3">
      <c r="K483">
        <v>1</v>
      </c>
      <c r="L483">
        <v>17</v>
      </c>
      <c r="M483" t="e">
        <f>SUMIFS(Table5[Run Diff.],Table5[Home ID],K483,Table5[Away ID],L483)/COUNTIFS(Table5[Home ID],K483,Table5[Away ID],L483)</f>
        <v>#DIV/0!</v>
      </c>
      <c r="N483">
        <f>COUNTIFS(Table5[Home ID],K483,Table5[Away ID],L483)</f>
        <v>0</v>
      </c>
      <c r="O483">
        <f>COUNTIFS(Table5[Home ID],K483,Table5[Away ID],L483,Table5[Run Diff.],"&gt;0")</f>
        <v>0</v>
      </c>
      <c r="P483">
        <f>Table7[[#This Row],[GP]]-Table7[[#This Row],[Wins]]</f>
        <v>0</v>
      </c>
    </row>
    <row r="484" spans="11:16" hidden="1" x14ac:dyDescent="0.3">
      <c r="K484">
        <v>2</v>
      </c>
      <c r="L484">
        <v>17</v>
      </c>
      <c r="M484" t="e">
        <f>SUMIFS(Table5[Run Diff.],Table5[Home ID],K484,Table5[Away ID],L484)/COUNTIFS(Table5[Home ID],K484,Table5[Away ID],L484)</f>
        <v>#DIV/0!</v>
      </c>
      <c r="N484">
        <f>COUNTIFS(Table5[Home ID],K484,Table5[Away ID],L484)</f>
        <v>0</v>
      </c>
      <c r="O484">
        <f>COUNTIFS(Table5[Home ID],K484,Table5[Away ID],L484,Table5[Run Diff.],"&gt;0")</f>
        <v>0</v>
      </c>
      <c r="P484">
        <f>Table7[[#This Row],[GP]]-Table7[[#This Row],[Wins]]</f>
        <v>0</v>
      </c>
    </row>
    <row r="485" spans="11:16" hidden="1" x14ac:dyDescent="0.3">
      <c r="K485">
        <v>3</v>
      </c>
      <c r="L485">
        <v>17</v>
      </c>
      <c r="M485" t="e">
        <f>SUMIFS(Table5[Run Diff.],Table5[Home ID],K485,Table5[Away ID],L485)/COUNTIFS(Table5[Home ID],K485,Table5[Away ID],L485)</f>
        <v>#DIV/0!</v>
      </c>
      <c r="N485">
        <f>COUNTIFS(Table5[Home ID],K485,Table5[Away ID],L485)</f>
        <v>0</v>
      </c>
      <c r="O485">
        <f>COUNTIFS(Table5[Home ID],K485,Table5[Away ID],L485,Table5[Run Diff.],"&gt;0")</f>
        <v>0</v>
      </c>
      <c r="P485">
        <f>Table7[[#This Row],[GP]]-Table7[[#This Row],[Wins]]</f>
        <v>0</v>
      </c>
    </row>
    <row r="486" spans="11:16" hidden="1" x14ac:dyDescent="0.3">
      <c r="K486">
        <v>4</v>
      </c>
      <c r="L486">
        <v>17</v>
      </c>
      <c r="M486" t="e">
        <f>SUMIFS(Table5[Run Diff.],Table5[Home ID],K486,Table5[Away ID],L486)/COUNTIFS(Table5[Home ID],K486,Table5[Away ID],L486)</f>
        <v>#DIV/0!</v>
      </c>
      <c r="N486">
        <f>COUNTIFS(Table5[Home ID],K486,Table5[Away ID],L486)</f>
        <v>0</v>
      </c>
      <c r="O486">
        <f>COUNTIFS(Table5[Home ID],K486,Table5[Away ID],L486,Table5[Run Diff.],"&gt;0")</f>
        <v>0</v>
      </c>
      <c r="P486">
        <f>Table7[[#This Row],[GP]]-Table7[[#This Row],[Wins]]</f>
        <v>0</v>
      </c>
    </row>
    <row r="487" spans="11:16" hidden="1" x14ac:dyDescent="0.3">
      <c r="K487">
        <v>5</v>
      </c>
      <c r="L487">
        <v>17</v>
      </c>
      <c r="M487" t="e">
        <f>SUMIFS(Table5[Run Diff.],Table5[Home ID],K487,Table5[Away ID],L487)/COUNTIFS(Table5[Home ID],K487,Table5[Away ID],L487)</f>
        <v>#DIV/0!</v>
      </c>
      <c r="N487">
        <f>COUNTIFS(Table5[Home ID],K487,Table5[Away ID],L487)</f>
        <v>0</v>
      </c>
      <c r="O487">
        <f>COUNTIFS(Table5[Home ID],K487,Table5[Away ID],L487,Table5[Run Diff.],"&gt;0")</f>
        <v>0</v>
      </c>
      <c r="P487">
        <f>Table7[[#This Row],[GP]]-Table7[[#This Row],[Wins]]</f>
        <v>0</v>
      </c>
    </row>
    <row r="488" spans="11:16" x14ac:dyDescent="0.3">
      <c r="K488">
        <v>6</v>
      </c>
      <c r="L488">
        <v>17</v>
      </c>
      <c r="M488">
        <f>SUMIFS(Table5[Run Diff.],Table5[Home ID],K488,Table5[Away ID],L488)/COUNTIFS(Table5[Home ID],K488,Table5[Away ID],L488)</f>
        <v>-2</v>
      </c>
      <c r="N488">
        <f>COUNTIFS(Table5[Home ID],K488,Table5[Away ID],L488)</f>
        <v>1</v>
      </c>
      <c r="O488">
        <f>COUNTIFS(Table5[Home ID],K488,Table5[Away ID],L488,Table5[Run Diff.],"&gt;0")</f>
        <v>0</v>
      </c>
      <c r="P488">
        <f>Table7[[#This Row],[GP]]-Table7[[#This Row],[Wins]]</f>
        <v>1</v>
      </c>
    </row>
    <row r="489" spans="11:16" hidden="1" x14ac:dyDescent="0.3">
      <c r="K489">
        <v>7</v>
      </c>
      <c r="L489">
        <v>17</v>
      </c>
      <c r="M489" t="e">
        <f>SUMIFS(Table5[Run Diff.],Table5[Home ID],K489,Table5[Away ID],L489)/COUNTIFS(Table5[Home ID],K489,Table5[Away ID],L489)</f>
        <v>#DIV/0!</v>
      </c>
      <c r="N489">
        <f>COUNTIFS(Table5[Home ID],K489,Table5[Away ID],L489)</f>
        <v>0</v>
      </c>
      <c r="O489">
        <f>COUNTIFS(Table5[Home ID],K489,Table5[Away ID],L489,Table5[Run Diff.],"&gt;0")</f>
        <v>0</v>
      </c>
      <c r="P489">
        <f>Table7[[#This Row],[GP]]-Table7[[#This Row],[Wins]]</f>
        <v>0</v>
      </c>
    </row>
    <row r="490" spans="11:16" x14ac:dyDescent="0.3">
      <c r="K490">
        <v>8</v>
      </c>
      <c r="L490">
        <v>17</v>
      </c>
      <c r="M490">
        <f>SUMIFS(Table5[Run Diff.],Table5[Home ID],K490,Table5[Away ID],L490)/COUNTIFS(Table5[Home ID],K490,Table5[Away ID],L490)</f>
        <v>5</v>
      </c>
      <c r="N490">
        <f>COUNTIFS(Table5[Home ID],K490,Table5[Away ID],L490)</f>
        <v>4</v>
      </c>
      <c r="O490">
        <f>COUNTIFS(Table5[Home ID],K490,Table5[Away ID],L490,Table5[Run Diff.],"&gt;0")</f>
        <v>4</v>
      </c>
      <c r="P490">
        <f>Table7[[#This Row],[GP]]-Table7[[#This Row],[Wins]]</f>
        <v>0</v>
      </c>
    </row>
    <row r="491" spans="11:16" hidden="1" x14ac:dyDescent="0.3">
      <c r="K491">
        <v>9</v>
      </c>
      <c r="L491">
        <v>17</v>
      </c>
      <c r="M491" t="e">
        <f>SUMIFS(Table5[Run Diff.],Table5[Home ID],K491,Table5[Away ID],L491)/COUNTIFS(Table5[Home ID],K491,Table5[Away ID],L491)</f>
        <v>#DIV/0!</v>
      </c>
      <c r="N491">
        <f>COUNTIFS(Table5[Home ID],K491,Table5[Away ID],L491)</f>
        <v>0</v>
      </c>
      <c r="O491">
        <f>COUNTIFS(Table5[Home ID],K491,Table5[Away ID],L491,Table5[Run Diff.],"&gt;0")</f>
        <v>0</v>
      </c>
      <c r="P491">
        <f>Table7[[#This Row],[GP]]-Table7[[#This Row],[Wins]]</f>
        <v>0</v>
      </c>
    </row>
    <row r="492" spans="11:16" hidden="1" x14ac:dyDescent="0.3">
      <c r="K492">
        <v>10</v>
      </c>
      <c r="L492">
        <v>17</v>
      </c>
      <c r="M492" t="e">
        <f>SUMIFS(Table5[Run Diff.],Table5[Home ID],K492,Table5[Away ID],L492)/COUNTIFS(Table5[Home ID],K492,Table5[Away ID],L492)</f>
        <v>#DIV/0!</v>
      </c>
      <c r="N492">
        <f>COUNTIFS(Table5[Home ID],K492,Table5[Away ID],L492)</f>
        <v>0</v>
      </c>
      <c r="O492">
        <f>COUNTIFS(Table5[Home ID],K492,Table5[Away ID],L492,Table5[Run Diff.],"&gt;0")</f>
        <v>0</v>
      </c>
      <c r="P492">
        <f>Table7[[#This Row],[GP]]-Table7[[#This Row],[Wins]]</f>
        <v>0</v>
      </c>
    </row>
    <row r="493" spans="11:16" hidden="1" x14ac:dyDescent="0.3">
      <c r="K493">
        <v>11</v>
      </c>
      <c r="L493">
        <v>17</v>
      </c>
      <c r="M493" t="e">
        <f>SUMIFS(Table5[Run Diff.],Table5[Home ID],K493,Table5[Away ID],L493)/COUNTIFS(Table5[Home ID],K493,Table5[Away ID],L493)</f>
        <v>#DIV/0!</v>
      </c>
      <c r="N493">
        <f>COUNTIFS(Table5[Home ID],K493,Table5[Away ID],L493)</f>
        <v>0</v>
      </c>
      <c r="O493">
        <f>COUNTIFS(Table5[Home ID],K493,Table5[Away ID],L493,Table5[Run Diff.],"&gt;0")</f>
        <v>0</v>
      </c>
      <c r="P493">
        <f>Table7[[#This Row],[GP]]-Table7[[#This Row],[Wins]]</f>
        <v>0</v>
      </c>
    </row>
    <row r="494" spans="11:16" hidden="1" x14ac:dyDescent="0.3">
      <c r="K494">
        <v>12</v>
      </c>
      <c r="L494">
        <v>17</v>
      </c>
      <c r="M494" t="e">
        <f>SUMIFS(Table5[Run Diff.],Table5[Home ID],K494,Table5[Away ID],L494)/COUNTIFS(Table5[Home ID],K494,Table5[Away ID],L494)</f>
        <v>#DIV/0!</v>
      </c>
      <c r="N494">
        <f>COUNTIFS(Table5[Home ID],K494,Table5[Away ID],L494)</f>
        <v>0</v>
      </c>
      <c r="O494">
        <f>COUNTIFS(Table5[Home ID],K494,Table5[Away ID],L494,Table5[Run Diff.],"&gt;0")</f>
        <v>0</v>
      </c>
      <c r="P494">
        <f>Table7[[#This Row],[GP]]-Table7[[#This Row],[Wins]]</f>
        <v>0</v>
      </c>
    </row>
    <row r="495" spans="11:16" hidden="1" x14ac:dyDescent="0.3">
      <c r="K495">
        <v>13</v>
      </c>
      <c r="L495">
        <v>17</v>
      </c>
      <c r="M495" t="e">
        <f>SUMIFS(Table5[Run Diff.],Table5[Home ID],K495,Table5[Away ID],L495)/COUNTIFS(Table5[Home ID],K495,Table5[Away ID],L495)</f>
        <v>#DIV/0!</v>
      </c>
      <c r="N495">
        <f>COUNTIFS(Table5[Home ID],K495,Table5[Away ID],L495)</f>
        <v>0</v>
      </c>
      <c r="O495">
        <f>COUNTIFS(Table5[Home ID],K495,Table5[Away ID],L495,Table5[Run Diff.],"&gt;0")</f>
        <v>0</v>
      </c>
      <c r="P495">
        <f>Table7[[#This Row],[GP]]-Table7[[#This Row],[Wins]]</f>
        <v>0</v>
      </c>
    </row>
    <row r="496" spans="11:16" hidden="1" x14ac:dyDescent="0.3">
      <c r="K496">
        <v>14</v>
      </c>
      <c r="L496">
        <v>17</v>
      </c>
      <c r="M496" t="e">
        <f>SUMIFS(Table5[Run Diff.],Table5[Home ID],K496,Table5[Away ID],L496)/COUNTIFS(Table5[Home ID],K496,Table5[Away ID],L496)</f>
        <v>#DIV/0!</v>
      </c>
      <c r="N496">
        <f>COUNTIFS(Table5[Home ID],K496,Table5[Away ID],L496)</f>
        <v>0</v>
      </c>
      <c r="O496">
        <f>COUNTIFS(Table5[Home ID],K496,Table5[Away ID],L496,Table5[Run Diff.],"&gt;0")</f>
        <v>0</v>
      </c>
      <c r="P496">
        <f>Table7[[#This Row],[GP]]-Table7[[#This Row],[Wins]]</f>
        <v>0</v>
      </c>
    </row>
    <row r="497" spans="11:16" hidden="1" x14ac:dyDescent="0.3">
      <c r="K497">
        <v>15</v>
      </c>
      <c r="L497">
        <v>17</v>
      </c>
      <c r="M497" t="e">
        <f>SUMIFS(Table5[Run Diff.],Table5[Home ID],K497,Table5[Away ID],L497)/COUNTIFS(Table5[Home ID],K497,Table5[Away ID],L497)</f>
        <v>#DIV/0!</v>
      </c>
      <c r="N497">
        <f>COUNTIFS(Table5[Home ID],K497,Table5[Away ID],L497)</f>
        <v>0</v>
      </c>
      <c r="O497">
        <f>COUNTIFS(Table5[Home ID],K497,Table5[Away ID],L497,Table5[Run Diff.],"&gt;0")</f>
        <v>0</v>
      </c>
      <c r="P497">
        <f>Table7[[#This Row],[GP]]-Table7[[#This Row],[Wins]]</f>
        <v>0</v>
      </c>
    </row>
    <row r="498" spans="11:16" hidden="1" x14ac:dyDescent="0.3">
      <c r="K498">
        <v>16</v>
      </c>
      <c r="L498">
        <v>17</v>
      </c>
      <c r="M498" t="e">
        <f>SUMIFS(Table5[Run Diff.],Table5[Home ID],K498,Table5[Away ID],L498)/COUNTIFS(Table5[Home ID],K498,Table5[Away ID],L498)</f>
        <v>#DIV/0!</v>
      </c>
      <c r="N498">
        <f>COUNTIFS(Table5[Home ID],K498,Table5[Away ID],L498)</f>
        <v>0</v>
      </c>
      <c r="O498">
        <f>COUNTIFS(Table5[Home ID],K498,Table5[Away ID],L498,Table5[Run Diff.],"&gt;0")</f>
        <v>0</v>
      </c>
      <c r="P498">
        <f>Table7[[#This Row],[GP]]-Table7[[#This Row],[Wins]]</f>
        <v>0</v>
      </c>
    </row>
    <row r="499" spans="11:16" hidden="1" x14ac:dyDescent="0.3">
      <c r="K499">
        <v>17</v>
      </c>
      <c r="L499">
        <v>17</v>
      </c>
      <c r="M499" t="e">
        <f>SUMIFS(Table5[Run Diff.],Table5[Home ID],K499,Table5[Away ID],L499)/COUNTIFS(Table5[Home ID],K499,Table5[Away ID],L499)</f>
        <v>#DIV/0!</v>
      </c>
      <c r="N499">
        <f>COUNTIFS(Table5[Home ID],K499,Table5[Away ID],L499)</f>
        <v>0</v>
      </c>
      <c r="O499">
        <f>COUNTIFS(Table5[Home ID],K499,Table5[Away ID],L499,Table5[Run Diff.],"&gt;0")</f>
        <v>0</v>
      </c>
      <c r="P499">
        <f>Table7[[#This Row],[GP]]-Table7[[#This Row],[Wins]]</f>
        <v>0</v>
      </c>
    </row>
    <row r="500" spans="11:16" hidden="1" x14ac:dyDescent="0.3">
      <c r="K500">
        <v>18</v>
      </c>
      <c r="L500">
        <v>17</v>
      </c>
      <c r="M500" t="e">
        <f>SUMIFS(Table5[Run Diff.],Table5[Home ID],K500,Table5[Away ID],L500)/COUNTIFS(Table5[Home ID],K500,Table5[Away ID],L500)</f>
        <v>#DIV/0!</v>
      </c>
      <c r="N500">
        <f>COUNTIFS(Table5[Home ID],K500,Table5[Away ID],L500)</f>
        <v>0</v>
      </c>
      <c r="O500">
        <f>COUNTIFS(Table5[Home ID],K500,Table5[Away ID],L500,Table5[Run Diff.],"&gt;0")</f>
        <v>0</v>
      </c>
      <c r="P500">
        <f>Table7[[#This Row],[GP]]-Table7[[#This Row],[Wins]]</f>
        <v>0</v>
      </c>
    </row>
    <row r="501" spans="11:16" hidden="1" x14ac:dyDescent="0.3">
      <c r="K501">
        <v>19</v>
      </c>
      <c r="L501">
        <v>17</v>
      </c>
      <c r="M501" t="e">
        <f>SUMIFS(Table5[Run Diff.],Table5[Home ID],K501,Table5[Away ID],L501)/COUNTIFS(Table5[Home ID],K501,Table5[Away ID],L501)</f>
        <v>#DIV/0!</v>
      </c>
      <c r="N501">
        <f>COUNTIFS(Table5[Home ID],K501,Table5[Away ID],L501)</f>
        <v>0</v>
      </c>
      <c r="O501">
        <f>COUNTIFS(Table5[Home ID],K501,Table5[Away ID],L501,Table5[Run Diff.],"&gt;0")</f>
        <v>0</v>
      </c>
      <c r="P501">
        <f>Table7[[#This Row],[GP]]-Table7[[#This Row],[Wins]]</f>
        <v>0</v>
      </c>
    </row>
    <row r="502" spans="11:16" hidden="1" x14ac:dyDescent="0.3">
      <c r="K502">
        <v>20</v>
      </c>
      <c r="L502">
        <v>17</v>
      </c>
      <c r="M502" t="e">
        <f>SUMIFS(Table5[Run Diff.],Table5[Home ID],K502,Table5[Away ID],L502)/COUNTIFS(Table5[Home ID],K502,Table5[Away ID],L502)</f>
        <v>#DIV/0!</v>
      </c>
      <c r="N502">
        <f>COUNTIFS(Table5[Home ID],K502,Table5[Away ID],L502)</f>
        <v>0</v>
      </c>
      <c r="O502">
        <f>COUNTIFS(Table5[Home ID],K502,Table5[Away ID],L502,Table5[Run Diff.],"&gt;0")</f>
        <v>0</v>
      </c>
      <c r="P502">
        <f>Table7[[#This Row],[GP]]-Table7[[#This Row],[Wins]]</f>
        <v>0</v>
      </c>
    </row>
    <row r="503" spans="11:16" hidden="1" x14ac:dyDescent="0.3">
      <c r="K503">
        <v>21</v>
      </c>
      <c r="L503">
        <v>17</v>
      </c>
      <c r="M503" t="e">
        <f>SUMIFS(Table5[Run Diff.],Table5[Home ID],K503,Table5[Away ID],L503)/COUNTIFS(Table5[Home ID],K503,Table5[Away ID],L503)</f>
        <v>#DIV/0!</v>
      </c>
      <c r="N503">
        <f>COUNTIFS(Table5[Home ID],K503,Table5[Away ID],L503)</f>
        <v>0</v>
      </c>
      <c r="O503">
        <f>COUNTIFS(Table5[Home ID],K503,Table5[Away ID],L503,Table5[Run Diff.],"&gt;0")</f>
        <v>0</v>
      </c>
      <c r="P503">
        <f>Table7[[#This Row],[GP]]-Table7[[#This Row],[Wins]]</f>
        <v>0</v>
      </c>
    </row>
    <row r="504" spans="11:16" hidden="1" x14ac:dyDescent="0.3">
      <c r="K504">
        <v>22</v>
      </c>
      <c r="L504">
        <v>17</v>
      </c>
      <c r="M504" t="e">
        <f>SUMIFS(Table5[Run Diff.],Table5[Home ID],K504,Table5[Away ID],L504)/COUNTIFS(Table5[Home ID],K504,Table5[Away ID],L504)</f>
        <v>#DIV/0!</v>
      </c>
      <c r="N504">
        <f>COUNTIFS(Table5[Home ID],K504,Table5[Away ID],L504)</f>
        <v>0</v>
      </c>
      <c r="O504">
        <f>COUNTIFS(Table5[Home ID],K504,Table5[Away ID],L504,Table5[Run Diff.],"&gt;0")</f>
        <v>0</v>
      </c>
      <c r="P504">
        <f>Table7[[#This Row],[GP]]-Table7[[#This Row],[Wins]]</f>
        <v>0</v>
      </c>
    </row>
    <row r="505" spans="11:16" hidden="1" x14ac:dyDescent="0.3">
      <c r="K505">
        <v>23</v>
      </c>
      <c r="L505">
        <v>17</v>
      </c>
      <c r="M505" t="e">
        <f>SUMIFS(Table5[Run Diff.],Table5[Home ID],K505,Table5[Away ID],L505)/COUNTIFS(Table5[Home ID],K505,Table5[Away ID],L505)</f>
        <v>#DIV/0!</v>
      </c>
      <c r="N505">
        <f>COUNTIFS(Table5[Home ID],K505,Table5[Away ID],L505)</f>
        <v>0</v>
      </c>
      <c r="O505">
        <f>COUNTIFS(Table5[Home ID],K505,Table5[Away ID],L505,Table5[Run Diff.],"&gt;0")</f>
        <v>0</v>
      </c>
      <c r="P505">
        <f>Table7[[#This Row],[GP]]-Table7[[#This Row],[Wins]]</f>
        <v>0</v>
      </c>
    </row>
    <row r="506" spans="11:16" hidden="1" x14ac:dyDescent="0.3">
      <c r="K506">
        <v>24</v>
      </c>
      <c r="L506">
        <v>17</v>
      </c>
      <c r="M506" t="e">
        <f>SUMIFS(Table5[Run Diff.],Table5[Home ID],K506,Table5[Away ID],L506)/COUNTIFS(Table5[Home ID],K506,Table5[Away ID],L506)</f>
        <v>#DIV/0!</v>
      </c>
      <c r="N506">
        <f>COUNTIFS(Table5[Home ID],K506,Table5[Away ID],L506)</f>
        <v>0</v>
      </c>
      <c r="O506">
        <f>COUNTIFS(Table5[Home ID],K506,Table5[Away ID],L506,Table5[Run Diff.],"&gt;0")</f>
        <v>0</v>
      </c>
      <c r="P506">
        <f>Table7[[#This Row],[GP]]-Table7[[#This Row],[Wins]]</f>
        <v>0</v>
      </c>
    </row>
    <row r="507" spans="11:16" x14ac:dyDescent="0.3">
      <c r="K507">
        <v>25</v>
      </c>
      <c r="L507">
        <v>17</v>
      </c>
      <c r="M507">
        <f>SUMIFS(Table5[Run Diff.],Table5[Home ID],K507,Table5[Away ID],L507)/COUNTIFS(Table5[Home ID],K507,Table5[Away ID],L507)</f>
        <v>-1</v>
      </c>
      <c r="N507">
        <f>COUNTIFS(Table5[Home ID],K507,Table5[Away ID],L507)</f>
        <v>4</v>
      </c>
      <c r="O507">
        <f>COUNTIFS(Table5[Home ID],K507,Table5[Away ID],L507,Table5[Run Diff.],"&gt;0")</f>
        <v>2</v>
      </c>
      <c r="P507">
        <f>Table7[[#This Row],[GP]]-Table7[[#This Row],[Wins]]</f>
        <v>2</v>
      </c>
    </row>
    <row r="508" spans="11:16" hidden="1" x14ac:dyDescent="0.3">
      <c r="K508">
        <v>26</v>
      </c>
      <c r="L508">
        <v>17</v>
      </c>
      <c r="M508" t="e">
        <f>SUMIFS(Table5[Run Diff.],Table5[Home ID],K508,Table5[Away ID],L508)/COUNTIFS(Table5[Home ID],K508,Table5[Away ID],L508)</f>
        <v>#DIV/0!</v>
      </c>
      <c r="N508">
        <f>COUNTIFS(Table5[Home ID],K508,Table5[Away ID],L508)</f>
        <v>0</v>
      </c>
      <c r="O508">
        <f>COUNTIFS(Table5[Home ID],K508,Table5[Away ID],L508,Table5[Run Diff.],"&gt;0")</f>
        <v>0</v>
      </c>
      <c r="P508">
        <f>Table7[[#This Row],[GP]]-Table7[[#This Row],[Wins]]</f>
        <v>0</v>
      </c>
    </row>
    <row r="509" spans="11:16" hidden="1" x14ac:dyDescent="0.3">
      <c r="K509">
        <v>27</v>
      </c>
      <c r="L509">
        <v>17</v>
      </c>
      <c r="M509" t="e">
        <f>SUMIFS(Table5[Run Diff.],Table5[Home ID],K509,Table5[Away ID],L509)/COUNTIFS(Table5[Home ID],K509,Table5[Away ID],L509)</f>
        <v>#DIV/0!</v>
      </c>
      <c r="N509">
        <f>COUNTIFS(Table5[Home ID],K509,Table5[Away ID],L509)</f>
        <v>0</v>
      </c>
      <c r="O509">
        <f>COUNTIFS(Table5[Home ID],K509,Table5[Away ID],L509,Table5[Run Diff.],"&gt;0")</f>
        <v>0</v>
      </c>
      <c r="P509">
        <f>Table7[[#This Row],[GP]]-Table7[[#This Row],[Wins]]</f>
        <v>0</v>
      </c>
    </row>
    <row r="510" spans="11:16" hidden="1" x14ac:dyDescent="0.3">
      <c r="K510">
        <v>28</v>
      </c>
      <c r="L510">
        <v>17</v>
      </c>
      <c r="M510" t="e">
        <f>SUMIFS(Table5[Run Diff.],Table5[Home ID],K510,Table5[Away ID],L510)/COUNTIFS(Table5[Home ID],K510,Table5[Away ID],L510)</f>
        <v>#DIV/0!</v>
      </c>
      <c r="N510">
        <f>COUNTIFS(Table5[Home ID],K510,Table5[Away ID],L510)</f>
        <v>0</v>
      </c>
      <c r="O510">
        <f>COUNTIFS(Table5[Home ID],K510,Table5[Away ID],L510,Table5[Run Diff.],"&gt;0")</f>
        <v>0</v>
      </c>
      <c r="P510">
        <f>Table7[[#This Row],[GP]]-Table7[[#This Row],[Wins]]</f>
        <v>0</v>
      </c>
    </row>
    <row r="511" spans="11:16" hidden="1" x14ac:dyDescent="0.3">
      <c r="K511">
        <v>29</v>
      </c>
      <c r="L511">
        <v>17</v>
      </c>
      <c r="M511" t="e">
        <f>SUMIFS(Table5[Run Diff.],Table5[Home ID],K511,Table5[Away ID],L511)/COUNTIFS(Table5[Home ID],K511,Table5[Away ID],L511)</f>
        <v>#DIV/0!</v>
      </c>
      <c r="N511">
        <f>COUNTIFS(Table5[Home ID],K511,Table5[Away ID],L511)</f>
        <v>0</v>
      </c>
      <c r="O511">
        <f>COUNTIFS(Table5[Home ID],K511,Table5[Away ID],L511,Table5[Run Diff.],"&gt;0")</f>
        <v>0</v>
      </c>
      <c r="P511">
        <f>Table7[[#This Row],[GP]]-Table7[[#This Row],[Wins]]</f>
        <v>0</v>
      </c>
    </row>
    <row r="512" spans="11:16" hidden="1" x14ac:dyDescent="0.3">
      <c r="K512">
        <v>30</v>
      </c>
      <c r="L512">
        <v>17</v>
      </c>
      <c r="M512" t="e">
        <f>SUMIFS(Table5[Run Diff.],Table5[Home ID],K512,Table5[Away ID],L512)/COUNTIFS(Table5[Home ID],K512,Table5[Away ID],L512)</f>
        <v>#DIV/0!</v>
      </c>
      <c r="N512">
        <f>COUNTIFS(Table5[Home ID],K512,Table5[Away ID],L512)</f>
        <v>0</v>
      </c>
      <c r="O512">
        <f>COUNTIFS(Table5[Home ID],K512,Table5[Away ID],L512,Table5[Run Diff.],"&gt;0")</f>
        <v>0</v>
      </c>
      <c r="P512">
        <f>Table7[[#This Row],[GP]]-Table7[[#This Row],[Wins]]</f>
        <v>0</v>
      </c>
    </row>
    <row r="513" spans="11:16" hidden="1" x14ac:dyDescent="0.3">
      <c r="K513">
        <v>1</v>
      </c>
      <c r="L513">
        <v>18</v>
      </c>
      <c r="M513" t="e">
        <f>SUMIFS(Table5[Run Diff.],Table5[Home ID],K513,Table5[Away ID],L513)/COUNTIFS(Table5[Home ID],K513,Table5[Away ID],L513)</f>
        <v>#DIV/0!</v>
      </c>
      <c r="N513">
        <f>COUNTIFS(Table5[Home ID],K513,Table5[Away ID],L513)</f>
        <v>0</v>
      </c>
      <c r="O513">
        <f>COUNTIFS(Table5[Home ID],K513,Table5[Away ID],L513,Table5[Run Diff.],"&gt;0")</f>
        <v>0</v>
      </c>
      <c r="P513">
        <f>Table7[[#This Row],[GP]]-Table7[[#This Row],[Wins]]</f>
        <v>0</v>
      </c>
    </row>
    <row r="514" spans="11:16" hidden="1" x14ac:dyDescent="0.3">
      <c r="K514">
        <v>2</v>
      </c>
      <c r="L514">
        <v>18</v>
      </c>
      <c r="M514" t="e">
        <f>SUMIFS(Table5[Run Diff.],Table5[Home ID],K514,Table5[Away ID],L514)/COUNTIFS(Table5[Home ID],K514,Table5[Away ID],L514)</f>
        <v>#DIV/0!</v>
      </c>
      <c r="N514">
        <f>COUNTIFS(Table5[Home ID],K514,Table5[Away ID],L514)</f>
        <v>0</v>
      </c>
      <c r="O514">
        <f>COUNTIFS(Table5[Home ID],K514,Table5[Away ID],L514,Table5[Run Diff.],"&gt;0")</f>
        <v>0</v>
      </c>
      <c r="P514">
        <f>Table7[[#This Row],[GP]]-Table7[[#This Row],[Wins]]</f>
        <v>0</v>
      </c>
    </row>
    <row r="515" spans="11:16" hidden="1" x14ac:dyDescent="0.3">
      <c r="K515">
        <v>3</v>
      </c>
      <c r="L515">
        <v>18</v>
      </c>
      <c r="M515" t="e">
        <f>SUMIFS(Table5[Run Diff.],Table5[Home ID],K515,Table5[Away ID],L515)/COUNTIFS(Table5[Home ID],K515,Table5[Away ID],L515)</f>
        <v>#DIV/0!</v>
      </c>
      <c r="N515">
        <f>COUNTIFS(Table5[Home ID],K515,Table5[Away ID],L515)</f>
        <v>0</v>
      </c>
      <c r="O515">
        <f>COUNTIFS(Table5[Home ID],K515,Table5[Away ID],L515,Table5[Run Diff.],"&gt;0")</f>
        <v>0</v>
      </c>
      <c r="P515">
        <f>Table7[[#This Row],[GP]]-Table7[[#This Row],[Wins]]</f>
        <v>0</v>
      </c>
    </row>
    <row r="516" spans="11:16" hidden="1" x14ac:dyDescent="0.3">
      <c r="K516">
        <v>4</v>
      </c>
      <c r="L516">
        <v>18</v>
      </c>
      <c r="M516" t="e">
        <f>SUMIFS(Table5[Run Diff.],Table5[Home ID],K516,Table5[Away ID],L516)/COUNTIFS(Table5[Home ID],K516,Table5[Away ID],L516)</f>
        <v>#DIV/0!</v>
      </c>
      <c r="N516">
        <f>COUNTIFS(Table5[Home ID],K516,Table5[Away ID],L516)</f>
        <v>0</v>
      </c>
      <c r="O516">
        <f>COUNTIFS(Table5[Home ID],K516,Table5[Away ID],L516,Table5[Run Diff.],"&gt;0")</f>
        <v>0</v>
      </c>
      <c r="P516">
        <f>Table7[[#This Row],[GP]]-Table7[[#This Row],[Wins]]</f>
        <v>0</v>
      </c>
    </row>
    <row r="517" spans="11:16" x14ac:dyDescent="0.3">
      <c r="K517">
        <v>5</v>
      </c>
      <c r="L517">
        <v>18</v>
      </c>
      <c r="M517">
        <f>SUMIFS(Table5[Run Diff.],Table5[Home ID],K517,Table5[Away ID],L517)/COUNTIFS(Table5[Home ID],K517,Table5[Away ID],L517)</f>
        <v>0.33333333333333331</v>
      </c>
      <c r="N517">
        <f>COUNTIFS(Table5[Home ID],K517,Table5[Away ID],L517)</f>
        <v>3</v>
      </c>
      <c r="O517">
        <f>COUNTIFS(Table5[Home ID],K517,Table5[Away ID],L517,Table5[Run Diff.],"&gt;0")</f>
        <v>1</v>
      </c>
      <c r="P517">
        <f>Table7[[#This Row],[GP]]-Table7[[#This Row],[Wins]]</f>
        <v>2</v>
      </c>
    </row>
    <row r="518" spans="11:16" hidden="1" x14ac:dyDescent="0.3">
      <c r="K518">
        <v>6</v>
      </c>
      <c r="L518">
        <v>18</v>
      </c>
      <c r="M518" t="e">
        <f>SUMIFS(Table5[Run Diff.],Table5[Home ID],K518,Table5[Away ID],L518)/COUNTIFS(Table5[Home ID],K518,Table5[Away ID],L518)</f>
        <v>#DIV/0!</v>
      </c>
      <c r="N518">
        <f>COUNTIFS(Table5[Home ID],K518,Table5[Away ID],L518)</f>
        <v>0</v>
      </c>
      <c r="O518">
        <f>COUNTIFS(Table5[Home ID],K518,Table5[Away ID],L518,Table5[Run Diff.],"&gt;0")</f>
        <v>0</v>
      </c>
      <c r="P518">
        <f>Table7[[#This Row],[GP]]-Table7[[#This Row],[Wins]]</f>
        <v>0</v>
      </c>
    </row>
    <row r="519" spans="11:16" hidden="1" x14ac:dyDescent="0.3">
      <c r="K519">
        <v>7</v>
      </c>
      <c r="L519">
        <v>18</v>
      </c>
      <c r="M519" t="e">
        <f>SUMIFS(Table5[Run Diff.],Table5[Home ID],K519,Table5[Away ID],L519)/COUNTIFS(Table5[Home ID],K519,Table5[Away ID],L519)</f>
        <v>#DIV/0!</v>
      </c>
      <c r="N519">
        <f>COUNTIFS(Table5[Home ID],K519,Table5[Away ID],L519)</f>
        <v>0</v>
      </c>
      <c r="O519">
        <f>COUNTIFS(Table5[Home ID],K519,Table5[Away ID],L519,Table5[Run Diff.],"&gt;0")</f>
        <v>0</v>
      </c>
      <c r="P519">
        <f>Table7[[#This Row],[GP]]-Table7[[#This Row],[Wins]]</f>
        <v>0</v>
      </c>
    </row>
    <row r="520" spans="11:16" hidden="1" x14ac:dyDescent="0.3">
      <c r="K520">
        <v>8</v>
      </c>
      <c r="L520">
        <v>18</v>
      </c>
      <c r="M520" t="e">
        <f>SUMIFS(Table5[Run Diff.],Table5[Home ID],K520,Table5[Away ID],L520)/COUNTIFS(Table5[Home ID],K520,Table5[Away ID],L520)</f>
        <v>#DIV/0!</v>
      </c>
      <c r="N520">
        <f>COUNTIFS(Table5[Home ID],K520,Table5[Away ID],L520)</f>
        <v>0</v>
      </c>
      <c r="O520">
        <f>COUNTIFS(Table5[Home ID],K520,Table5[Away ID],L520,Table5[Run Diff.],"&gt;0")</f>
        <v>0</v>
      </c>
      <c r="P520">
        <f>Table7[[#This Row],[GP]]-Table7[[#This Row],[Wins]]</f>
        <v>0</v>
      </c>
    </row>
    <row r="521" spans="11:16" hidden="1" x14ac:dyDescent="0.3">
      <c r="K521">
        <v>9</v>
      </c>
      <c r="L521">
        <v>18</v>
      </c>
      <c r="M521" t="e">
        <f>SUMIFS(Table5[Run Diff.],Table5[Home ID],K521,Table5[Away ID],L521)/COUNTIFS(Table5[Home ID],K521,Table5[Away ID],L521)</f>
        <v>#DIV/0!</v>
      </c>
      <c r="N521">
        <f>COUNTIFS(Table5[Home ID],K521,Table5[Away ID],L521)</f>
        <v>0</v>
      </c>
      <c r="O521">
        <f>COUNTIFS(Table5[Home ID],K521,Table5[Away ID],L521,Table5[Run Diff.],"&gt;0")</f>
        <v>0</v>
      </c>
      <c r="P521">
        <f>Table7[[#This Row],[GP]]-Table7[[#This Row],[Wins]]</f>
        <v>0</v>
      </c>
    </row>
    <row r="522" spans="11:16" hidden="1" x14ac:dyDescent="0.3">
      <c r="K522">
        <v>10</v>
      </c>
      <c r="L522">
        <v>18</v>
      </c>
      <c r="M522" t="e">
        <f>SUMIFS(Table5[Run Diff.],Table5[Home ID],K522,Table5[Away ID],L522)/COUNTIFS(Table5[Home ID],K522,Table5[Away ID],L522)</f>
        <v>#DIV/0!</v>
      </c>
      <c r="N522">
        <f>COUNTIFS(Table5[Home ID],K522,Table5[Away ID],L522)</f>
        <v>0</v>
      </c>
      <c r="O522">
        <f>COUNTIFS(Table5[Home ID],K522,Table5[Away ID],L522,Table5[Run Diff.],"&gt;0")</f>
        <v>0</v>
      </c>
      <c r="P522">
        <f>Table7[[#This Row],[GP]]-Table7[[#This Row],[Wins]]</f>
        <v>0</v>
      </c>
    </row>
    <row r="523" spans="11:16" hidden="1" x14ac:dyDescent="0.3">
      <c r="K523">
        <v>11</v>
      </c>
      <c r="L523">
        <v>18</v>
      </c>
      <c r="M523" t="e">
        <f>SUMIFS(Table5[Run Diff.],Table5[Home ID],K523,Table5[Away ID],L523)/COUNTIFS(Table5[Home ID],K523,Table5[Away ID],L523)</f>
        <v>#DIV/0!</v>
      </c>
      <c r="N523">
        <f>COUNTIFS(Table5[Home ID],K523,Table5[Away ID],L523)</f>
        <v>0</v>
      </c>
      <c r="O523">
        <f>COUNTIFS(Table5[Home ID],K523,Table5[Away ID],L523,Table5[Run Diff.],"&gt;0")</f>
        <v>0</v>
      </c>
      <c r="P523">
        <f>Table7[[#This Row],[GP]]-Table7[[#This Row],[Wins]]</f>
        <v>0</v>
      </c>
    </row>
    <row r="524" spans="11:16" hidden="1" x14ac:dyDescent="0.3">
      <c r="K524">
        <v>12</v>
      </c>
      <c r="L524">
        <v>18</v>
      </c>
      <c r="M524" t="e">
        <f>SUMIFS(Table5[Run Diff.],Table5[Home ID],K524,Table5[Away ID],L524)/COUNTIFS(Table5[Home ID],K524,Table5[Away ID],L524)</f>
        <v>#DIV/0!</v>
      </c>
      <c r="N524">
        <f>COUNTIFS(Table5[Home ID],K524,Table5[Away ID],L524)</f>
        <v>0</v>
      </c>
      <c r="O524">
        <f>COUNTIFS(Table5[Home ID],K524,Table5[Away ID],L524,Table5[Run Diff.],"&gt;0")</f>
        <v>0</v>
      </c>
      <c r="P524">
        <f>Table7[[#This Row],[GP]]-Table7[[#This Row],[Wins]]</f>
        <v>0</v>
      </c>
    </row>
    <row r="525" spans="11:16" hidden="1" x14ac:dyDescent="0.3">
      <c r="K525">
        <v>13</v>
      </c>
      <c r="L525">
        <v>18</v>
      </c>
      <c r="M525" t="e">
        <f>SUMIFS(Table5[Run Diff.],Table5[Home ID],K525,Table5[Away ID],L525)/COUNTIFS(Table5[Home ID],K525,Table5[Away ID],L525)</f>
        <v>#DIV/0!</v>
      </c>
      <c r="N525">
        <f>COUNTIFS(Table5[Home ID],K525,Table5[Away ID],L525)</f>
        <v>0</v>
      </c>
      <c r="O525">
        <f>COUNTIFS(Table5[Home ID],K525,Table5[Away ID],L525,Table5[Run Diff.],"&gt;0")</f>
        <v>0</v>
      </c>
      <c r="P525">
        <f>Table7[[#This Row],[GP]]-Table7[[#This Row],[Wins]]</f>
        <v>0</v>
      </c>
    </row>
    <row r="526" spans="11:16" hidden="1" x14ac:dyDescent="0.3">
      <c r="K526">
        <v>14</v>
      </c>
      <c r="L526">
        <v>18</v>
      </c>
      <c r="M526" t="e">
        <f>SUMIFS(Table5[Run Diff.],Table5[Home ID],K526,Table5[Away ID],L526)/COUNTIFS(Table5[Home ID],K526,Table5[Away ID],L526)</f>
        <v>#DIV/0!</v>
      </c>
      <c r="N526">
        <f>COUNTIFS(Table5[Home ID],K526,Table5[Away ID],L526)</f>
        <v>0</v>
      </c>
      <c r="O526">
        <f>COUNTIFS(Table5[Home ID],K526,Table5[Away ID],L526,Table5[Run Diff.],"&gt;0")</f>
        <v>0</v>
      </c>
      <c r="P526">
        <f>Table7[[#This Row],[GP]]-Table7[[#This Row],[Wins]]</f>
        <v>0</v>
      </c>
    </row>
    <row r="527" spans="11:16" hidden="1" x14ac:dyDescent="0.3">
      <c r="K527">
        <v>15</v>
      </c>
      <c r="L527">
        <v>18</v>
      </c>
      <c r="M527" t="e">
        <f>SUMIFS(Table5[Run Diff.],Table5[Home ID],K527,Table5[Away ID],L527)/COUNTIFS(Table5[Home ID],K527,Table5[Away ID],L527)</f>
        <v>#DIV/0!</v>
      </c>
      <c r="N527">
        <f>COUNTIFS(Table5[Home ID],K527,Table5[Away ID],L527)</f>
        <v>0</v>
      </c>
      <c r="O527">
        <f>COUNTIFS(Table5[Home ID],K527,Table5[Away ID],L527,Table5[Run Diff.],"&gt;0")</f>
        <v>0</v>
      </c>
      <c r="P527">
        <f>Table7[[#This Row],[GP]]-Table7[[#This Row],[Wins]]</f>
        <v>0</v>
      </c>
    </row>
    <row r="528" spans="11:16" x14ac:dyDescent="0.3">
      <c r="K528">
        <v>16</v>
      </c>
      <c r="L528">
        <v>18</v>
      </c>
      <c r="M528">
        <f>SUMIFS(Table5[Run Diff.],Table5[Home ID],K528,Table5[Away ID],L528)/COUNTIFS(Table5[Home ID],K528,Table5[Away ID],L528)</f>
        <v>1</v>
      </c>
      <c r="N528">
        <f>COUNTIFS(Table5[Home ID],K528,Table5[Away ID],L528)</f>
        <v>1</v>
      </c>
      <c r="O528">
        <f>COUNTIFS(Table5[Home ID],K528,Table5[Away ID],L528,Table5[Run Diff.],"&gt;0")</f>
        <v>1</v>
      </c>
      <c r="P528">
        <f>Table7[[#This Row],[GP]]-Table7[[#This Row],[Wins]]</f>
        <v>0</v>
      </c>
    </row>
    <row r="529" spans="11:16" hidden="1" x14ac:dyDescent="0.3">
      <c r="K529">
        <v>17</v>
      </c>
      <c r="L529">
        <v>18</v>
      </c>
      <c r="M529" t="e">
        <f>SUMIFS(Table5[Run Diff.],Table5[Home ID],K529,Table5[Away ID],L529)/COUNTIFS(Table5[Home ID],K529,Table5[Away ID],L529)</f>
        <v>#DIV/0!</v>
      </c>
      <c r="N529">
        <f>COUNTIFS(Table5[Home ID],K529,Table5[Away ID],L529)</f>
        <v>0</v>
      </c>
      <c r="O529">
        <f>COUNTIFS(Table5[Home ID],K529,Table5[Away ID],L529,Table5[Run Diff.],"&gt;0")</f>
        <v>0</v>
      </c>
      <c r="P529">
        <f>Table7[[#This Row],[GP]]-Table7[[#This Row],[Wins]]</f>
        <v>0</v>
      </c>
    </row>
    <row r="530" spans="11:16" hidden="1" x14ac:dyDescent="0.3">
      <c r="K530">
        <v>18</v>
      </c>
      <c r="L530">
        <v>18</v>
      </c>
      <c r="M530" t="e">
        <f>SUMIFS(Table5[Run Diff.],Table5[Home ID],K530,Table5[Away ID],L530)/COUNTIFS(Table5[Home ID],K530,Table5[Away ID],L530)</f>
        <v>#DIV/0!</v>
      </c>
      <c r="N530">
        <f>COUNTIFS(Table5[Home ID],K530,Table5[Away ID],L530)</f>
        <v>0</v>
      </c>
      <c r="O530">
        <f>COUNTIFS(Table5[Home ID],K530,Table5[Away ID],L530,Table5[Run Diff.],"&gt;0")</f>
        <v>0</v>
      </c>
      <c r="P530">
        <f>Table7[[#This Row],[GP]]-Table7[[#This Row],[Wins]]</f>
        <v>0</v>
      </c>
    </row>
    <row r="531" spans="11:16" hidden="1" x14ac:dyDescent="0.3">
      <c r="K531">
        <v>19</v>
      </c>
      <c r="L531">
        <v>18</v>
      </c>
      <c r="M531" t="e">
        <f>SUMIFS(Table5[Run Diff.],Table5[Home ID],K531,Table5[Away ID],L531)/COUNTIFS(Table5[Home ID],K531,Table5[Away ID],L531)</f>
        <v>#DIV/0!</v>
      </c>
      <c r="N531">
        <f>COUNTIFS(Table5[Home ID],K531,Table5[Away ID],L531)</f>
        <v>0</v>
      </c>
      <c r="O531">
        <f>COUNTIFS(Table5[Home ID],K531,Table5[Away ID],L531,Table5[Run Diff.],"&gt;0")</f>
        <v>0</v>
      </c>
      <c r="P531">
        <f>Table7[[#This Row],[GP]]-Table7[[#This Row],[Wins]]</f>
        <v>0</v>
      </c>
    </row>
    <row r="532" spans="11:16" hidden="1" x14ac:dyDescent="0.3">
      <c r="K532">
        <v>20</v>
      </c>
      <c r="L532">
        <v>18</v>
      </c>
      <c r="M532" t="e">
        <f>SUMIFS(Table5[Run Diff.],Table5[Home ID],K532,Table5[Away ID],L532)/COUNTIFS(Table5[Home ID],K532,Table5[Away ID],L532)</f>
        <v>#DIV/0!</v>
      </c>
      <c r="N532">
        <f>COUNTIFS(Table5[Home ID],K532,Table5[Away ID],L532)</f>
        <v>0</v>
      </c>
      <c r="O532">
        <f>COUNTIFS(Table5[Home ID],K532,Table5[Away ID],L532,Table5[Run Diff.],"&gt;0")</f>
        <v>0</v>
      </c>
      <c r="P532">
        <f>Table7[[#This Row],[GP]]-Table7[[#This Row],[Wins]]</f>
        <v>0</v>
      </c>
    </row>
    <row r="533" spans="11:16" hidden="1" x14ac:dyDescent="0.3">
      <c r="K533">
        <v>21</v>
      </c>
      <c r="L533">
        <v>18</v>
      </c>
      <c r="M533" t="e">
        <f>SUMIFS(Table5[Run Diff.],Table5[Home ID],K533,Table5[Away ID],L533)/COUNTIFS(Table5[Home ID],K533,Table5[Away ID],L533)</f>
        <v>#DIV/0!</v>
      </c>
      <c r="N533">
        <f>COUNTIFS(Table5[Home ID],K533,Table5[Away ID],L533)</f>
        <v>0</v>
      </c>
      <c r="O533">
        <f>COUNTIFS(Table5[Home ID],K533,Table5[Away ID],L533,Table5[Run Diff.],"&gt;0")</f>
        <v>0</v>
      </c>
      <c r="P533">
        <f>Table7[[#This Row],[GP]]-Table7[[#This Row],[Wins]]</f>
        <v>0</v>
      </c>
    </row>
    <row r="534" spans="11:16" x14ac:dyDescent="0.3">
      <c r="K534">
        <v>22</v>
      </c>
      <c r="L534">
        <v>18</v>
      </c>
      <c r="M534">
        <f>SUMIFS(Table5[Run Diff.],Table5[Home ID],K534,Table5[Away ID],L534)/COUNTIFS(Table5[Home ID],K534,Table5[Away ID],L534)</f>
        <v>4.333333333333333</v>
      </c>
      <c r="N534">
        <f>COUNTIFS(Table5[Home ID],K534,Table5[Away ID],L534)</f>
        <v>3</v>
      </c>
      <c r="O534">
        <f>COUNTIFS(Table5[Home ID],K534,Table5[Away ID],L534,Table5[Run Diff.],"&gt;0")</f>
        <v>2</v>
      </c>
      <c r="P534">
        <f>Table7[[#This Row],[GP]]-Table7[[#This Row],[Wins]]</f>
        <v>1</v>
      </c>
    </row>
    <row r="535" spans="11:16" hidden="1" x14ac:dyDescent="0.3">
      <c r="K535">
        <v>23</v>
      </c>
      <c r="L535">
        <v>18</v>
      </c>
      <c r="M535" t="e">
        <f>SUMIFS(Table5[Run Diff.],Table5[Home ID],K535,Table5[Away ID],L535)/COUNTIFS(Table5[Home ID],K535,Table5[Away ID],L535)</f>
        <v>#DIV/0!</v>
      </c>
      <c r="N535">
        <f>COUNTIFS(Table5[Home ID],K535,Table5[Away ID],L535)</f>
        <v>0</v>
      </c>
      <c r="O535">
        <f>COUNTIFS(Table5[Home ID],K535,Table5[Away ID],L535,Table5[Run Diff.],"&gt;0")</f>
        <v>0</v>
      </c>
      <c r="P535">
        <f>Table7[[#This Row],[GP]]-Table7[[#This Row],[Wins]]</f>
        <v>0</v>
      </c>
    </row>
    <row r="536" spans="11:16" hidden="1" x14ac:dyDescent="0.3">
      <c r="K536">
        <v>24</v>
      </c>
      <c r="L536">
        <v>18</v>
      </c>
      <c r="M536" t="e">
        <f>SUMIFS(Table5[Run Diff.],Table5[Home ID],K536,Table5[Away ID],L536)/COUNTIFS(Table5[Home ID],K536,Table5[Away ID],L536)</f>
        <v>#DIV/0!</v>
      </c>
      <c r="N536">
        <f>COUNTIFS(Table5[Home ID],K536,Table5[Away ID],L536)</f>
        <v>0</v>
      </c>
      <c r="O536">
        <f>COUNTIFS(Table5[Home ID],K536,Table5[Away ID],L536,Table5[Run Diff.],"&gt;0")</f>
        <v>0</v>
      </c>
      <c r="P536">
        <f>Table7[[#This Row],[GP]]-Table7[[#This Row],[Wins]]</f>
        <v>0</v>
      </c>
    </row>
    <row r="537" spans="11:16" hidden="1" x14ac:dyDescent="0.3">
      <c r="K537">
        <v>25</v>
      </c>
      <c r="L537">
        <v>18</v>
      </c>
      <c r="M537" t="e">
        <f>SUMIFS(Table5[Run Diff.],Table5[Home ID],K537,Table5[Away ID],L537)/COUNTIFS(Table5[Home ID],K537,Table5[Away ID],L537)</f>
        <v>#DIV/0!</v>
      </c>
      <c r="N537">
        <f>COUNTIFS(Table5[Home ID],K537,Table5[Away ID],L537)</f>
        <v>0</v>
      </c>
      <c r="O537">
        <f>COUNTIFS(Table5[Home ID],K537,Table5[Away ID],L537,Table5[Run Diff.],"&gt;0")</f>
        <v>0</v>
      </c>
      <c r="P537">
        <f>Table7[[#This Row],[GP]]-Table7[[#This Row],[Wins]]</f>
        <v>0</v>
      </c>
    </row>
    <row r="538" spans="11:16" hidden="1" x14ac:dyDescent="0.3">
      <c r="K538">
        <v>26</v>
      </c>
      <c r="L538">
        <v>18</v>
      </c>
      <c r="M538" t="e">
        <f>SUMIFS(Table5[Run Diff.],Table5[Home ID],K538,Table5[Away ID],L538)/COUNTIFS(Table5[Home ID],K538,Table5[Away ID],L538)</f>
        <v>#DIV/0!</v>
      </c>
      <c r="N538">
        <f>COUNTIFS(Table5[Home ID],K538,Table5[Away ID],L538)</f>
        <v>0</v>
      </c>
      <c r="O538">
        <f>COUNTIFS(Table5[Home ID],K538,Table5[Away ID],L538,Table5[Run Diff.],"&gt;0")</f>
        <v>0</v>
      </c>
      <c r="P538">
        <f>Table7[[#This Row],[GP]]-Table7[[#This Row],[Wins]]</f>
        <v>0</v>
      </c>
    </row>
    <row r="539" spans="11:16" hidden="1" x14ac:dyDescent="0.3">
      <c r="K539">
        <v>27</v>
      </c>
      <c r="L539">
        <v>18</v>
      </c>
      <c r="M539" t="e">
        <f>SUMIFS(Table5[Run Diff.],Table5[Home ID],K539,Table5[Away ID],L539)/COUNTIFS(Table5[Home ID],K539,Table5[Away ID],L539)</f>
        <v>#DIV/0!</v>
      </c>
      <c r="N539">
        <f>COUNTIFS(Table5[Home ID],K539,Table5[Away ID],L539)</f>
        <v>0</v>
      </c>
      <c r="O539">
        <f>COUNTIFS(Table5[Home ID],K539,Table5[Away ID],L539,Table5[Run Diff.],"&gt;0")</f>
        <v>0</v>
      </c>
      <c r="P539">
        <f>Table7[[#This Row],[GP]]-Table7[[#This Row],[Wins]]</f>
        <v>0</v>
      </c>
    </row>
    <row r="540" spans="11:16" hidden="1" x14ac:dyDescent="0.3">
      <c r="K540">
        <v>28</v>
      </c>
      <c r="L540">
        <v>18</v>
      </c>
      <c r="M540" t="e">
        <f>SUMIFS(Table5[Run Diff.],Table5[Home ID],K540,Table5[Away ID],L540)/COUNTIFS(Table5[Home ID],K540,Table5[Away ID],L540)</f>
        <v>#DIV/0!</v>
      </c>
      <c r="N540">
        <f>COUNTIFS(Table5[Home ID],K540,Table5[Away ID],L540)</f>
        <v>0</v>
      </c>
      <c r="O540">
        <f>COUNTIFS(Table5[Home ID],K540,Table5[Away ID],L540,Table5[Run Diff.],"&gt;0")</f>
        <v>0</v>
      </c>
      <c r="P540">
        <f>Table7[[#This Row],[GP]]-Table7[[#This Row],[Wins]]</f>
        <v>0</v>
      </c>
    </row>
    <row r="541" spans="11:16" hidden="1" x14ac:dyDescent="0.3">
      <c r="K541">
        <v>29</v>
      </c>
      <c r="L541">
        <v>18</v>
      </c>
      <c r="M541" t="e">
        <f>SUMIFS(Table5[Run Diff.],Table5[Home ID],K541,Table5[Away ID],L541)/COUNTIFS(Table5[Home ID],K541,Table5[Away ID],L541)</f>
        <v>#DIV/0!</v>
      </c>
      <c r="N541">
        <f>COUNTIFS(Table5[Home ID],K541,Table5[Away ID],L541)</f>
        <v>0</v>
      </c>
      <c r="O541">
        <f>COUNTIFS(Table5[Home ID],K541,Table5[Away ID],L541,Table5[Run Diff.],"&gt;0")</f>
        <v>0</v>
      </c>
      <c r="P541">
        <f>Table7[[#This Row],[GP]]-Table7[[#This Row],[Wins]]</f>
        <v>0</v>
      </c>
    </row>
    <row r="542" spans="11:16" x14ac:dyDescent="0.3">
      <c r="K542">
        <v>30</v>
      </c>
      <c r="L542">
        <v>18</v>
      </c>
      <c r="M542">
        <f>SUMIFS(Table5[Run Diff.],Table5[Home ID],K542,Table5[Away ID],L542)/COUNTIFS(Table5[Home ID],K542,Table5[Away ID],L542)</f>
        <v>2.25</v>
      </c>
      <c r="N542">
        <f>COUNTIFS(Table5[Home ID],K542,Table5[Away ID],L542)</f>
        <v>4</v>
      </c>
      <c r="O542">
        <f>COUNTIFS(Table5[Home ID],K542,Table5[Away ID],L542,Table5[Run Diff.],"&gt;0")</f>
        <v>3</v>
      </c>
      <c r="P542">
        <f>Table7[[#This Row],[GP]]-Table7[[#This Row],[Wins]]</f>
        <v>1</v>
      </c>
    </row>
    <row r="543" spans="11:16" hidden="1" x14ac:dyDescent="0.3">
      <c r="K543">
        <v>1</v>
      </c>
      <c r="L543">
        <v>19</v>
      </c>
      <c r="M543" t="e">
        <f>SUMIFS(Table5[Run Diff.],Table5[Home ID],K543,Table5[Away ID],L543)/COUNTIFS(Table5[Home ID],K543,Table5[Away ID],L543)</f>
        <v>#DIV/0!</v>
      </c>
      <c r="N543">
        <f>COUNTIFS(Table5[Home ID],K543,Table5[Away ID],L543)</f>
        <v>0</v>
      </c>
      <c r="O543">
        <f>COUNTIFS(Table5[Home ID],K543,Table5[Away ID],L543,Table5[Run Diff.],"&gt;0")</f>
        <v>0</v>
      </c>
      <c r="P543">
        <f>Table7[[#This Row],[GP]]-Table7[[#This Row],[Wins]]</f>
        <v>0</v>
      </c>
    </row>
    <row r="544" spans="11:16" hidden="1" x14ac:dyDescent="0.3">
      <c r="K544">
        <v>2</v>
      </c>
      <c r="L544">
        <v>19</v>
      </c>
      <c r="M544" t="e">
        <f>SUMIFS(Table5[Run Diff.],Table5[Home ID],K544,Table5[Away ID],L544)/COUNTIFS(Table5[Home ID],K544,Table5[Away ID],L544)</f>
        <v>#DIV/0!</v>
      </c>
      <c r="N544">
        <f>COUNTIFS(Table5[Home ID],K544,Table5[Away ID],L544)</f>
        <v>0</v>
      </c>
      <c r="O544">
        <f>COUNTIFS(Table5[Home ID],K544,Table5[Away ID],L544,Table5[Run Diff.],"&gt;0")</f>
        <v>0</v>
      </c>
      <c r="P544">
        <f>Table7[[#This Row],[GP]]-Table7[[#This Row],[Wins]]</f>
        <v>0</v>
      </c>
    </row>
    <row r="545" spans="11:16" x14ac:dyDescent="0.3">
      <c r="K545">
        <v>3</v>
      </c>
      <c r="L545">
        <v>19</v>
      </c>
      <c r="M545">
        <f>SUMIFS(Table5[Run Diff.],Table5[Home ID],K545,Table5[Away ID],L545)/COUNTIFS(Table5[Home ID],K545,Table5[Away ID],L545)</f>
        <v>-10</v>
      </c>
      <c r="N545">
        <f>COUNTIFS(Table5[Home ID],K545,Table5[Away ID],L545)</f>
        <v>3</v>
      </c>
      <c r="O545">
        <f>COUNTIFS(Table5[Home ID],K545,Table5[Away ID],L545,Table5[Run Diff.],"&gt;0")</f>
        <v>0</v>
      </c>
      <c r="P545">
        <f>Table7[[#This Row],[GP]]-Table7[[#This Row],[Wins]]</f>
        <v>3</v>
      </c>
    </row>
    <row r="546" spans="11:16" x14ac:dyDescent="0.3">
      <c r="K546">
        <v>4</v>
      </c>
      <c r="L546">
        <v>19</v>
      </c>
      <c r="M546">
        <f>SUMIFS(Table5[Run Diff.],Table5[Home ID],K546,Table5[Away ID],L546)/COUNTIFS(Table5[Home ID],K546,Table5[Away ID],L546)</f>
        <v>-5</v>
      </c>
      <c r="N546">
        <f>COUNTIFS(Table5[Home ID],K546,Table5[Away ID],L546)</f>
        <v>3</v>
      </c>
      <c r="O546">
        <f>COUNTIFS(Table5[Home ID],K546,Table5[Away ID],L546,Table5[Run Diff.],"&gt;0")</f>
        <v>1</v>
      </c>
      <c r="P546">
        <f>Table7[[#This Row],[GP]]-Table7[[#This Row],[Wins]]</f>
        <v>2</v>
      </c>
    </row>
    <row r="547" spans="11:16" hidden="1" x14ac:dyDescent="0.3">
      <c r="K547">
        <v>5</v>
      </c>
      <c r="L547">
        <v>19</v>
      </c>
      <c r="M547" t="e">
        <f>SUMIFS(Table5[Run Diff.],Table5[Home ID],K547,Table5[Away ID],L547)/COUNTIFS(Table5[Home ID],K547,Table5[Away ID],L547)</f>
        <v>#DIV/0!</v>
      </c>
      <c r="N547">
        <f>COUNTIFS(Table5[Home ID],K547,Table5[Away ID],L547)</f>
        <v>0</v>
      </c>
      <c r="O547">
        <f>COUNTIFS(Table5[Home ID],K547,Table5[Away ID],L547,Table5[Run Diff.],"&gt;0")</f>
        <v>0</v>
      </c>
      <c r="P547">
        <f>Table7[[#This Row],[GP]]-Table7[[#This Row],[Wins]]</f>
        <v>0</v>
      </c>
    </row>
    <row r="548" spans="11:16" hidden="1" x14ac:dyDescent="0.3">
      <c r="K548">
        <v>6</v>
      </c>
      <c r="L548">
        <v>19</v>
      </c>
      <c r="M548" t="e">
        <f>SUMIFS(Table5[Run Diff.],Table5[Home ID],K548,Table5[Away ID],L548)/COUNTIFS(Table5[Home ID],K548,Table5[Away ID],L548)</f>
        <v>#DIV/0!</v>
      </c>
      <c r="N548">
        <f>COUNTIFS(Table5[Home ID],K548,Table5[Away ID],L548)</f>
        <v>0</v>
      </c>
      <c r="O548">
        <f>COUNTIFS(Table5[Home ID],K548,Table5[Away ID],L548,Table5[Run Diff.],"&gt;0")</f>
        <v>0</v>
      </c>
      <c r="P548">
        <f>Table7[[#This Row],[GP]]-Table7[[#This Row],[Wins]]</f>
        <v>0</v>
      </c>
    </row>
    <row r="549" spans="11:16" hidden="1" x14ac:dyDescent="0.3">
      <c r="K549">
        <v>7</v>
      </c>
      <c r="L549">
        <v>19</v>
      </c>
      <c r="M549" t="e">
        <f>SUMIFS(Table5[Run Diff.],Table5[Home ID],K549,Table5[Away ID],L549)/COUNTIFS(Table5[Home ID],K549,Table5[Away ID],L549)</f>
        <v>#DIV/0!</v>
      </c>
      <c r="N549">
        <f>COUNTIFS(Table5[Home ID],K549,Table5[Away ID],L549)</f>
        <v>0</v>
      </c>
      <c r="O549">
        <f>COUNTIFS(Table5[Home ID],K549,Table5[Away ID],L549,Table5[Run Diff.],"&gt;0")</f>
        <v>0</v>
      </c>
      <c r="P549">
        <f>Table7[[#This Row],[GP]]-Table7[[#This Row],[Wins]]</f>
        <v>0</v>
      </c>
    </row>
    <row r="550" spans="11:16" hidden="1" x14ac:dyDescent="0.3">
      <c r="K550">
        <v>8</v>
      </c>
      <c r="L550">
        <v>19</v>
      </c>
      <c r="M550" t="e">
        <f>SUMIFS(Table5[Run Diff.],Table5[Home ID],K550,Table5[Away ID],L550)/COUNTIFS(Table5[Home ID],K550,Table5[Away ID],L550)</f>
        <v>#DIV/0!</v>
      </c>
      <c r="N550">
        <f>COUNTIFS(Table5[Home ID],K550,Table5[Away ID],L550)</f>
        <v>0</v>
      </c>
      <c r="O550">
        <f>COUNTIFS(Table5[Home ID],K550,Table5[Away ID],L550,Table5[Run Diff.],"&gt;0")</f>
        <v>0</v>
      </c>
      <c r="P550">
        <f>Table7[[#This Row],[GP]]-Table7[[#This Row],[Wins]]</f>
        <v>0</v>
      </c>
    </row>
    <row r="551" spans="11:16" hidden="1" x14ac:dyDescent="0.3">
      <c r="K551">
        <v>9</v>
      </c>
      <c r="L551">
        <v>19</v>
      </c>
      <c r="M551" t="e">
        <f>SUMIFS(Table5[Run Diff.],Table5[Home ID],K551,Table5[Away ID],L551)/COUNTIFS(Table5[Home ID],K551,Table5[Away ID],L551)</f>
        <v>#DIV/0!</v>
      </c>
      <c r="N551">
        <f>COUNTIFS(Table5[Home ID],K551,Table5[Away ID],L551)</f>
        <v>0</v>
      </c>
      <c r="O551">
        <f>COUNTIFS(Table5[Home ID],K551,Table5[Away ID],L551,Table5[Run Diff.],"&gt;0")</f>
        <v>0</v>
      </c>
      <c r="P551">
        <f>Table7[[#This Row],[GP]]-Table7[[#This Row],[Wins]]</f>
        <v>0</v>
      </c>
    </row>
    <row r="552" spans="11:16" hidden="1" x14ac:dyDescent="0.3">
      <c r="K552">
        <v>10</v>
      </c>
      <c r="L552">
        <v>19</v>
      </c>
      <c r="M552" t="e">
        <f>SUMIFS(Table5[Run Diff.],Table5[Home ID],K552,Table5[Away ID],L552)/COUNTIFS(Table5[Home ID],K552,Table5[Away ID],L552)</f>
        <v>#DIV/0!</v>
      </c>
      <c r="N552">
        <f>COUNTIFS(Table5[Home ID],K552,Table5[Away ID],L552)</f>
        <v>0</v>
      </c>
      <c r="O552">
        <f>COUNTIFS(Table5[Home ID],K552,Table5[Away ID],L552,Table5[Run Diff.],"&gt;0")</f>
        <v>0</v>
      </c>
      <c r="P552">
        <f>Table7[[#This Row],[GP]]-Table7[[#This Row],[Wins]]</f>
        <v>0</v>
      </c>
    </row>
    <row r="553" spans="11:16" hidden="1" x14ac:dyDescent="0.3">
      <c r="K553">
        <v>11</v>
      </c>
      <c r="L553">
        <v>19</v>
      </c>
      <c r="M553" t="e">
        <f>SUMIFS(Table5[Run Diff.],Table5[Home ID],K553,Table5[Away ID],L553)/COUNTIFS(Table5[Home ID],K553,Table5[Away ID],L553)</f>
        <v>#DIV/0!</v>
      </c>
      <c r="N553">
        <f>COUNTIFS(Table5[Home ID],K553,Table5[Away ID],L553)</f>
        <v>0</v>
      </c>
      <c r="O553">
        <f>COUNTIFS(Table5[Home ID],K553,Table5[Away ID],L553,Table5[Run Diff.],"&gt;0")</f>
        <v>0</v>
      </c>
      <c r="P553">
        <f>Table7[[#This Row],[GP]]-Table7[[#This Row],[Wins]]</f>
        <v>0</v>
      </c>
    </row>
    <row r="554" spans="11:16" hidden="1" x14ac:dyDescent="0.3">
      <c r="K554">
        <v>12</v>
      </c>
      <c r="L554">
        <v>19</v>
      </c>
      <c r="M554" t="e">
        <f>SUMIFS(Table5[Run Diff.],Table5[Home ID],K554,Table5[Away ID],L554)/COUNTIFS(Table5[Home ID],K554,Table5[Away ID],L554)</f>
        <v>#DIV/0!</v>
      </c>
      <c r="N554">
        <f>COUNTIFS(Table5[Home ID],K554,Table5[Away ID],L554)</f>
        <v>0</v>
      </c>
      <c r="O554">
        <f>COUNTIFS(Table5[Home ID],K554,Table5[Away ID],L554,Table5[Run Diff.],"&gt;0")</f>
        <v>0</v>
      </c>
      <c r="P554">
        <f>Table7[[#This Row],[GP]]-Table7[[#This Row],[Wins]]</f>
        <v>0</v>
      </c>
    </row>
    <row r="555" spans="11:16" x14ac:dyDescent="0.3">
      <c r="K555">
        <v>13</v>
      </c>
      <c r="L555">
        <v>19</v>
      </c>
      <c r="M555">
        <f>SUMIFS(Table5[Run Diff.],Table5[Home ID],K555,Table5[Away ID],L555)/COUNTIFS(Table5[Home ID],K555,Table5[Away ID],L555)</f>
        <v>5</v>
      </c>
      <c r="N555">
        <f>COUNTIFS(Table5[Home ID],K555,Table5[Away ID],L555)</f>
        <v>1</v>
      </c>
      <c r="O555">
        <f>COUNTIFS(Table5[Home ID],K555,Table5[Away ID],L555,Table5[Run Diff.],"&gt;0")</f>
        <v>1</v>
      </c>
      <c r="P555">
        <f>Table7[[#This Row],[GP]]-Table7[[#This Row],[Wins]]</f>
        <v>0</v>
      </c>
    </row>
    <row r="556" spans="11:16" hidden="1" x14ac:dyDescent="0.3">
      <c r="K556">
        <v>14</v>
      </c>
      <c r="L556">
        <v>19</v>
      </c>
      <c r="M556" t="e">
        <f>SUMIFS(Table5[Run Diff.],Table5[Home ID],K556,Table5[Away ID],L556)/COUNTIFS(Table5[Home ID],K556,Table5[Away ID],L556)</f>
        <v>#DIV/0!</v>
      </c>
      <c r="N556">
        <f>COUNTIFS(Table5[Home ID],K556,Table5[Away ID],L556)</f>
        <v>0</v>
      </c>
      <c r="O556">
        <f>COUNTIFS(Table5[Home ID],K556,Table5[Away ID],L556,Table5[Run Diff.],"&gt;0")</f>
        <v>0</v>
      </c>
      <c r="P556">
        <f>Table7[[#This Row],[GP]]-Table7[[#This Row],[Wins]]</f>
        <v>0</v>
      </c>
    </row>
    <row r="557" spans="11:16" hidden="1" x14ac:dyDescent="0.3">
      <c r="K557">
        <v>15</v>
      </c>
      <c r="L557">
        <v>19</v>
      </c>
      <c r="M557" t="e">
        <f>SUMIFS(Table5[Run Diff.],Table5[Home ID],K557,Table5[Away ID],L557)/COUNTIFS(Table5[Home ID],K557,Table5[Away ID],L557)</f>
        <v>#DIV/0!</v>
      </c>
      <c r="N557">
        <f>COUNTIFS(Table5[Home ID],K557,Table5[Away ID],L557)</f>
        <v>0</v>
      </c>
      <c r="O557">
        <f>COUNTIFS(Table5[Home ID],K557,Table5[Away ID],L557,Table5[Run Diff.],"&gt;0")</f>
        <v>0</v>
      </c>
      <c r="P557">
        <f>Table7[[#This Row],[GP]]-Table7[[#This Row],[Wins]]</f>
        <v>0</v>
      </c>
    </row>
    <row r="558" spans="11:16" hidden="1" x14ac:dyDescent="0.3">
      <c r="K558">
        <v>16</v>
      </c>
      <c r="L558">
        <v>19</v>
      </c>
      <c r="M558" t="e">
        <f>SUMIFS(Table5[Run Diff.],Table5[Home ID],K558,Table5[Away ID],L558)/COUNTIFS(Table5[Home ID],K558,Table5[Away ID],L558)</f>
        <v>#DIV/0!</v>
      </c>
      <c r="N558">
        <f>COUNTIFS(Table5[Home ID],K558,Table5[Away ID],L558)</f>
        <v>0</v>
      </c>
      <c r="O558">
        <f>COUNTIFS(Table5[Home ID],K558,Table5[Away ID],L558,Table5[Run Diff.],"&gt;0")</f>
        <v>0</v>
      </c>
      <c r="P558">
        <f>Table7[[#This Row],[GP]]-Table7[[#This Row],[Wins]]</f>
        <v>0</v>
      </c>
    </row>
    <row r="559" spans="11:16" hidden="1" x14ac:dyDescent="0.3">
      <c r="K559">
        <v>17</v>
      </c>
      <c r="L559">
        <v>19</v>
      </c>
      <c r="M559" t="e">
        <f>SUMIFS(Table5[Run Diff.],Table5[Home ID],K559,Table5[Away ID],L559)/COUNTIFS(Table5[Home ID],K559,Table5[Away ID],L559)</f>
        <v>#DIV/0!</v>
      </c>
      <c r="N559">
        <f>COUNTIFS(Table5[Home ID],K559,Table5[Away ID],L559)</f>
        <v>0</v>
      </c>
      <c r="O559">
        <f>COUNTIFS(Table5[Home ID],K559,Table5[Away ID],L559,Table5[Run Diff.],"&gt;0")</f>
        <v>0</v>
      </c>
      <c r="P559">
        <f>Table7[[#This Row],[GP]]-Table7[[#This Row],[Wins]]</f>
        <v>0</v>
      </c>
    </row>
    <row r="560" spans="11:16" hidden="1" x14ac:dyDescent="0.3">
      <c r="K560">
        <v>18</v>
      </c>
      <c r="L560">
        <v>19</v>
      </c>
      <c r="M560" t="e">
        <f>SUMIFS(Table5[Run Diff.],Table5[Home ID],K560,Table5[Away ID],L560)/COUNTIFS(Table5[Home ID],K560,Table5[Away ID],L560)</f>
        <v>#DIV/0!</v>
      </c>
      <c r="N560">
        <f>COUNTIFS(Table5[Home ID],K560,Table5[Away ID],L560)</f>
        <v>0</v>
      </c>
      <c r="O560">
        <f>COUNTIFS(Table5[Home ID],K560,Table5[Away ID],L560,Table5[Run Diff.],"&gt;0")</f>
        <v>0</v>
      </c>
      <c r="P560">
        <f>Table7[[#This Row],[GP]]-Table7[[#This Row],[Wins]]</f>
        <v>0</v>
      </c>
    </row>
    <row r="561" spans="11:16" hidden="1" x14ac:dyDescent="0.3">
      <c r="K561">
        <v>19</v>
      </c>
      <c r="L561">
        <v>19</v>
      </c>
      <c r="M561" t="e">
        <f>SUMIFS(Table5[Run Diff.],Table5[Home ID],K561,Table5[Away ID],L561)/COUNTIFS(Table5[Home ID],K561,Table5[Away ID],L561)</f>
        <v>#DIV/0!</v>
      </c>
      <c r="N561">
        <f>COUNTIFS(Table5[Home ID],K561,Table5[Away ID],L561)</f>
        <v>0</v>
      </c>
      <c r="O561">
        <f>COUNTIFS(Table5[Home ID],K561,Table5[Away ID],L561,Table5[Run Diff.],"&gt;0")</f>
        <v>0</v>
      </c>
      <c r="P561">
        <f>Table7[[#This Row],[GP]]-Table7[[#This Row],[Wins]]</f>
        <v>0</v>
      </c>
    </row>
    <row r="562" spans="11:16" hidden="1" x14ac:dyDescent="0.3">
      <c r="K562">
        <v>20</v>
      </c>
      <c r="L562">
        <v>19</v>
      </c>
      <c r="M562" t="e">
        <f>SUMIFS(Table5[Run Diff.],Table5[Home ID],K562,Table5[Away ID],L562)/COUNTIFS(Table5[Home ID],K562,Table5[Away ID],L562)</f>
        <v>#DIV/0!</v>
      </c>
      <c r="N562">
        <f>COUNTIFS(Table5[Home ID],K562,Table5[Away ID],L562)</f>
        <v>0</v>
      </c>
      <c r="O562">
        <f>COUNTIFS(Table5[Home ID],K562,Table5[Away ID],L562,Table5[Run Diff.],"&gt;0")</f>
        <v>0</v>
      </c>
      <c r="P562">
        <f>Table7[[#This Row],[GP]]-Table7[[#This Row],[Wins]]</f>
        <v>0</v>
      </c>
    </row>
    <row r="563" spans="11:16" hidden="1" x14ac:dyDescent="0.3">
      <c r="K563">
        <v>21</v>
      </c>
      <c r="L563">
        <v>19</v>
      </c>
      <c r="M563" t="e">
        <f>SUMIFS(Table5[Run Diff.],Table5[Home ID],K563,Table5[Away ID],L563)/COUNTIFS(Table5[Home ID],K563,Table5[Away ID],L563)</f>
        <v>#DIV/0!</v>
      </c>
      <c r="N563">
        <f>COUNTIFS(Table5[Home ID],K563,Table5[Away ID],L563)</f>
        <v>0</v>
      </c>
      <c r="O563">
        <f>COUNTIFS(Table5[Home ID],K563,Table5[Away ID],L563,Table5[Run Diff.],"&gt;0")</f>
        <v>0</v>
      </c>
      <c r="P563">
        <f>Table7[[#This Row],[GP]]-Table7[[#This Row],[Wins]]</f>
        <v>0</v>
      </c>
    </row>
    <row r="564" spans="11:16" hidden="1" x14ac:dyDescent="0.3">
      <c r="K564">
        <v>22</v>
      </c>
      <c r="L564">
        <v>19</v>
      </c>
      <c r="M564" t="e">
        <f>SUMIFS(Table5[Run Diff.],Table5[Home ID],K564,Table5[Away ID],L564)/COUNTIFS(Table5[Home ID],K564,Table5[Away ID],L564)</f>
        <v>#DIV/0!</v>
      </c>
      <c r="N564">
        <f>COUNTIFS(Table5[Home ID],K564,Table5[Away ID],L564)</f>
        <v>0</v>
      </c>
      <c r="O564">
        <f>COUNTIFS(Table5[Home ID],K564,Table5[Away ID],L564,Table5[Run Diff.],"&gt;0")</f>
        <v>0</v>
      </c>
      <c r="P564">
        <f>Table7[[#This Row],[GP]]-Table7[[#This Row],[Wins]]</f>
        <v>0</v>
      </c>
    </row>
    <row r="565" spans="11:16" hidden="1" x14ac:dyDescent="0.3">
      <c r="K565">
        <v>23</v>
      </c>
      <c r="L565">
        <v>19</v>
      </c>
      <c r="M565" t="e">
        <f>SUMIFS(Table5[Run Diff.],Table5[Home ID],K565,Table5[Away ID],L565)/COUNTIFS(Table5[Home ID],K565,Table5[Away ID],L565)</f>
        <v>#DIV/0!</v>
      </c>
      <c r="N565">
        <f>COUNTIFS(Table5[Home ID],K565,Table5[Away ID],L565)</f>
        <v>0</v>
      </c>
      <c r="O565">
        <f>COUNTIFS(Table5[Home ID],K565,Table5[Away ID],L565,Table5[Run Diff.],"&gt;0")</f>
        <v>0</v>
      </c>
      <c r="P565">
        <f>Table7[[#This Row],[GP]]-Table7[[#This Row],[Wins]]</f>
        <v>0</v>
      </c>
    </row>
    <row r="566" spans="11:16" hidden="1" x14ac:dyDescent="0.3">
      <c r="K566">
        <v>24</v>
      </c>
      <c r="L566">
        <v>19</v>
      </c>
      <c r="M566" t="e">
        <f>SUMIFS(Table5[Run Diff.],Table5[Home ID],K566,Table5[Away ID],L566)/COUNTIFS(Table5[Home ID],K566,Table5[Away ID],L566)</f>
        <v>#DIV/0!</v>
      </c>
      <c r="N566">
        <f>COUNTIFS(Table5[Home ID],K566,Table5[Away ID],L566)</f>
        <v>0</v>
      </c>
      <c r="O566">
        <f>COUNTIFS(Table5[Home ID],K566,Table5[Away ID],L566,Table5[Run Diff.],"&gt;0")</f>
        <v>0</v>
      </c>
      <c r="P566">
        <f>Table7[[#This Row],[GP]]-Table7[[#This Row],[Wins]]</f>
        <v>0</v>
      </c>
    </row>
    <row r="567" spans="11:16" hidden="1" x14ac:dyDescent="0.3">
      <c r="K567">
        <v>25</v>
      </c>
      <c r="L567">
        <v>19</v>
      </c>
      <c r="M567" t="e">
        <f>SUMIFS(Table5[Run Diff.],Table5[Home ID],K567,Table5[Away ID],L567)/COUNTIFS(Table5[Home ID],K567,Table5[Away ID],L567)</f>
        <v>#DIV/0!</v>
      </c>
      <c r="N567">
        <f>COUNTIFS(Table5[Home ID],K567,Table5[Away ID],L567)</f>
        <v>0</v>
      </c>
      <c r="O567">
        <f>COUNTIFS(Table5[Home ID],K567,Table5[Away ID],L567,Table5[Run Diff.],"&gt;0")</f>
        <v>0</v>
      </c>
      <c r="P567">
        <f>Table7[[#This Row],[GP]]-Table7[[#This Row],[Wins]]</f>
        <v>0</v>
      </c>
    </row>
    <row r="568" spans="11:16" hidden="1" x14ac:dyDescent="0.3">
      <c r="K568">
        <v>26</v>
      </c>
      <c r="L568">
        <v>19</v>
      </c>
      <c r="M568" t="e">
        <f>SUMIFS(Table5[Run Diff.],Table5[Home ID],K568,Table5[Away ID],L568)/COUNTIFS(Table5[Home ID],K568,Table5[Away ID],L568)</f>
        <v>#DIV/0!</v>
      </c>
      <c r="N568">
        <f>COUNTIFS(Table5[Home ID],K568,Table5[Away ID],L568)</f>
        <v>0</v>
      </c>
      <c r="O568">
        <f>COUNTIFS(Table5[Home ID],K568,Table5[Away ID],L568,Table5[Run Diff.],"&gt;0")</f>
        <v>0</v>
      </c>
      <c r="P568">
        <f>Table7[[#This Row],[GP]]-Table7[[#This Row],[Wins]]</f>
        <v>0</v>
      </c>
    </row>
    <row r="569" spans="11:16" hidden="1" x14ac:dyDescent="0.3">
      <c r="K569">
        <v>27</v>
      </c>
      <c r="L569">
        <v>19</v>
      </c>
      <c r="M569" t="e">
        <f>SUMIFS(Table5[Run Diff.],Table5[Home ID],K569,Table5[Away ID],L569)/COUNTIFS(Table5[Home ID],K569,Table5[Away ID],L569)</f>
        <v>#DIV/0!</v>
      </c>
      <c r="N569">
        <f>COUNTIFS(Table5[Home ID],K569,Table5[Away ID],L569)</f>
        <v>0</v>
      </c>
      <c r="O569">
        <f>COUNTIFS(Table5[Home ID],K569,Table5[Away ID],L569,Table5[Run Diff.],"&gt;0")</f>
        <v>0</v>
      </c>
      <c r="P569">
        <f>Table7[[#This Row],[GP]]-Table7[[#This Row],[Wins]]</f>
        <v>0</v>
      </c>
    </row>
    <row r="570" spans="11:16" hidden="1" x14ac:dyDescent="0.3">
      <c r="K570">
        <v>28</v>
      </c>
      <c r="L570">
        <v>19</v>
      </c>
      <c r="M570" t="e">
        <f>SUMIFS(Table5[Run Diff.],Table5[Home ID],K570,Table5[Away ID],L570)/COUNTIFS(Table5[Home ID],K570,Table5[Away ID],L570)</f>
        <v>#DIV/0!</v>
      </c>
      <c r="N570">
        <f>COUNTIFS(Table5[Home ID],K570,Table5[Away ID],L570)</f>
        <v>0</v>
      </c>
      <c r="O570">
        <f>COUNTIFS(Table5[Home ID],K570,Table5[Away ID],L570,Table5[Run Diff.],"&gt;0")</f>
        <v>0</v>
      </c>
      <c r="P570">
        <f>Table7[[#This Row],[GP]]-Table7[[#This Row],[Wins]]</f>
        <v>0</v>
      </c>
    </row>
    <row r="571" spans="11:16" hidden="1" x14ac:dyDescent="0.3">
      <c r="K571">
        <v>29</v>
      </c>
      <c r="L571">
        <v>19</v>
      </c>
      <c r="M571" t="e">
        <f>SUMIFS(Table5[Run Diff.],Table5[Home ID],K571,Table5[Away ID],L571)/COUNTIFS(Table5[Home ID],K571,Table5[Away ID],L571)</f>
        <v>#DIV/0!</v>
      </c>
      <c r="N571">
        <f>COUNTIFS(Table5[Home ID],K571,Table5[Away ID],L571)</f>
        <v>0</v>
      </c>
      <c r="O571">
        <f>COUNTIFS(Table5[Home ID],K571,Table5[Away ID],L571,Table5[Run Diff.],"&gt;0")</f>
        <v>0</v>
      </c>
      <c r="P571">
        <f>Table7[[#This Row],[GP]]-Table7[[#This Row],[Wins]]</f>
        <v>0</v>
      </c>
    </row>
    <row r="572" spans="11:16" hidden="1" x14ac:dyDescent="0.3">
      <c r="K572">
        <v>30</v>
      </c>
      <c r="L572">
        <v>19</v>
      </c>
      <c r="M572" t="e">
        <f>SUMIFS(Table5[Run Diff.],Table5[Home ID],K572,Table5[Away ID],L572)/COUNTIFS(Table5[Home ID],K572,Table5[Away ID],L572)</f>
        <v>#DIV/0!</v>
      </c>
      <c r="N572">
        <f>COUNTIFS(Table5[Home ID],K572,Table5[Away ID],L572)</f>
        <v>0</v>
      </c>
      <c r="O572">
        <f>COUNTIFS(Table5[Home ID],K572,Table5[Away ID],L572,Table5[Run Diff.],"&gt;0")</f>
        <v>0</v>
      </c>
      <c r="P572">
        <f>Table7[[#This Row],[GP]]-Table7[[#This Row],[Wins]]</f>
        <v>0</v>
      </c>
    </row>
    <row r="573" spans="11:16" hidden="1" x14ac:dyDescent="0.3">
      <c r="K573">
        <v>1</v>
      </c>
      <c r="L573">
        <v>20</v>
      </c>
      <c r="M573" t="e">
        <f>SUMIFS(Table5[Run Diff.],Table5[Home ID],K573,Table5[Away ID],L573)/COUNTIFS(Table5[Home ID],K573,Table5[Away ID],L573)</f>
        <v>#DIV/0!</v>
      </c>
      <c r="N573">
        <f>COUNTIFS(Table5[Home ID],K573,Table5[Away ID],L573)</f>
        <v>0</v>
      </c>
      <c r="O573">
        <f>COUNTIFS(Table5[Home ID],K573,Table5[Away ID],L573,Table5[Run Diff.],"&gt;0")</f>
        <v>0</v>
      </c>
      <c r="P573">
        <f>Table7[[#This Row],[GP]]-Table7[[#This Row],[Wins]]</f>
        <v>0</v>
      </c>
    </row>
    <row r="574" spans="11:16" hidden="1" x14ac:dyDescent="0.3">
      <c r="K574">
        <v>2</v>
      </c>
      <c r="L574">
        <v>20</v>
      </c>
      <c r="M574" t="e">
        <f>SUMIFS(Table5[Run Diff.],Table5[Home ID],K574,Table5[Away ID],L574)/COUNTIFS(Table5[Home ID],K574,Table5[Away ID],L574)</f>
        <v>#DIV/0!</v>
      </c>
      <c r="N574">
        <f>COUNTIFS(Table5[Home ID],K574,Table5[Away ID],L574)</f>
        <v>0</v>
      </c>
      <c r="O574">
        <f>COUNTIFS(Table5[Home ID],K574,Table5[Away ID],L574,Table5[Run Diff.],"&gt;0")</f>
        <v>0</v>
      </c>
      <c r="P574">
        <f>Table7[[#This Row],[GP]]-Table7[[#This Row],[Wins]]</f>
        <v>0</v>
      </c>
    </row>
    <row r="575" spans="11:16" hidden="1" x14ac:dyDescent="0.3">
      <c r="K575">
        <v>3</v>
      </c>
      <c r="L575">
        <v>20</v>
      </c>
      <c r="M575" t="e">
        <f>SUMIFS(Table5[Run Diff.],Table5[Home ID],K575,Table5[Away ID],L575)/COUNTIFS(Table5[Home ID],K575,Table5[Away ID],L575)</f>
        <v>#DIV/0!</v>
      </c>
      <c r="N575">
        <f>COUNTIFS(Table5[Home ID],K575,Table5[Away ID],L575)</f>
        <v>0</v>
      </c>
      <c r="O575">
        <f>COUNTIFS(Table5[Home ID],K575,Table5[Away ID],L575,Table5[Run Diff.],"&gt;0")</f>
        <v>0</v>
      </c>
      <c r="P575">
        <f>Table7[[#This Row],[GP]]-Table7[[#This Row],[Wins]]</f>
        <v>0</v>
      </c>
    </row>
    <row r="576" spans="11:16" hidden="1" x14ac:dyDescent="0.3">
      <c r="K576">
        <v>4</v>
      </c>
      <c r="L576">
        <v>20</v>
      </c>
      <c r="M576" t="e">
        <f>SUMIFS(Table5[Run Diff.],Table5[Home ID],K576,Table5[Away ID],L576)/COUNTIFS(Table5[Home ID],K576,Table5[Away ID],L576)</f>
        <v>#DIV/0!</v>
      </c>
      <c r="N576">
        <f>COUNTIFS(Table5[Home ID],K576,Table5[Away ID],L576)</f>
        <v>0</v>
      </c>
      <c r="O576">
        <f>COUNTIFS(Table5[Home ID],K576,Table5[Away ID],L576,Table5[Run Diff.],"&gt;0")</f>
        <v>0</v>
      </c>
      <c r="P576">
        <f>Table7[[#This Row],[GP]]-Table7[[#This Row],[Wins]]</f>
        <v>0</v>
      </c>
    </row>
    <row r="577" spans="11:16" hidden="1" x14ac:dyDescent="0.3">
      <c r="K577">
        <v>5</v>
      </c>
      <c r="L577">
        <v>20</v>
      </c>
      <c r="M577" t="e">
        <f>SUMIFS(Table5[Run Diff.],Table5[Home ID],K577,Table5[Away ID],L577)/COUNTIFS(Table5[Home ID],K577,Table5[Away ID],L577)</f>
        <v>#DIV/0!</v>
      </c>
      <c r="N577">
        <f>COUNTIFS(Table5[Home ID],K577,Table5[Away ID],L577)</f>
        <v>0</v>
      </c>
      <c r="O577">
        <f>COUNTIFS(Table5[Home ID],K577,Table5[Away ID],L577,Table5[Run Diff.],"&gt;0")</f>
        <v>0</v>
      </c>
      <c r="P577">
        <f>Table7[[#This Row],[GP]]-Table7[[#This Row],[Wins]]</f>
        <v>0</v>
      </c>
    </row>
    <row r="578" spans="11:16" hidden="1" x14ac:dyDescent="0.3">
      <c r="K578">
        <v>6</v>
      </c>
      <c r="L578">
        <v>20</v>
      </c>
      <c r="M578" t="e">
        <f>SUMIFS(Table5[Run Diff.],Table5[Home ID],K578,Table5[Away ID],L578)/COUNTIFS(Table5[Home ID],K578,Table5[Away ID],L578)</f>
        <v>#DIV/0!</v>
      </c>
      <c r="N578">
        <f>COUNTIFS(Table5[Home ID],K578,Table5[Away ID],L578)</f>
        <v>0</v>
      </c>
      <c r="O578">
        <f>COUNTIFS(Table5[Home ID],K578,Table5[Away ID],L578,Table5[Run Diff.],"&gt;0")</f>
        <v>0</v>
      </c>
      <c r="P578">
        <f>Table7[[#This Row],[GP]]-Table7[[#This Row],[Wins]]</f>
        <v>0</v>
      </c>
    </row>
    <row r="579" spans="11:16" hidden="1" x14ac:dyDescent="0.3">
      <c r="K579">
        <v>7</v>
      </c>
      <c r="L579">
        <v>20</v>
      </c>
      <c r="M579" t="e">
        <f>SUMIFS(Table5[Run Diff.],Table5[Home ID],K579,Table5[Away ID],L579)/COUNTIFS(Table5[Home ID],K579,Table5[Away ID],L579)</f>
        <v>#DIV/0!</v>
      </c>
      <c r="N579">
        <f>COUNTIFS(Table5[Home ID],K579,Table5[Away ID],L579)</f>
        <v>0</v>
      </c>
      <c r="O579">
        <f>COUNTIFS(Table5[Home ID],K579,Table5[Away ID],L579,Table5[Run Diff.],"&gt;0")</f>
        <v>0</v>
      </c>
      <c r="P579">
        <f>Table7[[#This Row],[GP]]-Table7[[#This Row],[Wins]]</f>
        <v>0</v>
      </c>
    </row>
    <row r="580" spans="11:16" hidden="1" x14ac:dyDescent="0.3">
      <c r="K580">
        <v>8</v>
      </c>
      <c r="L580">
        <v>20</v>
      </c>
      <c r="M580" t="e">
        <f>SUMIFS(Table5[Run Diff.],Table5[Home ID],K580,Table5[Away ID],L580)/COUNTIFS(Table5[Home ID],K580,Table5[Away ID],L580)</f>
        <v>#DIV/0!</v>
      </c>
      <c r="N580">
        <f>COUNTIFS(Table5[Home ID],K580,Table5[Away ID],L580)</f>
        <v>0</v>
      </c>
      <c r="O580">
        <f>COUNTIFS(Table5[Home ID],K580,Table5[Away ID],L580,Table5[Run Diff.],"&gt;0")</f>
        <v>0</v>
      </c>
      <c r="P580">
        <f>Table7[[#This Row],[GP]]-Table7[[#This Row],[Wins]]</f>
        <v>0</v>
      </c>
    </row>
    <row r="581" spans="11:16" hidden="1" x14ac:dyDescent="0.3">
      <c r="K581">
        <v>9</v>
      </c>
      <c r="L581">
        <v>20</v>
      </c>
      <c r="M581" t="e">
        <f>SUMIFS(Table5[Run Diff.],Table5[Home ID],K581,Table5[Away ID],L581)/COUNTIFS(Table5[Home ID],K581,Table5[Away ID],L581)</f>
        <v>#DIV/0!</v>
      </c>
      <c r="N581">
        <f>COUNTIFS(Table5[Home ID],K581,Table5[Away ID],L581)</f>
        <v>0</v>
      </c>
      <c r="O581">
        <f>COUNTIFS(Table5[Home ID],K581,Table5[Away ID],L581,Table5[Run Diff.],"&gt;0")</f>
        <v>0</v>
      </c>
      <c r="P581">
        <f>Table7[[#This Row],[GP]]-Table7[[#This Row],[Wins]]</f>
        <v>0</v>
      </c>
    </row>
    <row r="582" spans="11:16" hidden="1" x14ac:dyDescent="0.3">
      <c r="K582">
        <v>10</v>
      </c>
      <c r="L582">
        <v>20</v>
      </c>
      <c r="M582" t="e">
        <f>SUMIFS(Table5[Run Diff.],Table5[Home ID],K582,Table5[Away ID],L582)/COUNTIFS(Table5[Home ID],K582,Table5[Away ID],L582)</f>
        <v>#DIV/0!</v>
      </c>
      <c r="N582">
        <f>COUNTIFS(Table5[Home ID],K582,Table5[Away ID],L582)</f>
        <v>0</v>
      </c>
      <c r="O582">
        <f>COUNTIFS(Table5[Home ID],K582,Table5[Away ID],L582,Table5[Run Diff.],"&gt;0")</f>
        <v>0</v>
      </c>
      <c r="P582">
        <f>Table7[[#This Row],[GP]]-Table7[[#This Row],[Wins]]</f>
        <v>0</v>
      </c>
    </row>
    <row r="583" spans="11:16" x14ac:dyDescent="0.3">
      <c r="K583">
        <v>11</v>
      </c>
      <c r="L583">
        <v>20</v>
      </c>
      <c r="M583">
        <f>SUMIFS(Table5[Run Diff.],Table5[Home ID],K583,Table5[Away ID],L583)/COUNTIFS(Table5[Home ID],K583,Table5[Away ID],L583)</f>
        <v>3.5</v>
      </c>
      <c r="N583">
        <f>COUNTIFS(Table5[Home ID],K583,Table5[Away ID],L583)</f>
        <v>2</v>
      </c>
      <c r="O583">
        <f>COUNTIFS(Table5[Home ID],K583,Table5[Away ID],L583,Table5[Run Diff.],"&gt;0")</f>
        <v>2</v>
      </c>
      <c r="P583">
        <f>Table7[[#This Row],[GP]]-Table7[[#This Row],[Wins]]</f>
        <v>0</v>
      </c>
    </row>
    <row r="584" spans="11:16" hidden="1" x14ac:dyDescent="0.3">
      <c r="K584">
        <v>12</v>
      </c>
      <c r="L584">
        <v>20</v>
      </c>
      <c r="M584" t="e">
        <f>SUMIFS(Table5[Run Diff.],Table5[Home ID],K584,Table5[Away ID],L584)/COUNTIFS(Table5[Home ID],K584,Table5[Away ID],L584)</f>
        <v>#DIV/0!</v>
      </c>
      <c r="N584">
        <f>COUNTIFS(Table5[Home ID],K584,Table5[Away ID],L584)</f>
        <v>0</v>
      </c>
      <c r="O584">
        <f>COUNTIFS(Table5[Home ID],K584,Table5[Away ID],L584,Table5[Run Diff.],"&gt;0")</f>
        <v>0</v>
      </c>
      <c r="P584">
        <f>Table7[[#This Row],[GP]]-Table7[[#This Row],[Wins]]</f>
        <v>0</v>
      </c>
    </row>
    <row r="585" spans="11:16" hidden="1" x14ac:dyDescent="0.3">
      <c r="K585">
        <v>13</v>
      </c>
      <c r="L585">
        <v>20</v>
      </c>
      <c r="M585" t="e">
        <f>SUMIFS(Table5[Run Diff.],Table5[Home ID],K585,Table5[Away ID],L585)/COUNTIFS(Table5[Home ID],K585,Table5[Away ID],L585)</f>
        <v>#DIV/0!</v>
      </c>
      <c r="N585">
        <f>COUNTIFS(Table5[Home ID],K585,Table5[Away ID],L585)</f>
        <v>0</v>
      </c>
      <c r="O585">
        <f>COUNTIFS(Table5[Home ID],K585,Table5[Away ID],L585,Table5[Run Diff.],"&gt;0")</f>
        <v>0</v>
      </c>
      <c r="P585">
        <f>Table7[[#This Row],[GP]]-Table7[[#This Row],[Wins]]</f>
        <v>0</v>
      </c>
    </row>
    <row r="586" spans="11:16" hidden="1" x14ac:dyDescent="0.3">
      <c r="K586">
        <v>14</v>
      </c>
      <c r="L586">
        <v>20</v>
      </c>
      <c r="M586" t="e">
        <f>SUMIFS(Table5[Run Diff.],Table5[Home ID],K586,Table5[Away ID],L586)/COUNTIFS(Table5[Home ID],K586,Table5[Away ID],L586)</f>
        <v>#DIV/0!</v>
      </c>
      <c r="N586">
        <f>COUNTIFS(Table5[Home ID],K586,Table5[Away ID],L586)</f>
        <v>0</v>
      </c>
      <c r="O586">
        <f>COUNTIFS(Table5[Home ID],K586,Table5[Away ID],L586,Table5[Run Diff.],"&gt;0")</f>
        <v>0</v>
      </c>
      <c r="P586">
        <f>Table7[[#This Row],[GP]]-Table7[[#This Row],[Wins]]</f>
        <v>0</v>
      </c>
    </row>
    <row r="587" spans="11:16" hidden="1" x14ac:dyDescent="0.3">
      <c r="K587">
        <v>15</v>
      </c>
      <c r="L587">
        <v>20</v>
      </c>
      <c r="M587" t="e">
        <f>SUMIFS(Table5[Run Diff.],Table5[Home ID],K587,Table5[Away ID],L587)/COUNTIFS(Table5[Home ID],K587,Table5[Away ID],L587)</f>
        <v>#DIV/0!</v>
      </c>
      <c r="N587">
        <f>COUNTIFS(Table5[Home ID],K587,Table5[Away ID],L587)</f>
        <v>0</v>
      </c>
      <c r="O587">
        <f>COUNTIFS(Table5[Home ID],K587,Table5[Away ID],L587,Table5[Run Diff.],"&gt;0")</f>
        <v>0</v>
      </c>
      <c r="P587">
        <f>Table7[[#This Row],[GP]]-Table7[[#This Row],[Wins]]</f>
        <v>0</v>
      </c>
    </row>
    <row r="588" spans="11:16" hidden="1" x14ac:dyDescent="0.3">
      <c r="K588">
        <v>16</v>
      </c>
      <c r="L588">
        <v>20</v>
      </c>
      <c r="M588" t="e">
        <f>SUMIFS(Table5[Run Diff.],Table5[Home ID],K588,Table5[Away ID],L588)/COUNTIFS(Table5[Home ID],K588,Table5[Away ID],L588)</f>
        <v>#DIV/0!</v>
      </c>
      <c r="N588">
        <f>COUNTIFS(Table5[Home ID],K588,Table5[Away ID],L588)</f>
        <v>0</v>
      </c>
      <c r="O588">
        <f>COUNTIFS(Table5[Home ID],K588,Table5[Away ID],L588,Table5[Run Diff.],"&gt;0")</f>
        <v>0</v>
      </c>
      <c r="P588">
        <f>Table7[[#This Row],[GP]]-Table7[[#This Row],[Wins]]</f>
        <v>0</v>
      </c>
    </row>
    <row r="589" spans="11:16" hidden="1" x14ac:dyDescent="0.3">
      <c r="K589">
        <v>17</v>
      </c>
      <c r="L589">
        <v>20</v>
      </c>
      <c r="M589" t="e">
        <f>SUMIFS(Table5[Run Diff.],Table5[Home ID],K589,Table5[Away ID],L589)/COUNTIFS(Table5[Home ID],K589,Table5[Away ID],L589)</f>
        <v>#DIV/0!</v>
      </c>
      <c r="N589">
        <f>COUNTIFS(Table5[Home ID],K589,Table5[Away ID],L589)</f>
        <v>0</v>
      </c>
      <c r="O589">
        <f>COUNTIFS(Table5[Home ID],K589,Table5[Away ID],L589,Table5[Run Diff.],"&gt;0")</f>
        <v>0</v>
      </c>
      <c r="P589">
        <f>Table7[[#This Row],[GP]]-Table7[[#This Row],[Wins]]</f>
        <v>0</v>
      </c>
    </row>
    <row r="590" spans="11:16" hidden="1" x14ac:dyDescent="0.3">
      <c r="K590">
        <v>18</v>
      </c>
      <c r="L590">
        <v>20</v>
      </c>
      <c r="M590" t="e">
        <f>SUMIFS(Table5[Run Diff.],Table5[Home ID],K590,Table5[Away ID],L590)/COUNTIFS(Table5[Home ID],K590,Table5[Away ID],L590)</f>
        <v>#DIV/0!</v>
      </c>
      <c r="N590">
        <f>COUNTIFS(Table5[Home ID],K590,Table5[Away ID],L590)</f>
        <v>0</v>
      </c>
      <c r="O590">
        <f>COUNTIFS(Table5[Home ID],K590,Table5[Away ID],L590,Table5[Run Diff.],"&gt;0")</f>
        <v>0</v>
      </c>
      <c r="P590">
        <f>Table7[[#This Row],[GP]]-Table7[[#This Row],[Wins]]</f>
        <v>0</v>
      </c>
    </row>
    <row r="591" spans="11:16" x14ac:dyDescent="0.3">
      <c r="K591">
        <v>19</v>
      </c>
      <c r="L591">
        <v>20</v>
      </c>
      <c r="M591">
        <f>SUMIFS(Table5[Run Diff.],Table5[Home ID],K591,Table5[Away ID],L591)/COUNTIFS(Table5[Home ID],K591,Table5[Away ID],L591)</f>
        <v>-1.5</v>
      </c>
      <c r="N591">
        <f>COUNTIFS(Table5[Home ID],K591,Table5[Away ID],L591)</f>
        <v>4</v>
      </c>
      <c r="O591">
        <f>COUNTIFS(Table5[Home ID],K591,Table5[Away ID],L591,Table5[Run Diff.],"&gt;0")</f>
        <v>0</v>
      </c>
      <c r="P591">
        <f>Table7[[#This Row],[GP]]-Table7[[#This Row],[Wins]]</f>
        <v>4</v>
      </c>
    </row>
    <row r="592" spans="11:16" hidden="1" x14ac:dyDescent="0.3">
      <c r="K592">
        <v>20</v>
      </c>
      <c r="L592">
        <v>20</v>
      </c>
      <c r="M592" t="e">
        <f>SUMIFS(Table5[Run Diff.],Table5[Home ID],K592,Table5[Away ID],L592)/COUNTIFS(Table5[Home ID],K592,Table5[Away ID],L592)</f>
        <v>#DIV/0!</v>
      </c>
      <c r="N592">
        <f>COUNTIFS(Table5[Home ID],K592,Table5[Away ID],L592)</f>
        <v>0</v>
      </c>
      <c r="O592">
        <f>COUNTIFS(Table5[Home ID],K592,Table5[Away ID],L592,Table5[Run Diff.],"&gt;0")</f>
        <v>0</v>
      </c>
      <c r="P592">
        <f>Table7[[#This Row],[GP]]-Table7[[#This Row],[Wins]]</f>
        <v>0</v>
      </c>
    </row>
    <row r="593" spans="11:16" hidden="1" x14ac:dyDescent="0.3">
      <c r="K593">
        <v>21</v>
      </c>
      <c r="L593">
        <v>20</v>
      </c>
      <c r="M593" t="e">
        <f>SUMIFS(Table5[Run Diff.],Table5[Home ID],K593,Table5[Away ID],L593)/COUNTIFS(Table5[Home ID],K593,Table5[Away ID],L593)</f>
        <v>#DIV/0!</v>
      </c>
      <c r="N593">
        <f>COUNTIFS(Table5[Home ID],K593,Table5[Away ID],L593)</f>
        <v>0</v>
      </c>
      <c r="O593">
        <f>COUNTIFS(Table5[Home ID],K593,Table5[Away ID],L593,Table5[Run Diff.],"&gt;0")</f>
        <v>0</v>
      </c>
      <c r="P593">
        <f>Table7[[#This Row],[GP]]-Table7[[#This Row],[Wins]]</f>
        <v>0</v>
      </c>
    </row>
    <row r="594" spans="11:16" hidden="1" x14ac:dyDescent="0.3">
      <c r="K594">
        <v>22</v>
      </c>
      <c r="L594">
        <v>20</v>
      </c>
      <c r="M594" t="e">
        <f>SUMIFS(Table5[Run Diff.],Table5[Home ID],K594,Table5[Away ID],L594)/COUNTIFS(Table5[Home ID],K594,Table5[Away ID],L594)</f>
        <v>#DIV/0!</v>
      </c>
      <c r="N594">
        <f>COUNTIFS(Table5[Home ID],K594,Table5[Away ID],L594)</f>
        <v>0</v>
      </c>
      <c r="O594">
        <f>COUNTIFS(Table5[Home ID],K594,Table5[Away ID],L594,Table5[Run Diff.],"&gt;0")</f>
        <v>0</v>
      </c>
      <c r="P594">
        <f>Table7[[#This Row],[GP]]-Table7[[#This Row],[Wins]]</f>
        <v>0</v>
      </c>
    </row>
    <row r="595" spans="11:16" hidden="1" x14ac:dyDescent="0.3">
      <c r="K595">
        <v>23</v>
      </c>
      <c r="L595">
        <v>20</v>
      </c>
      <c r="M595" t="e">
        <f>SUMIFS(Table5[Run Diff.],Table5[Home ID],K595,Table5[Away ID],L595)/COUNTIFS(Table5[Home ID],K595,Table5[Away ID],L595)</f>
        <v>#DIV/0!</v>
      </c>
      <c r="N595">
        <f>COUNTIFS(Table5[Home ID],K595,Table5[Away ID],L595)</f>
        <v>0</v>
      </c>
      <c r="O595">
        <f>COUNTIFS(Table5[Home ID],K595,Table5[Away ID],L595,Table5[Run Diff.],"&gt;0")</f>
        <v>0</v>
      </c>
      <c r="P595">
        <f>Table7[[#This Row],[GP]]-Table7[[#This Row],[Wins]]</f>
        <v>0</v>
      </c>
    </row>
    <row r="596" spans="11:16" hidden="1" x14ac:dyDescent="0.3">
      <c r="K596">
        <v>24</v>
      </c>
      <c r="L596">
        <v>20</v>
      </c>
      <c r="M596" t="e">
        <f>SUMIFS(Table5[Run Diff.],Table5[Home ID],K596,Table5[Away ID],L596)/COUNTIFS(Table5[Home ID],K596,Table5[Away ID],L596)</f>
        <v>#DIV/0!</v>
      </c>
      <c r="N596">
        <f>COUNTIFS(Table5[Home ID],K596,Table5[Away ID],L596)</f>
        <v>0</v>
      </c>
      <c r="O596">
        <f>COUNTIFS(Table5[Home ID],K596,Table5[Away ID],L596,Table5[Run Diff.],"&gt;0")</f>
        <v>0</v>
      </c>
      <c r="P596">
        <f>Table7[[#This Row],[GP]]-Table7[[#This Row],[Wins]]</f>
        <v>0</v>
      </c>
    </row>
    <row r="597" spans="11:16" hidden="1" x14ac:dyDescent="0.3">
      <c r="K597">
        <v>25</v>
      </c>
      <c r="L597">
        <v>20</v>
      </c>
      <c r="M597" t="e">
        <f>SUMIFS(Table5[Run Diff.],Table5[Home ID],K597,Table5[Away ID],L597)/COUNTIFS(Table5[Home ID],K597,Table5[Away ID],L597)</f>
        <v>#DIV/0!</v>
      </c>
      <c r="N597">
        <f>COUNTIFS(Table5[Home ID],K597,Table5[Away ID],L597)</f>
        <v>0</v>
      </c>
      <c r="O597">
        <f>COUNTIFS(Table5[Home ID],K597,Table5[Away ID],L597,Table5[Run Diff.],"&gt;0")</f>
        <v>0</v>
      </c>
      <c r="P597">
        <f>Table7[[#This Row],[GP]]-Table7[[#This Row],[Wins]]</f>
        <v>0</v>
      </c>
    </row>
    <row r="598" spans="11:16" hidden="1" x14ac:dyDescent="0.3">
      <c r="K598">
        <v>26</v>
      </c>
      <c r="L598">
        <v>20</v>
      </c>
      <c r="M598" t="e">
        <f>SUMIFS(Table5[Run Diff.],Table5[Home ID],K598,Table5[Away ID],L598)/COUNTIFS(Table5[Home ID],K598,Table5[Away ID],L598)</f>
        <v>#DIV/0!</v>
      </c>
      <c r="N598">
        <f>COUNTIFS(Table5[Home ID],K598,Table5[Away ID],L598)</f>
        <v>0</v>
      </c>
      <c r="O598">
        <f>COUNTIFS(Table5[Home ID],K598,Table5[Away ID],L598,Table5[Run Diff.],"&gt;0")</f>
        <v>0</v>
      </c>
      <c r="P598">
        <f>Table7[[#This Row],[GP]]-Table7[[#This Row],[Wins]]</f>
        <v>0</v>
      </c>
    </row>
    <row r="599" spans="11:16" hidden="1" x14ac:dyDescent="0.3">
      <c r="K599">
        <v>27</v>
      </c>
      <c r="L599">
        <v>20</v>
      </c>
      <c r="M599" t="e">
        <f>SUMIFS(Table5[Run Diff.],Table5[Home ID],K599,Table5[Away ID],L599)/COUNTIFS(Table5[Home ID],K599,Table5[Away ID],L599)</f>
        <v>#DIV/0!</v>
      </c>
      <c r="N599">
        <f>COUNTIFS(Table5[Home ID],K599,Table5[Away ID],L599)</f>
        <v>0</v>
      </c>
      <c r="O599">
        <f>COUNTIFS(Table5[Home ID],K599,Table5[Away ID],L599,Table5[Run Diff.],"&gt;0")</f>
        <v>0</v>
      </c>
      <c r="P599">
        <f>Table7[[#This Row],[GP]]-Table7[[#This Row],[Wins]]</f>
        <v>0</v>
      </c>
    </row>
    <row r="600" spans="11:16" hidden="1" x14ac:dyDescent="0.3">
      <c r="K600">
        <v>28</v>
      </c>
      <c r="L600">
        <v>20</v>
      </c>
      <c r="M600" t="e">
        <f>SUMIFS(Table5[Run Diff.],Table5[Home ID],K600,Table5[Away ID],L600)/COUNTIFS(Table5[Home ID],K600,Table5[Away ID],L600)</f>
        <v>#DIV/0!</v>
      </c>
      <c r="N600">
        <f>COUNTIFS(Table5[Home ID],K600,Table5[Away ID],L600)</f>
        <v>0</v>
      </c>
      <c r="O600">
        <f>COUNTIFS(Table5[Home ID],K600,Table5[Away ID],L600,Table5[Run Diff.],"&gt;0")</f>
        <v>0</v>
      </c>
      <c r="P600">
        <f>Table7[[#This Row],[GP]]-Table7[[#This Row],[Wins]]</f>
        <v>0</v>
      </c>
    </row>
    <row r="601" spans="11:16" x14ac:dyDescent="0.3">
      <c r="K601">
        <v>29</v>
      </c>
      <c r="L601">
        <v>20</v>
      </c>
      <c r="M601">
        <f>SUMIFS(Table5[Run Diff.],Table5[Home ID],K601,Table5[Away ID],L601)/COUNTIFS(Table5[Home ID],K601,Table5[Away ID],L601)</f>
        <v>-1</v>
      </c>
      <c r="N601">
        <f>COUNTIFS(Table5[Home ID],K601,Table5[Away ID],L601)</f>
        <v>3</v>
      </c>
      <c r="O601">
        <f>COUNTIFS(Table5[Home ID],K601,Table5[Away ID],L601,Table5[Run Diff.],"&gt;0")</f>
        <v>1</v>
      </c>
      <c r="P601">
        <f>Table7[[#This Row],[GP]]-Table7[[#This Row],[Wins]]</f>
        <v>2</v>
      </c>
    </row>
    <row r="602" spans="11:16" x14ac:dyDescent="0.3">
      <c r="K602">
        <v>30</v>
      </c>
      <c r="L602">
        <v>20</v>
      </c>
      <c r="M602">
        <f>SUMIFS(Table5[Run Diff.],Table5[Home ID],K602,Table5[Away ID],L602)/COUNTIFS(Table5[Home ID],K602,Table5[Away ID],L602)</f>
        <v>1.6666666666666667</v>
      </c>
      <c r="N602">
        <f>COUNTIFS(Table5[Home ID],K602,Table5[Away ID],L602)</f>
        <v>3</v>
      </c>
      <c r="O602">
        <f>COUNTIFS(Table5[Home ID],K602,Table5[Away ID],L602,Table5[Run Diff.],"&gt;0")</f>
        <v>2</v>
      </c>
      <c r="P602">
        <f>Table7[[#This Row],[GP]]-Table7[[#This Row],[Wins]]</f>
        <v>1</v>
      </c>
    </row>
    <row r="603" spans="11:16" x14ac:dyDescent="0.3">
      <c r="K603">
        <v>1</v>
      </c>
      <c r="L603">
        <v>21</v>
      </c>
      <c r="M603">
        <f>SUMIFS(Table5[Run Diff.],Table5[Home ID],K603,Table5[Away ID],L603)/COUNTIFS(Table5[Home ID],K603,Table5[Away ID],L603)</f>
        <v>2</v>
      </c>
      <c r="N603">
        <f>COUNTIFS(Table5[Home ID],K603,Table5[Away ID],L603)</f>
        <v>3</v>
      </c>
      <c r="O603">
        <f>COUNTIFS(Table5[Home ID],K603,Table5[Away ID],L603,Table5[Run Diff.],"&gt;0")</f>
        <v>3</v>
      </c>
      <c r="P603">
        <f>Table7[[#This Row],[GP]]-Table7[[#This Row],[Wins]]</f>
        <v>0</v>
      </c>
    </row>
    <row r="604" spans="11:16" hidden="1" x14ac:dyDescent="0.3">
      <c r="K604">
        <v>2</v>
      </c>
      <c r="L604">
        <v>21</v>
      </c>
      <c r="M604" t="e">
        <f>SUMIFS(Table5[Run Diff.],Table5[Home ID],K604,Table5[Away ID],L604)/COUNTIFS(Table5[Home ID],K604,Table5[Away ID],L604)</f>
        <v>#DIV/0!</v>
      </c>
      <c r="N604">
        <f>COUNTIFS(Table5[Home ID],K604,Table5[Away ID],L604)</f>
        <v>0</v>
      </c>
      <c r="O604">
        <f>COUNTIFS(Table5[Home ID],K604,Table5[Away ID],L604,Table5[Run Diff.],"&gt;0")</f>
        <v>0</v>
      </c>
      <c r="P604">
        <f>Table7[[#This Row],[GP]]-Table7[[#This Row],[Wins]]</f>
        <v>0</v>
      </c>
    </row>
    <row r="605" spans="11:16" hidden="1" x14ac:dyDescent="0.3">
      <c r="K605">
        <v>3</v>
      </c>
      <c r="L605">
        <v>21</v>
      </c>
      <c r="M605" t="e">
        <f>SUMIFS(Table5[Run Diff.],Table5[Home ID],K605,Table5[Away ID],L605)/COUNTIFS(Table5[Home ID],K605,Table5[Away ID],L605)</f>
        <v>#DIV/0!</v>
      </c>
      <c r="N605">
        <f>COUNTIFS(Table5[Home ID],K605,Table5[Away ID],L605)</f>
        <v>0</v>
      </c>
      <c r="O605">
        <f>COUNTIFS(Table5[Home ID],K605,Table5[Away ID],L605,Table5[Run Diff.],"&gt;0")</f>
        <v>0</v>
      </c>
      <c r="P605">
        <f>Table7[[#This Row],[GP]]-Table7[[#This Row],[Wins]]</f>
        <v>0</v>
      </c>
    </row>
    <row r="606" spans="11:16" x14ac:dyDescent="0.3">
      <c r="K606">
        <v>4</v>
      </c>
      <c r="L606">
        <v>21</v>
      </c>
      <c r="M606">
        <f>SUMIFS(Table5[Run Diff.],Table5[Home ID],K606,Table5[Away ID],L606)/COUNTIFS(Table5[Home ID],K606,Table5[Away ID],L606)</f>
        <v>1.5</v>
      </c>
      <c r="N606">
        <f>COUNTIFS(Table5[Home ID],K606,Table5[Away ID],L606)</f>
        <v>2</v>
      </c>
      <c r="O606">
        <f>COUNTIFS(Table5[Home ID],K606,Table5[Away ID],L606,Table5[Run Diff.],"&gt;0")</f>
        <v>1</v>
      </c>
      <c r="P606">
        <f>Table7[[#This Row],[GP]]-Table7[[#This Row],[Wins]]</f>
        <v>1</v>
      </c>
    </row>
    <row r="607" spans="11:16" hidden="1" x14ac:dyDescent="0.3">
      <c r="K607">
        <v>5</v>
      </c>
      <c r="L607">
        <v>21</v>
      </c>
      <c r="M607" t="e">
        <f>SUMIFS(Table5[Run Diff.],Table5[Home ID],K607,Table5[Away ID],L607)/COUNTIFS(Table5[Home ID],K607,Table5[Away ID],L607)</f>
        <v>#DIV/0!</v>
      </c>
      <c r="N607">
        <f>COUNTIFS(Table5[Home ID],K607,Table5[Away ID],L607)</f>
        <v>0</v>
      </c>
      <c r="O607">
        <f>COUNTIFS(Table5[Home ID],K607,Table5[Away ID],L607,Table5[Run Diff.],"&gt;0")</f>
        <v>0</v>
      </c>
      <c r="P607">
        <f>Table7[[#This Row],[GP]]-Table7[[#This Row],[Wins]]</f>
        <v>0</v>
      </c>
    </row>
    <row r="608" spans="11:16" hidden="1" x14ac:dyDescent="0.3">
      <c r="K608">
        <v>6</v>
      </c>
      <c r="L608">
        <v>21</v>
      </c>
      <c r="M608" t="e">
        <f>SUMIFS(Table5[Run Diff.],Table5[Home ID],K608,Table5[Away ID],L608)/COUNTIFS(Table5[Home ID],K608,Table5[Away ID],L608)</f>
        <v>#DIV/0!</v>
      </c>
      <c r="N608">
        <f>COUNTIFS(Table5[Home ID],K608,Table5[Away ID],L608)</f>
        <v>0</v>
      </c>
      <c r="O608">
        <f>COUNTIFS(Table5[Home ID],K608,Table5[Away ID],L608,Table5[Run Diff.],"&gt;0")</f>
        <v>0</v>
      </c>
      <c r="P608">
        <f>Table7[[#This Row],[GP]]-Table7[[#This Row],[Wins]]</f>
        <v>0</v>
      </c>
    </row>
    <row r="609" spans="11:16" hidden="1" x14ac:dyDescent="0.3">
      <c r="K609">
        <v>7</v>
      </c>
      <c r="L609">
        <v>21</v>
      </c>
      <c r="M609" t="e">
        <f>SUMIFS(Table5[Run Diff.],Table5[Home ID],K609,Table5[Away ID],L609)/COUNTIFS(Table5[Home ID],K609,Table5[Away ID],L609)</f>
        <v>#DIV/0!</v>
      </c>
      <c r="N609">
        <f>COUNTIFS(Table5[Home ID],K609,Table5[Away ID],L609)</f>
        <v>0</v>
      </c>
      <c r="O609">
        <f>COUNTIFS(Table5[Home ID],K609,Table5[Away ID],L609,Table5[Run Diff.],"&gt;0")</f>
        <v>0</v>
      </c>
      <c r="P609">
        <f>Table7[[#This Row],[GP]]-Table7[[#This Row],[Wins]]</f>
        <v>0</v>
      </c>
    </row>
    <row r="610" spans="11:16" hidden="1" x14ac:dyDescent="0.3">
      <c r="K610">
        <v>8</v>
      </c>
      <c r="L610">
        <v>21</v>
      </c>
      <c r="M610" t="e">
        <f>SUMIFS(Table5[Run Diff.],Table5[Home ID],K610,Table5[Away ID],L610)/COUNTIFS(Table5[Home ID],K610,Table5[Away ID],L610)</f>
        <v>#DIV/0!</v>
      </c>
      <c r="N610">
        <f>COUNTIFS(Table5[Home ID],K610,Table5[Away ID],L610)</f>
        <v>0</v>
      </c>
      <c r="O610">
        <f>COUNTIFS(Table5[Home ID],K610,Table5[Away ID],L610,Table5[Run Diff.],"&gt;0")</f>
        <v>0</v>
      </c>
      <c r="P610">
        <f>Table7[[#This Row],[GP]]-Table7[[#This Row],[Wins]]</f>
        <v>0</v>
      </c>
    </row>
    <row r="611" spans="11:16" hidden="1" x14ac:dyDescent="0.3">
      <c r="K611">
        <v>9</v>
      </c>
      <c r="L611">
        <v>21</v>
      </c>
      <c r="M611" t="e">
        <f>SUMIFS(Table5[Run Diff.],Table5[Home ID],K611,Table5[Away ID],L611)/COUNTIFS(Table5[Home ID],K611,Table5[Away ID],L611)</f>
        <v>#DIV/0!</v>
      </c>
      <c r="N611">
        <f>COUNTIFS(Table5[Home ID],K611,Table5[Away ID],L611)</f>
        <v>0</v>
      </c>
      <c r="O611">
        <f>COUNTIFS(Table5[Home ID],K611,Table5[Away ID],L611,Table5[Run Diff.],"&gt;0")</f>
        <v>0</v>
      </c>
      <c r="P611">
        <f>Table7[[#This Row],[GP]]-Table7[[#This Row],[Wins]]</f>
        <v>0</v>
      </c>
    </row>
    <row r="612" spans="11:16" hidden="1" x14ac:dyDescent="0.3">
      <c r="K612">
        <v>10</v>
      </c>
      <c r="L612">
        <v>21</v>
      </c>
      <c r="M612" t="e">
        <f>SUMIFS(Table5[Run Diff.],Table5[Home ID],K612,Table5[Away ID],L612)/COUNTIFS(Table5[Home ID],K612,Table5[Away ID],L612)</f>
        <v>#DIV/0!</v>
      </c>
      <c r="N612">
        <f>COUNTIFS(Table5[Home ID],K612,Table5[Away ID],L612)</f>
        <v>0</v>
      </c>
      <c r="O612">
        <f>COUNTIFS(Table5[Home ID],K612,Table5[Away ID],L612,Table5[Run Diff.],"&gt;0")</f>
        <v>0</v>
      </c>
      <c r="P612">
        <f>Table7[[#This Row],[GP]]-Table7[[#This Row],[Wins]]</f>
        <v>0</v>
      </c>
    </row>
    <row r="613" spans="11:16" hidden="1" x14ac:dyDescent="0.3">
      <c r="K613">
        <v>11</v>
      </c>
      <c r="L613">
        <v>21</v>
      </c>
      <c r="M613" t="e">
        <f>SUMIFS(Table5[Run Diff.],Table5[Home ID],K613,Table5[Away ID],L613)/COUNTIFS(Table5[Home ID],K613,Table5[Away ID],L613)</f>
        <v>#DIV/0!</v>
      </c>
      <c r="N613">
        <f>COUNTIFS(Table5[Home ID],K613,Table5[Away ID],L613)</f>
        <v>0</v>
      </c>
      <c r="O613">
        <f>COUNTIFS(Table5[Home ID],K613,Table5[Away ID],L613,Table5[Run Diff.],"&gt;0")</f>
        <v>0</v>
      </c>
      <c r="P613">
        <f>Table7[[#This Row],[GP]]-Table7[[#This Row],[Wins]]</f>
        <v>0</v>
      </c>
    </row>
    <row r="614" spans="11:16" hidden="1" x14ac:dyDescent="0.3">
      <c r="K614">
        <v>12</v>
      </c>
      <c r="L614">
        <v>21</v>
      </c>
      <c r="M614" t="e">
        <f>SUMIFS(Table5[Run Diff.],Table5[Home ID],K614,Table5[Away ID],L614)/COUNTIFS(Table5[Home ID],K614,Table5[Away ID],L614)</f>
        <v>#DIV/0!</v>
      </c>
      <c r="N614">
        <f>COUNTIFS(Table5[Home ID],K614,Table5[Away ID],L614)</f>
        <v>0</v>
      </c>
      <c r="O614">
        <f>COUNTIFS(Table5[Home ID],K614,Table5[Away ID],L614,Table5[Run Diff.],"&gt;0")</f>
        <v>0</v>
      </c>
      <c r="P614">
        <f>Table7[[#This Row],[GP]]-Table7[[#This Row],[Wins]]</f>
        <v>0</v>
      </c>
    </row>
    <row r="615" spans="11:16" hidden="1" x14ac:dyDescent="0.3">
      <c r="K615">
        <v>13</v>
      </c>
      <c r="L615">
        <v>21</v>
      </c>
      <c r="M615" t="e">
        <f>SUMIFS(Table5[Run Diff.],Table5[Home ID],K615,Table5[Away ID],L615)/COUNTIFS(Table5[Home ID],K615,Table5[Away ID],L615)</f>
        <v>#DIV/0!</v>
      </c>
      <c r="N615">
        <f>COUNTIFS(Table5[Home ID],K615,Table5[Away ID],L615)</f>
        <v>0</v>
      </c>
      <c r="O615">
        <f>COUNTIFS(Table5[Home ID],K615,Table5[Away ID],L615,Table5[Run Diff.],"&gt;0")</f>
        <v>0</v>
      </c>
      <c r="P615">
        <f>Table7[[#This Row],[GP]]-Table7[[#This Row],[Wins]]</f>
        <v>0</v>
      </c>
    </row>
    <row r="616" spans="11:16" hidden="1" x14ac:dyDescent="0.3">
      <c r="K616">
        <v>14</v>
      </c>
      <c r="L616">
        <v>21</v>
      </c>
      <c r="M616" t="e">
        <f>SUMIFS(Table5[Run Diff.],Table5[Home ID],K616,Table5[Away ID],L616)/COUNTIFS(Table5[Home ID],K616,Table5[Away ID],L616)</f>
        <v>#DIV/0!</v>
      </c>
      <c r="N616">
        <f>COUNTIFS(Table5[Home ID],K616,Table5[Away ID],L616)</f>
        <v>0</v>
      </c>
      <c r="O616">
        <f>COUNTIFS(Table5[Home ID],K616,Table5[Away ID],L616,Table5[Run Diff.],"&gt;0")</f>
        <v>0</v>
      </c>
      <c r="P616">
        <f>Table7[[#This Row],[GP]]-Table7[[#This Row],[Wins]]</f>
        <v>0</v>
      </c>
    </row>
    <row r="617" spans="11:16" hidden="1" x14ac:dyDescent="0.3">
      <c r="K617">
        <v>15</v>
      </c>
      <c r="L617">
        <v>21</v>
      </c>
      <c r="M617" t="e">
        <f>SUMIFS(Table5[Run Diff.],Table5[Home ID],K617,Table5[Away ID],L617)/COUNTIFS(Table5[Home ID],K617,Table5[Away ID],L617)</f>
        <v>#DIV/0!</v>
      </c>
      <c r="N617">
        <f>COUNTIFS(Table5[Home ID],K617,Table5[Away ID],L617)</f>
        <v>0</v>
      </c>
      <c r="O617">
        <f>COUNTIFS(Table5[Home ID],K617,Table5[Away ID],L617,Table5[Run Diff.],"&gt;0")</f>
        <v>0</v>
      </c>
      <c r="P617">
        <f>Table7[[#This Row],[GP]]-Table7[[#This Row],[Wins]]</f>
        <v>0</v>
      </c>
    </row>
    <row r="618" spans="11:16" hidden="1" x14ac:dyDescent="0.3">
      <c r="K618">
        <v>16</v>
      </c>
      <c r="L618">
        <v>21</v>
      </c>
      <c r="M618" t="e">
        <f>SUMIFS(Table5[Run Diff.],Table5[Home ID],K618,Table5[Away ID],L618)/COUNTIFS(Table5[Home ID],K618,Table5[Away ID],L618)</f>
        <v>#DIV/0!</v>
      </c>
      <c r="N618">
        <f>COUNTIFS(Table5[Home ID],K618,Table5[Away ID],L618)</f>
        <v>0</v>
      </c>
      <c r="O618">
        <f>COUNTIFS(Table5[Home ID],K618,Table5[Away ID],L618,Table5[Run Diff.],"&gt;0")</f>
        <v>0</v>
      </c>
      <c r="P618">
        <f>Table7[[#This Row],[GP]]-Table7[[#This Row],[Wins]]</f>
        <v>0</v>
      </c>
    </row>
    <row r="619" spans="11:16" hidden="1" x14ac:dyDescent="0.3">
      <c r="K619">
        <v>17</v>
      </c>
      <c r="L619">
        <v>21</v>
      </c>
      <c r="M619" t="e">
        <f>SUMIFS(Table5[Run Diff.],Table5[Home ID],K619,Table5[Away ID],L619)/COUNTIFS(Table5[Home ID],K619,Table5[Away ID],L619)</f>
        <v>#DIV/0!</v>
      </c>
      <c r="N619">
        <f>COUNTIFS(Table5[Home ID],K619,Table5[Away ID],L619)</f>
        <v>0</v>
      </c>
      <c r="O619">
        <f>COUNTIFS(Table5[Home ID],K619,Table5[Away ID],L619,Table5[Run Diff.],"&gt;0")</f>
        <v>0</v>
      </c>
      <c r="P619">
        <f>Table7[[#This Row],[GP]]-Table7[[#This Row],[Wins]]</f>
        <v>0</v>
      </c>
    </row>
    <row r="620" spans="11:16" hidden="1" x14ac:dyDescent="0.3">
      <c r="K620">
        <v>18</v>
      </c>
      <c r="L620">
        <v>21</v>
      </c>
      <c r="M620" t="e">
        <f>SUMIFS(Table5[Run Diff.],Table5[Home ID],K620,Table5[Away ID],L620)/COUNTIFS(Table5[Home ID],K620,Table5[Away ID],L620)</f>
        <v>#DIV/0!</v>
      </c>
      <c r="N620">
        <f>COUNTIFS(Table5[Home ID],K620,Table5[Away ID],L620)</f>
        <v>0</v>
      </c>
      <c r="O620">
        <f>COUNTIFS(Table5[Home ID],K620,Table5[Away ID],L620,Table5[Run Diff.],"&gt;0")</f>
        <v>0</v>
      </c>
      <c r="P620">
        <f>Table7[[#This Row],[GP]]-Table7[[#This Row],[Wins]]</f>
        <v>0</v>
      </c>
    </row>
    <row r="621" spans="11:16" hidden="1" x14ac:dyDescent="0.3">
      <c r="K621">
        <v>19</v>
      </c>
      <c r="L621">
        <v>21</v>
      </c>
      <c r="M621" t="e">
        <f>SUMIFS(Table5[Run Diff.],Table5[Home ID],K621,Table5[Away ID],L621)/COUNTIFS(Table5[Home ID],K621,Table5[Away ID],L621)</f>
        <v>#DIV/0!</v>
      </c>
      <c r="N621">
        <f>COUNTIFS(Table5[Home ID],K621,Table5[Away ID],L621)</f>
        <v>0</v>
      </c>
      <c r="O621">
        <f>COUNTIFS(Table5[Home ID],K621,Table5[Away ID],L621,Table5[Run Diff.],"&gt;0")</f>
        <v>0</v>
      </c>
      <c r="P621">
        <f>Table7[[#This Row],[GP]]-Table7[[#This Row],[Wins]]</f>
        <v>0</v>
      </c>
    </row>
    <row r="622" spans="11:16" hidden="1" x14ac:dyDescent="0.3">
      <c r="K622">
        <v>20</v>
      </c>
      <c r="L622">
        <v>21</v>
      </c>
      <c r="M622" t="e">
        <f>SUMIFS(Table5[Run Diff.],Table5[Home ID],K622,Table5[Away ID],L622)/COUNTIFS(Table5[Home ID],K622,Table5[Away ID],L622)</f>
        <v>#DIV/0!</v>
      </c>
      <c r="N622">
        <f>COUNTIFS(Table5[Home ID],K622,Table5[Away ID],L622)</f>
        <v>0</v>
      </c>
      <c r="O622">
        <f>COUNTIFS(Table5[Home ID],K622,Table5[Away ID],L622,Table5[Run Diff.],"&gt;0")</f>
        <v>0</v>
      </c>
      <c r="P622">
        <f>Table7[[#This Row],[GP]]-Table7[[#This Row],[Wins]]</f>
        <v>0</v>
      </c>
    </row>
    <row r="623" spans="11:16" hidden="1" x14ac:dyDescent="0.3">
      <c r="K623">
        <v>21</v>
      </c>
      <c r="L623">
        <v>21</v>
      </c>
      <c r="M623" t="e">
        <f>SUMIFS(Table5[Run Diff.],Table5[Home ID],K623,Table5[Away ID],L623)/COUNTIFS(Table5[Home ID],K623,Table5[Away ID],L623)</f>
        <v>#DIV/0!</v>
      </c>
      <c r="N623">
        <f>COUNTIFS(Table5[Home ID],K623,Table5[Away ID],L623)</f>
        <v>0</v>
      </c>
      <c r="O623">
        <f>COUNTIFS(Table5[Home ID],K623,Table5[Away ID],L623,Table5[Run Diff.],"&gt;0")</f>
        <v>0</v>
      </c>
      <c r="P623">
        <f>Table7[[#This Row],[GP]]-Table7[[#This Row],[Wins]]</f>
        <v>0</v>
      </c>
    </row>
    <row r="624" spans="11:16" hidden="1" x14ac:dyDescent="0.3">
      <c r="K624">
        <v>22</v>
      </c>
      <c r="L624">
        <v>21</v>
      </c>
      <c r="M624" t="e">
        <f>SUMIFS(Table5[Run Diff.],Table5[Home ID],K624,Table5[Away ID],L624)/COUNTIFS(Table5[Home ID],K624,Table5[Away ID],L624)</f>
        <v>#DIV/0!</v>
      </c>
      <c r="N624">
        <f>COUNTIFS(Table5[Home ID],K624,Table5[Away ID],L624)</f>
        <v>0</v>
      </c>
      <c r="O624">
        <f>COUNTIFS(Table5[Home ID],K624,Table5[Away ID],L624,Table5[Run Diff.],"&gt;0")</f>
        <v>0</v>
      </c>
      <c r="P624">
        <f>Table7[[#This Row],[GP]]-Table7[[#This Row],[Wins]]</f>
        <v>0</v>
      </c>
    </row>
    <row r="625" spans="11:16" hidden="1" x14ac:dyDescent="0.3">
      <c r="K625">
        <v>23</v>
      </c>
      <c r="L625">
        <v>21</v>
      </c>
      <c r="M625" t="e">
        <f>SUMIFS(Table5[Run Diff.],Table5[Home ID],K625,Table5[Away ID],L625)/COUNTIFS(Table5[Home ID],K625,Table5[Away ID],L625)</f>
        <v>#DIV/0!</v>
      </c>
      <c r="N625">
        <f>COUNTIFS(Table5[Home ID],K625,Table5[Away ID],L625)</f>
        <v>0</v>
      </c>
      <c r="O625">
        <f>COUNTIFS(Table5[Home ID],K625,Table5[Away ID],L625,Table5[Run Diff.],"&gt;0")</f>
        <v>0</v>
      </c>
      <c r="P625">
        <f>Table7[[#This Row],[GP]]-Table7[[#This Row],[Wins]]</f>
        <v>0</v>
      </c>
    </row>
    <row r="626" spans="11:16" x14ac:dyDescent="0.3">
      <c r="K626">
        <v>24</v>
      </c>
      <c r="L626">
        <v>21</v>
      </c>
      <c r="M626">
        <f>SUMIFS(Table5[Run Diff.],Table5[Home ID],K626,Table5[Away ID],L626)/COUNTIFS(Table5[Home ID],K626,Table5[Away ID],L626)</f>
        <v>2</v>
      </c>
      <c r="N626">
        <f>COUNTIFS(Table5[Home ID],K626,Table5[Away ID],L626)</f>
        <v>3</v>
      </c>
      <c r="O626">
        <f>COUNTIFS(Table5[Home ID],K626,Table5[Away ID],L626,Table5[Run Diff.],"&gt;0")</f>
        <v>1</v>
      </c>
      <c r="P626">
        <f>Table7[[#This Row],[GP]]-Table7[[#This Row],[Wins]]</f>
        <v>2</v>
      </c>
    </row>
    <row r="627" spans="11:16" hidden="1" x14ac:dyDescent="0.3">
      <c r="K627">
        <v>25</v>
      </c>
      <c r="L627">
        <v>21</v>
      </c>
      <c r="M627" t="e">
        <f>SUMIFS(Table5[Run Diff.],Table5[Home ID],K627,Table5[Away ID],L627)/COUNTIFS(Table5[Home ID],K627,Table5[Away ID],L627)</f>
        <v>#DIV/0!</v>
      </c>
      <c r="N627">
        <f>COUNTIFS(Table5[Home ID],K627,Table5[Away ID],L627)</f>
        <v>0</v>
      </c>
      <c r="O627">
        <f>COUNTIFS(Table5[Home ID],K627,Table5[Away ID],L627,Table5[Run Diff.],"&gt;0")</f>
        <v>0</v>
      </c>
      <c r="P627">
        <f>Table7[[#This Row],[GP]]-Table7[[#This Row],[Wins]]</f>
        <v>0</v>
      </c>
    </row>
    <row r="628" spans="11:16" x14ac:dyDescent="0.3">
      <c r="K628">
        <v>26</v>
      </c>
      <c r="L628">
        <v>21</v>
      </c>
      <c r="M628">
        <f>SUMIFS(Table5[Run Diff.],Table5[Home ID],K628,Table5[Away ID],L628)/COUNTIFS(Table5[Home ID],K628,Table5[Away ID],L628)</f>
        <v>7</v>
      </c>
      <c r="N628">
        <f>COUNTIFS(Table5[Home ID],K628,Table5[Away ID],L628)</f>
        <v>1</v>
      </c>
      <c r="O628">
        <f>COUNTIFS(Table5[Home ID],K628,Table5[Away ID],L628,Table5[Run Diff.],"&gt;0")</f>
        <v>1</v>
      </c>
      <c r="P628">
        <f>Table7[[#This Row],[GP]]-Table7[[#This Row],[Wins]]</f>
        <v>0</v>
      </c>
    </row>
    <row r="629" spans="11:16" hidden="1" x14ac:dyDescent="0.3">
      <c r="K629">
        <v>27</v>
      </c>
      <c r="L629">
        <v>21</v>
      </c>
      <c r="M629" t="e">
        <f>SUMIFS(Table5[Run Diff.],Table5[Home ID],K629,Table5[Away ID],L629)/COUNTIFS(Table5[Home ID],K629,Table5[Away ID],L629)</f>
        <v>#DIV/0!</v>
      </c>
      <c r="N629">
        <f>COUNTIFS(Table5[Home ID],K629,Table5[Away ID],L629)</f>
        <v>0</v>
      </c>
      <c r="O629">
        <f>COUNTIFS(Table5[Home ID],K629,Table5[Away ID],L629,Table5[Run Diff.],"&gt;0")</f>
        <v>0</v>
      </c>
      <c r="P629">
        <f>Table7[[#This Row],[GP]]-Table7[[#This Row],[Wins]]</f>
        <v>0</v>
      </c>
    </row>
    <row r="630" spans="11:16" hidden="1" x14ac:dyDescent="0.3">
      <c r="K630">
        <v>28</v>
      </c>
      <c r="L630">
        <v>21</v>
      </c>
      <c r="M630" t="e">
        <f>SUMIFS(Table5[Run Diff.],Table5[Home ID],K630,Table5[Away ID],L630)/COUNTIFS(Table5[Home ID],K630,Table5[Away ID],L630)</f>
        <v>#DIV/0!</v>
      </c>
      <c r="N630">
        <f>COUNTIFS(Table5[Home ID],K630,Table5[Away ID],L630)</f>
        <v>0</v>
      </c>
      <c r="O630">
        <f>COUNTIFS(Table5[Home ID],K630,Table5[Away ID],L630,Table5[Run Diff.],"&gt;0")</f>
        <v>0</v>
      </c>
      <c r="P630">
        <f>Table7[[#This Row],[GP]]-Table7[[#This Row],[Wins]]</f>
        <v>0</v>
      </c>
    </row>
    <row r="631" spans="11:16" hidden="1" x14ac:dyDescent="0.3">
      <c r="K631">
        <v>29</v>
      </c>
      <c r="L631">
        <v>21</v>
      </c>
      <c r="M631" t="e">
        <f>SUMIFS(Table5[Run Diff.],Table5[Home ID],K631,Table5[Away ID],L631)/COUNTIFS(Table5[Home ID],K631,Table5[Away ID],L631)</f>
        <v>#DIV/0!</v>
      </c>
      <c r="N631">
        <f>COUNTIFS(Table5[Home ID],K631,Table5[Away ID],L631)</f>
        <v>0</v>
      </c>
      <c r="O631">
        <f>COUNTIFS(Table5[Home ID],K631,Table5[Away ID],L631,Table5[Run Diff.],"&gt;0")</f>
        <v>0</v>
      </c>
      <c r="P631">
        <f>Table7[[#This Row],[GP]]-Table7[[#This Row],[Wins]]</f>
        <v>0</v>
      </c>
    </row>
    <row r="632" spans="11:16" hidden="1" x14ac:dyDescent="0.3">
      <c r="K632">
        <v>30</v>
      </c>
      <c r="L632">
        <v>21</v>
      </c>
      <c r="M632" t="e">
        <f>SUMIFS(Table5[Run Diff.],Table5[Home ID],K632,Table5[Away ID],L632)/COUNTIFS(Table5[Home ID],K632,Table5[Away ID],L632)</f>
        <v>#DIV/0!</v>
      </c>
      <c r="N632">
        <f>COUNTIFS(Table5[Home ID],K632,Table5[Away ID],L632)</f>
        <v>0</v>
      </c>
      <c r="O632">
        <f>COUNTIFS(Table5[Home ID],K632,Table5[Away ID],L632,Table5[Run Diff.],"&gt;0")</f>
        <v>0</v>
      </c>
      <c r="P632">
        <f>Table7[[#This Row],[GP]]-Table7[[#This Row],[Wins]]</f>
        <v>0</v>
      </c>
    </row>
    <row r="633" spans="11:16" hidden="1" x14ac:dyDescent="0.3">
      <c r="K633">
        <v>1</v>
      </c>
      <c r="L633">
        <v>22</v>
      </c>
      <c r="M633" t="e">
        <f>SUMIFS(Table5[Run Diff.],Table5[Home ID],K633,Table5[Away ID],L633)/COUNTIFS(Table5[Home ID],K633,Table5[Away ID],L633)</f>
        <v>#DIV/0!</v>
      </c>
      <c r="N633">
        <f>COUNTIFS(Table5[Home ID],K633,Table5[Away ID],L633)</f>
        <v>0</v>
      </c>
      <c r="O633">
        <f>COUNTIFS(Table5[Home ID],K633,Table5[Away ID],L633,Table5[Run Diff.],"&gt;0")</f>
        <v>0</v>
      </c>
      <c r="P633">
        <f>Table7[[#This Row],[GP]]-Table7[[#This Row],[Wins]]</f>
        <v>0</v>
      </c>
    </row>
    <row r="634" spans="11:16" hidden="1" x14ac:dyDescent="0.3">
      <c r="K634">
        <v>2</v>
      </c>
      <c r="L634">
        <v>22</v>
      </c>
      <c r="M634" t="e">
        <f>SUMIFS(Table5[Run Diff.],Table5[Home ID],K634,Table5[Away ID],L634)/COUNTIFS(Table5[Home ID],K634,Table5[Away ID],L634)</f>
        <v>#DIV/0!</v>
      </c>
      <c r="N634">
        <f>COUNTIFS(Table5[Home ID],K634,Table5[Away ID],L634)</f>
        <v>0</v>
      </c>
      <c r="O634">
        <f>COUNTIFS(Table5[Home ID],K634,Table5[Away ID],L634,Table5[Run Diff.],"&gt;0")</f>
        <v>0</v>
      </c>
      <c r="P634">
        <f>Table7[[#This Row],[GP]]-Table7[[#This Row],[Wins]]</f>
        <v>0</v>
      </c>
    </row>
    <row r="635" spans="11:16" hidden="1" x14ac:dyDescent="0.3">
      <c r="K635">
        <v>3</v>
      </c>
      <c r="L635">
        <v>22</v>
      </c>
      <c r="M635" t="e">
        <f>SUMIFS(Table5[Run Diff.],Table5[Home ID],K635,Table5[Away ID],L635)/COUNTIFS(Table5[Home ID],K635,Table5[Away ID],L635)</f>
        <v>#DIV/0!</v>
      </c>
      <c r="N635">
        <f>COUNTIFS(Table5[Home ID],K635,Table5[Away ID],L635)</f>
        <v>0</v>
      </c>
      <c r="O635">
        <f>COUNTIFS(Table5[Home ID],K635,Table5[Away ID],L635,Table5[Run Diff.],"&gt;0")</f>
        <v>0</v>
      </c>
      <c r="P635">
        <f>Table7[[#This Row],[GP]]-Table7[[#This Row],[Wins]]</f>
        <v>0</v>
      </c>
    </row>
    <row r="636" spans="11:16" hidden="1" x14ac:dyDescent="0.3">
      <c r="K636">
        <v>4</v>
      </c>
      <c r="L636">
        <v>22</v>
      </c>
      <c r="M636" t="e">
        <f>SUMIFS(Table5[Run Diff.],Table5[Home ID],K636,Table5[Away ID],L636)/COUNTIFS(Table5[Home ID],K636,Table5[Away ID],L636)</f>
        <v>#DIV/0!</v>
      </c>
      <c r="N636">
        <f>COUNTIFS(Table5[Home ID],K636,Table5[Away ID],L636)</f>
        <v>0</v>
      </c>
      <c r="O636">
        <f>COUNTIFS(Table5[Home ID],K636,Table5[Away ID],L636,Table5[Run Diff.],"&gt;0")</f>
        <v>0</v>
      </c>
      <c r="P636">
        <f>Table7[[#This Row],[GP]]-Table7[[#This Row],[Wins]]</f>
        <v>0</v>
      </c>
    </row>
    <row r="637" spans="11:16" x14ac:dyDescent="0.3">
      <c r="K637">
        <v>5</v>
      </c>
      <c r="L637">
        <v>22</v>
      </c>
      <c r="M637">
        <f>SUMIFS(Table5[Run Diff.],Table5[Home ID],K637,Table5[Away ID],L637)/COUNTIFS(Table5[Home ID],K637,Table5[Away ID],L637)</f>
        <v>3</v>
      </c>
      <c r="N637">
        <f>COUNTIFS(Table5[Home ID],K637,Table5[Away ID],L637)</f>
        <v>3</v>
      </c>
      <c r="O637">
        <f>COUNTIFS(Table5[Home ID],K637,Table5[Away ID],L637,Table5[Run Diff.],"&gt;0")</f>
        <v>2</v>
      </c>
      <c r="P637">
        <f>Table7[[#This Row],[GP]]-Table7[[#This Row],[Wins]]</f>
        <v>1</v>
      </c>
    </row>
    <row r="638" spans="11:16" hidden="1" x14ac:dyDescent="0.3">
      <c r="K638">
        <v>6</v>
      </c>
      <c r="L638">
        <v>22</v>
      </c>
      <c r="M638" t="e">
        <f>SUMIFS(Table5[Run Diff.],Table5[Home ID],K638,Table5[Away ID],L638)/COUNTIFS(Table5[Home ID],K638,Table5[Away ID],L638)</f>
        <v>#DIV/0!</v>
      </c>
      <c r="N638">
        <f>COUNTIFS(Table5[Home ID],K638,Table5[Away ID],L638)</f>
        <v>0</v>
      </c>
      <c r="O638">
        <f>COUNTIFS(Table5[Home ID],K638,Table5[Away ID],L638,Table5[Run Diff.],"&gt;0")</f>
        <v>0</v>
      </c>
      <c r="P638">
        <f>Table7[[#This Row],[GP]]-Table7[[#This Row],[Wins]]</f>
        <v>0</v>
      </c>
    </row>
    <row r="639" spans="11:16" hidden="1" x14ac:dyDescent="0.3">
      <c r="K639">
        <v>7</v>
      </c>
      <c r="L639">
        <v>22</v>
      </c>
      <c r="M639" t="e">
        <f>SUMIFS(Table5[Run Diff.],Table5[Home ID],K639,Table5[Away ID],L639)/COUNTIFS(Table5[Home ID],K639,Table5[Away ID],L639)</f>
        <v>#DIV/0!</v>
      </c>
      <c r="N639">
        <f>COUNTIFS(Table5[Home ID],K639,Table5[Away ID],L639)</f>
        <v>0</v>
      </c>
      <c r="O639">
        <f>COUNTIFS(Table5[Home ID],K639,Table5[Away ID],L639,Table5[Run Diff.],"&gt;0")</f>
        <v>0</v>
      </c>
      <c r="P639">
        <f>Table7[[#This Row],[GP]]-Table7[[#This Row],[Wins]]</f>
        <v>0</v>
      </c>
    </row>
    <row r="640" spans="11:16" hidden="1" x14ac:dyDescent="0.3">
      <c r="K640">
        <v>8</v>
      </c>
      <c r="L640">
        <v>22</v>
      </c>
      <c r="M640" t="e">
        <f>SUMIFS(Table5[Run Diff.],Table5[Home ID],K640,Table5[Away ID],L640)/COUNTIFS(Table5[Home ID],K640,Table5[Away ID],L640)</f>
        <v>#DIV/0!</v>
      </c>
      <c r="N640">
        <f>COUNTIFS(Table5[Home ID],K640,Table5[Away ID],L640)</f>
        <v>0</v>
      </c>
      <c r="O640">
        <f>COUNTIFS(Table5[Home ID],K640,Table5[Away ID],L640,Table5[Run Diff.],"&gt;0")</f>
        <v>0</v>
      </c>
      <c r="P640">
        <f>Table7[[#This Row],[GP]]-Table7[[#This Row],[Wins]]</f>
        <v>0</v>
      </c>
    </row>
    <row r="641" spans="11:16" x14ac:dyDescent="0.3">
      <c r="K641">
        <v>9</v>
      </c>
      <c r="L641">
        <v>22</v>
      </c>
      <c r="M641">
        <f>SUMIFS(Table5[Run Diff.],Table5[Home ID],K641,Table5[Away ID],L641)/COUNTIFS(Table5[Home ID],K641,Table5[Away ID],L641)</f>
        <v>-1.3333333333333333</v>
      </c>
      <c r="N641">
        <f>COUNTIFS(Table5[Home ID],K641,Table5[Away ID],L641)</f>
        <v>3</v>
      </c>
      <c r="O641">
        <f>COUNTIFS(Table5[Home ID],K641,Table5[Away ID],L641,Table5[Run Diff.],"&gt;0")</f>
        <v>1</v>
      </c>
      <c r="P641">
        <f>Table7[[#This Row],[GP]]-Table7[[#This Row],[Wins]]</f>
        <v>2</v>
      </c>
    </row>
    <row r="642" spans="11:16" hidden="1" x14ac:dyDescent="0.3">
      <c r="K642">
        <v>10</v>
      </c>
      <c r="L642">
        <v>22</v>
      </c>
      <c r="M642" t="e">
        <f>SUMIFS(Table5[Run Diff.],Table5[Home ID],K642,Table5[Away ID],L642)/COUNTIFS(Table5[Home ID],K642,Table5[Away ID],L642)</f>
        <v>#DIV/0!</v>
      </c>
      <c r="N642">
        <f>COUNTIFS(Table5[Home ID],K642,Table5[Away ID],L642)</f>
        <v>0</v>
      </c>
      <c r="O642">
        <f>COUNTIFS(Table5[Home ID],K642,Table5[Away ID],L642,Table5[Run Diff.],"&gt;0")</f>
        <v>0</v>
      </c>
      <c r="P642">
        <f>Table7[[#This Row],[GP]]-Table7[[#This Row],[Wins]]</f>
        <v>0</v>
      </c>
    </row>
    <row r="643" spans="11:16" hidden="1" x14ac:dyDescent="0.3">
      <c r="K643">
        <v>11</v>
      </c>
      <c r="L643">
        <v>22</v>
      </c>
      <c r="M643" t="e">
        <f>SUMIFS(Table5[Run Diff.],Table5[Home ID],K643,Table5[Away ID],L643)/COUNTIFS(Table5[Home ID],K643,Table5[Away ID],L643)</f>
        <v>#DIV/0!</v>
      </c>
      <c r="N643">
        <f>COUNTIFS(Table5[Home ID],K643,Table5[Away ID],L643)</f>
        <v>0</v>
      </c>
      <c r="O643">
        <f>COUNTIFS(Table5[Home ID],K643,Table5[Away ID],L643,Table5[Run Diff.],"&gt;0")</f>
        <v>0</v>
      </c>
      <c r="P643">
        <f>Table7[[#This Row],[GP]]-Table7[[#This Row],[Wins]]</f>
        <v>0</v>
      </c>
    </row>
    <row r="644" spans="11:16" hidden="1" x14ac:dyDescent="0.3">
      <c r="K644">
        <v>12</v>
      </c>
      <c r="L644">
        <v>22</v>
      </c>
      <c r="M644" t="e">
        <f>SUMIFS(Table5[Run Diff.],Table5[Home ID],K644,Table5[Away ID],L644)/COUNTIFS(Table5[Home ID],K644,Table5[Away ID],L644)</f>
        <v>#DIV/0!</v>
      </c>
      <c r="N644">
        <f>COUNTIFS(Table5[Home ID],K644,Table5[Away ID],L644)</f>
        <v>0</v>
      </c>
      <c r="O644">
        <f>COUNTIFS(Table5[Home ID],K644,Table5[Away ID],L644,Table5[Run Diff.],"&gt;0")</f>
        <v>0</v>
      </c>
      <c r="P644">
        <f>Table7[[#This Row],[GP]]-Table7[[#This Row],[Wins]]</f>
        <v>0</v>
      </c>
    </row>
    <row r="645" spans="11:16" hidden="1" x14ac:dyDescent="0.3">
      <c r="K645">
        <v>13</v>
      </c>
      <c r="L645">
        <v>22</v>
      </c>
      <c r="M645" t="e">
        <f>SUMIFS(Table5[Run Diff.],Table5[Home ID],K645,Table5[Away ID],L645)/COUNTIFS(Table5[Home ID],K645,Table5[Away ID],L645)</f>
        <v>#DIV/0!</v>
      </c>
      <c r="N645">
        <f>COUNTIFS(Table5[Home ID],K645,Table5[Away ID],L645)</f>
        <v>0</v>
      </c>
      <c r="O645">
        <f>COUNTIFS(Table5[Home ID],K645,Table5[Away ID],L645,Table5[Run Diff.],"&gt;0")</f>
        <v>0</v>
      </c>
      <c r="P645">
        <f>Table7[[#This Row],[GP]]-Table7[[#This Row],[Wins]]</f>
        <v>0</v>
      </c>
    </row>
    <row r="646" spans="11:16" hidden="1" x14ac:dyDescent="0.3">
      <c r="K646">
        <v>14</v>
      </c>
      <c r="L646">
        <v>22</v>
      </c>
      <c r="M646" t="e">
        <f>SUMIFS(Table5[Run Diff.],Table5[Home ID],K646,Table5[Away ID],L646)/COUNTIFS(Table5[Home ID],K646,Table5[Away ID],L646)</f>
        <v>#DIV/0!</v>
      </c>
      <c r="N646">
        <f>COUNTIFS(Table5[Home ID],K646,Table5[Away ID],L646)</f>
        <v>0</v>
      </c>
      <c r="O646">
        <f>COUNTIFS(Table5[Home ID],K646,Table5[Away ID],L646,Table5[Run Diff.],"&gt;0")</f>
        <v>0</v>
      </c>
      <c r="P646">
        <f>Table7[[#This Row],[GP]]-Table7[[#This Row],[Wins]]</f>
        <v>0</v>
      </c>
    </row>
    <row r="647" spans="11:16" x14ac:dyDescent="0.3">
      <c r="K647">
        <v>15</v>
      </c>
      <c r="L647">
        <v>22</v>
      </c>
      <c r="M647">
        <f>SUMIFS(Table5[Run Diff.],Table5[Home ID],K647,Table5[Away ID],L647)/COUNTIFS(Table5[Home ID],K647,Table5[Away ID],L647)</f>
        <v>2</v>
      </c>
      <c r="N647">
        <f>COUNTIFS(Table5[Home ID],K647,Table5[Away ID],L647)</f>
        <v>4</v>
      </c>
      <c r="O647">
        <f>COUNTIFS(Table5[Home ID],K647,Table5[Away ID],L647,Table5[Run Diff.],"&gt;0")</f>
        <v>2</v>
      </c>
      <c r="P647">
        <f>Table7[[#This Row],[GP]]-Table7[[#This Row],[Wins]]</f>
        <v>2</v>
      </c>
    </row>
    <row r="648" spans="11:16" hidden="1" x14ac:dyDescent="0.3">
      <c r="K648">
        <v>16</v>
      </c>
      <c r="L648">
        <v>22</v>
      </c>
      <c r="M648" t="e">
        <f>SUMIFS(Table5[Run Diff.],Table5[Home ID],K648,Table5[Away ID],L648)/COUNTIFS(Table5[Home ID],K648,Table5[Away ID],L648)</f>
        <v>#DIV/0!</v>
      </c>
      <c r="N648">
        <f>COUNTIFS(Table5[Home ID],K648,Table5[Away ID],L648)</f>
        <v>0</v>
      </c>
      <c r="O648">
        <f>COUNTIFS(Table5[Home ID],K648,Table5[Away ID],L648,Table5[Run Diff.],"&gt;0")</f>
        <v>0</v>
      </c>
      <c r="P648">
        <f>Table7[[#This Row],[GP]]-Table7[[#This Row],[Wins]]</f>
        <v>0</v>
      </c>
    </row>
    <row r="649" spans="11:16" hidden="1" x14ac:dyDescent="0.3">
      <c r="K649">
        <v>17</v>
      </c>
      <c r="L649">
        <v>22</v>
      </c>
      <c r="M649" t="e">
        <f>SUMIFS(Table5[Run Diff.],Table5[Home ID],K649,Table5[Away ID],L649)/COUNTIFS(Table5[Home ID],K649,Table5[Away ID],L649)</f>
        <v>#DIV/0!</v>
      </c>
      <c r="N649">
        <f>COUNTIFS(Table5[Home ID],K649,Table5[Away ID],L649)</f>
        <v>0</v>
      </c>
      <c r="O649">
        <f>COUNTIFS(Table5[Home ID],K649,Table5[Away ID],L649,Table5[Run Diff.],"&gt;0")</f>
        <v>0</v>
      </c>
      <c r="P649">
        <f>Table7[[#This Row],[GP]]-Table7[[#This Row],[Wins]]</f>
        <v>0</v>
      </c>
    </row>
    <row r="650" spans="11:16" hidden="1" x14ac:dyDescent="0.3">
      <c r="K650">
        <v>18</v>
      </c>
      <c r="L650">
        <v>22</v>
      </c>
      <c r="M650" t="e">
        <f>SUMIFS(Table5[Run Diff.],Table5[Home ID],K650,Table5[Away ID],L650)/COUNTIFS(Table5[Home ID],K650,Table5[Away ID],L650)</f>
        <v>#DIV/0!</v>
      </c>
      <c r="N650">
        <f>COUNTIFS(Table5[Home ID],K650,Table5[Away ID],L650)</f>
        <v>0</v>
      </c>
      <c r="O650">
        <f>COUNTIFS(Table5[Home ID],K650,Table5[Away ID],L650,Table5[Run Diff.],"&gt;0")</f>
        <v>0</v>
      </c>
      <c r="P650">
        <f>Table7[[#This Row],[GP]]-Table7[[#This Row],[Wins]]</f>
        <v>0</v>
      </c>
    </row>
    <row r="651" spans="11:16" hidden="1" x14ac:dyDescent="0.3">
      <c r="K651">
        <v>19</v>
      </c>
      <c r="L651">
        <v>22</v>
      </c>
      <c r="M651" t="e">
        <f>SUMIFS(Table5[Run Diff.],Table5[Home ID],K651,Table5[Away ID],L651)/COUNTIFS(Table5[Home ID],K651,Table5[Away ID],L651)</f>
        <v>#DIV/0!</v>
      </c>
      <c r="N651">
        <f>COUNTIFS(Table5[Home ID],K651,Table5[Away ID],L651)</f>
        <v>0</v>
      </c>
      <c r="O651">
        <f>COUNTIFS(Table5[Home ID],K651,Table5[Away ID],L651,Table5[Run Diff.],"&gt;0")</f>
        <v>0</v>
      </c>
      <c r="P651">
        <f>Table7[[#This Row],[GP]]-Table7[[#This Row],[Wins]]</f>
        <v>0</v>
      </c>
    </row>
    <row r="652" spans="11:16" hidden="1" x14ac:dyDescent="0.3">
      <c r="K652">
        <v>20</v>
      </c>
      <c r="L652">
        <v>22</v>
      </c>
      <c r="M652" t="e">
        <f>SUMIFS(Table5[Run Diff.],Table5[Home ID],K652,Table5[Away ID],L652)/COUNTIFS(Table5[Home ID],K652,Table5[Away ID],L652)</f>
        <v>#DIV/0!</v>
      </c>
      <c r="N652">
        <f>COUNTIFS(Table5[Home ID],K652,Table5[Away ID],L652)</f>
        <v>0</v>
      </c>
      <c r="O652">
        <f>COUNTIFS(Table5[Home ID],K652,Table5[Away ID],L652,Table5[Run Diff.],"&gt;0")</f>
        <v>0</v>
      </c>
      <c r="P652">
        <f>Table7[[#This Row],[GP]]-Table7[[#This Row],[Wins]]</f>
        <v>0</v>
      </c>
    </row>
    <row r="653" spans="11:16" hidden="1" x14ac:dyDescent="0.3">
      <c r="K653">
        <v>21</v>
      </c>
      <c r="L653">
        <v>22</v>
      </c>
      <c r="M653" t="e">
        <f>SUMIFS(Table5[Run Diff.],Table5[Home ID],K653,Table5[Away ID],L653)/COUNTIFS(Table5[Home ID],K653,Table5[Away ID],L653)</f>
        <v>#DIV/0!</v>
      </c>
      <c r="N653">
        <f>COUNTIFS(Table5[Home ID],K653,Table5[Away ID],L653)</f>
        <v>0</v>
      </c>
      <c r="O653">
        <f>COUNTIFS(Table5[Home ID],K653,Table5[Away ID],L653,Table5[Run Diff.],"&gt;0")</f>
        <v>0</v>
      </c>
      <c r="P653">
        <f>Table7[[#This Row],[GP]]-Table7[[#This Row],[Wins]]</f>
        <v>0</v>
      </c>
    </row>
    <row r="654" spans="11:16" hidden="1" x14ac:dyDescent="0.3">
      <c r="K654">
        <v>22</v>
      </c>
      <c r="L654">
        <v>22</v>
      </c>
      <c r="M654" t="e">
        <f>SUMIFS(Table5[Run Diff.],Table5[Home ID],K654,Table5[Away ID],L654)/COUNTIFS(Table5[Home ID],K654,Table5[Away ID],L654)</f>
        <v>#DIV/0!</v>
      </c>
      <c r="N654">
        <f>COUNTIFS(Table5[Home ID],K654,Table5[Away ID],L654)</f>
        <v>0</v>
      </c>
      <c r="O654">
        <f>COUNTIFS(Table5[Home ID],K654,Table5[Away ID],L654,Table5[Run Diff.],"&gt;0")</f>
        <v>0</v>
      </c>
      <c r="P654">
        <f>Table7[[#This Row],[GP]]-Table7[[#This Row],[Wins]]</f>
        <v>0</v>
      </c>
    </row>
    <row r="655" spans="11:16" hidden="1" x14ac:dyDescent="0.3">
      <c r="K655">
        <v>23</v>
      </c>
      <c r="L655">
        <v>22</v>
      </c>
      <c r="M655" t="e">
        <f>SUMIFS(Table5[Run Diff.],Table5[Home ID],K655,Table5[Away ID],L655)/COUNTIFS(Table5[Home ID],K655,Table5[Away ID],L655)</f>
        <v>#DIV/0!</v>
      </c>
      <c r="N655">
        <f>COUNTIFS(Table5[Home ID],K655,Table5[Away ID],L655)</f>
        <v>0</v>
      </c>
      <c r="O655">
        <f>COUNTIFS(Table5[Home ID],K655,Table5[Away ID],L655,Table5[Run Diff.],"&gt;0")</f>
        <v>0</v>
      </c>
      <c r="P655">
        <f>Table7[[#This Row],[GP]]-Table7[[#This Row],[Wins]]</f>
        <v>0</v>
      </c>
    </row>
    <row r="656" spans="11:16" hidden="1" x14ac:dyDescent="0.3">
      <c r="K656">
        <v>24</v>
      </c>
      <c r="L656">
        <v>22</v>
      </c>
      <c r="M656" t="e">
        <f>SUMIFS(Table5[Run Diff.],Table5[Home ID],K656,Table5[Away ID],L656)/COUNTIFS(Table5[Home ID],K656,Table5[Away ID],L656)</f>
        <v>#DIV/0!</v>
      </c>
      <c r="N656">
        <f>COUNTIFS(Table5[Home ID],K656,Table5[Away ID],L656)</f>
        <v>0</v>
      </c>
      <c r="O656">
        <f>COUNTIFS(Table5[Home ID],K656,Table5[Away ID],L656,Table5[Run Diff.],"&gt;0")</f>
        <v>0</v>
      </c>
      <c r="P656">
        <f>Table7[[#This Row],[GP]]-Table7[[#This Row],[Wins]]</f>
        <v>0</v>
      </c>
    </row>
    <row r="657" spans="11:16" hidden="1" x14ac:dyDescent="0.3">
      <c r="K657">
        <v>25</v>
      </c>
      <c r="L657">
        <v>22</v>
      </c>
      <c r="M657" t="e">
        <f>SUMIFS(Table5[Run Diff.],Table5[Home ID],K657,Table5[Away ID],L657)/COUNTIFS(Table5[Home ID],K657,Table5[Away ID],L657)</f>
        <v>#DIV/0!</v>
      </c>
      <c r="N657">
        <f>COUNTIFS(Table5[Home ID],K657,Table5[Away ID],L657)</f>
        <v>0</v>
      </c>
      <c r="O657">
        <f>COUNTIFS(Table5[Home ID],K657,Table5[Away ID],L657,Table5[Run Diff.],"&gt;0")</f>
        <v>0</v>
      </c>
      <c r="P657">
        <f>Table7[[#This Row],[GP]]-Table7[[#This Row],[Wins]]</f>
        <v>0</v>
      </c>
    </row>
    <row r="658" spans="11:16" hidden="1" x14ac:dyDescent="0.3">
      <c r="K658">
        <v>26</v>
      </c>
      <c r="L658">
        <v>22</v>
      </c>
      <c r="M658" t="e">
        <f>SUMIFS(Table5[Run Diff.],Table5[Home ID],K658,Table5[Away ID],L658)/COUNTIFS(Table5[Home ID],K658,Table5[Away ID],L658)</f>
        <v>#DIV/0!</v>
      </c>
      <c r="N658">
        <f>COUNTIFS(Table5[Home ID],K658,Table5[Away ID],L658)</f>
        <v>0</v>
      </c>
      <c r="O658">
        <f>COUNTIFS(Table5[Home ID],K658,Table5[Away ID],L658,Table5[Run Diff.],"&gt;0")</f>
        <v>0</v>
      </c>
      <c r="P658">
        <f>Table7[[#This Row],[GP]]-Table7[[#This Row],[Wins]]</f>
        <v>0</v>
      </c>
    </row>
    <row r="659" spans="11:16" hidden="1" x14ac:dyDescent="0.3">
      <c r="K659">
        <v>27</v>
      </c>
      <c r="L659">
        <v>22</v>
      </c>
      <c r="M659" t="e">
        <f>SUMIFS(Table5[Run Diff.],Table5[Home ID],K659,Table5[Away ID],L659)/COUNTIFS(Table5[Home ID],K659,Table5[Away ID],L659)</f>
        <v>#DIV/0!</v>
      </c>
      <c r="N659">
        <f>COUNTIFS(Table5[Home ID],K659,Table5[Away ID],L659)</f>
        <v>0</v>
      </c>
      <c r="O659">
        <f>COUNTIFS(Table5[Home ID],K659,Table5[Away ID],L659,Table5[Run Diff.],"&gt;0")</f>
        <v>0</v>
      </c>
      <c r="P659">
        <f>Table7[[#This Row],[GP]]-Table7[[#This Row],[Wins]]</f>
        <v>0</v>
      </c>
    </row>
    <row r="660" spans="11:16" hidden="1" x14ac:dyDescent="0.3">
      <c r="K660">
        <v>28</v>
      </c>
      <c r="L660">
        <v>22</v>
      </c>
      <c r="M660" t="e">
        <f>SUMIFS(Table5[Run Diff.],Table5[Home ID],K660,Table5[Away ID],L660)/COUNTIFS(Table5[Home ID],K660,Table5[Away ID],L660)</f>
        <v>#DIV/0!</v>
      </c>
      <c r="N660">
        <f>COUNTIFS(Table5[Home ID],K660,Table5[Away ID],L660)</f>
        <v>0</v>
      </c>
      <c r="O660">
        <f>COUNTIFS(Table5[Home ID],K660,Table5[Away ID],L660,Table5[Run Diff.],"&gt;0")</f>
        <v>0</v>
      </c>
      <c r="P660">
        <f>Table7[[#This Row],[GP]]-Table7[[#This Row],[Wins]]</f>
        <v>0</v>
      </c>
    </row>
    <row r="661" spans="11:16" hidden="1" x14ac:dyDescent="0.3">
      <c r="K661">
        <v>29</v>
      </c>
      <c r="L661">
        <v>22</v>
      </c>
      <c r="M661" t="e">
        <f>SUMIFS(Table5[Run Diff.],Table5[Home ID],K661,Table5[Away ID],L661)/COUNTIFS(Table5[Home ID],K661,Table5[Away ID],L661)</f>
        <v>#DIV/0!</v>
      </c>
      <c r="N661">
        <f>COUNTIFS(Table5[Home ID],K661,Table5[Away ID],L661)</f>
        <v>0</v>
      </c>
      <c r="O661">
        <f>COUNTIFS(Table5[Home ID],K661,Table5[Away ID],L661,Table5[Run Diff.],"&gt;0")</f>
        <v>0</v>
      </c>
      <c r="P661">
        <f>Table7[[#This Row],[GP]]-Table7[[#This Row],[Wins]]</f>
        <v>0</v>
      </c>
    </row>
    <row r="662" spans="11:16" hidden="1" x14ac:dyDescent="0.3">
      <c r="K662">
        <v>30</v>
      </c>
      <c r="L662">
        <v>22</v>
      </c>
      <c r="M662" t="e">
        <f>SUMIFS(Table5[Run Diff.],Table5[Home ID],K662,Table5[Away ID],L662)/COUNTIFS(Table5[Home ID],K662,Table5[Away ID],L662)</f>
        <v>#DIV/0!</v>
      </c>
      <c r="N662">
        <f>COUNTIFS(Table5[Home ID],K662,Table5[Away ID],L662)</f>
        <v>0</v>
      </c>
      <c r="O662">
        <f>COUNTIFS(Table5[Home ID],K662,Table5[Away ID],L662,Table5[Run Diff.],"&gt;0")</f>
        <v>0</v>
      </c>
      <c r="P662">
        <f>Table7[[#This Row],[GP]]-Table7[[#This Row],[Wins]]</f>
        <v>0</v>
      </c>
    </row>
    <row r="663" spans="11:16" hidden="1" x14ac:dyDescent="0.3">
      <c r="K663">
        <v>1</v>
      </c>
      <c r="L663">
        <v>23</v>
      </c>
      <c r="M663" t="e">
        <f>SUMIFS(Table5[Run Diff.],Table5[Home ID],K663,Table5[Away ID],L663)/COUNTIFS(Table5[Home ID],K663,Table5[Away ID],L663)</f>
        <v>#DIV/0!</v>
      </c>
      <c r="N663">
        <f>COUNTIFS(Table5[Home ID],K663,Table5[Away ID],L663)</f>
        <v>0</v>
      </c>
      <c r="O663">
        <f>COUNTIFS(Table5[Home ID],K663,Table5[Away ID],L663,Table5[Run Diff.],"&gt;0")</f>
        <v>0</v>
      </c>
      <c r="P663">
        <f>Table7[[#This Row],[GP]]-Table7[[#This Row],[Wins]]</f>
        <v>0</v>
      </c>
    </row>
    <row r="664" spans="11:16" hidden="1" x14ac:dyDescent="0.3">
      <c r="K664">
        <v>2</v>
      </c>
      <c r="L664">
        <v>23</v>
      </c>
      <c r="M664" t="e">
        <f>SUMIFS(Table5[Run Diff.],Table5[Home ID],K664,Table5[Away ID],L664)/COUNTIFS(Table5[Home ID],K664,Table5[Away ID],L664)</f>
        <v>#DIV/0!</v>
      </c>
      <c r="N664">
        <f>COUNTIFS(Table5[Home ID],K664,Table5[Away ID],L664)</f>
        <v>0</v>
      </c>
      <c r="O664">
        <f>COUNTIFS(Table5[Home ID],K664,Table5[Away ID],L664,Table5[Run Diff.],"&gt;0")</f>
        <v>0</v>
      </c>
      <c r="P664">
        <f>Table7[[#This Row],[GP]]-Table7[[#This Row],[Wins]]</f>
        <v>0</v>
      </c>
    </row>
    <row r="665" spans="11:16" hidden="1" x14ac:dyDescent="0.3">
      <c r="K665">
        <v>3</v>
      </c>
      <c r="L665">
        <v>23</v>
      </c>
      <c r="M665" t="e">
        <f>SUMIFS(Table5[Run Diff.],Table5[Home ID],K665,Table5[Away ID],L665)/COUNTIFS(Table5[Home ID],K665,Table5[Away ID],L665)</f>
        <v>#DIV/0!</v>
      </c>
      <c r="N665">
        <f>COUNTIFS(Table5[Home ID],K665,Table5[Away ID],L665)</f>
        <v>0</v>
      </c>
      <c r="O665">
        <f>COUNTIFS(Table5[Home ID],K665,Table5[Away ID],L665,Table5[Run Diff.],"&gt;0")</f>
        <v>0</v>
      </c>
      <c r="P665">
        <f>Table7[[#This Row],[GP]]-Table7[[#This Row],[Wins]]</f>
        <v>0</v>
      </c>
    </row>
    <row r="666" spans="11:16" hidden="1" x14ac:dyDescent="0.3">
      <c r="K666">
        <v>4</v>
      </c>
      <c r="L666">
        <v>23</v>
      </c>
      <c r="M666" t="e">
        <f>SUMIFS(Table5[Run Diff.],Table5[Home ID],K666,Table5[Away ID],L666)/COUNTIFS(Table5[Home ID],K666,Table5[Away ID],L666)</f>
        <v>#DIV/0!</v>
      </c>
      <c r="N666">
        <f>COUNTIFS(Table5[Home ID],K666,Table5[Away ID],L666)</f>
        <v>0</v>
      </c>
      <c r="O666">
        <f>COUNTIFS(Table5[Home ID],K666,Table5[Away ID],L666,Table5[Run Diff.],"&gt;0")</f>
        <v>0</v>
      </c>
      <c r="P666">
        <f>Table7[[#This Row],[GP]]-Table7[[#This Row],[Wins]]</f>
        <v>0</v>
      </c>
    </row>
    <row r="667" spans="11:16" hidden="1" x14ac:dyDescent="0.3">
      <c r="K667">
        <v>5</v>
      </c>
      <c r="L667">
        <v>23</v>
      </c>
      <c r="M667" t="e">
        <f>SUMIFS(Table5[Run Diff.],Table5[Home ID],K667,Table5[Away ID],L667)/COUNTIFS(Table5[Home ID],K667,Table5[Away ID],L667)</f>
        <v>#DIV/0!</v>
      </c>
      <c r="N667">
        <f>COUNTIFS(Table5[Home ID],K667,Table5[Away ID],L667)</f>
        <v>0</v>
      </c>
      <c r="O667">
        <f>COUNTIFS(Table5[Home ID],K667,Table5[Away ID],L667,Table5[Run Diff.],"&gt;0")</f>
        <v>0</v>
      </c>
      <c r="P667">
        <f>Table7[[#This Row],[GP]]-Table7[[#This Row],[Wins]]</f>
        <v>0</v>
      </c>
    </row>
    <row r="668" spans="11:16" hidden="1" x14ac:dyDescent="0.3">
      <c r="K668">
        <v>6</v>
      </c>
      <c r="L668">
        <v>23</v>
      </c>
      <c r="M668" t="e">
        <f>SUMIFS(Table5[Run Diff.],Table5[Home ID],K668,Table5[Away ID],L668)/COUNTIFS(Table5[Home ID],K668,Table5[Away ID],L668)</f>
        <v>#DIV/0!</v>
      </c>
      <c r="N668">
        <f>COUNTIFS(Table5[Home ID],K668,Table5[Away ID],L668)</f>
        <v>0</v>
      </c>
      <c r="O668">
        <f>COUNTIFS(Table5[Home ID],K668,Table5[Away ID],L668,Table5[Run Diff.],"&gt;0")</f>
        <v>0</v>
      </c>
      <c r="P668">
        <f>Table7[[#This Row],[GP]]-Table7[[#This Row],[Wins]]</f>
        <v>0</v>
      </c>
    </row>
    <row r="669" spans="11:16" x14ac:dyDescent="0.3">
      <c r="K669">
        <v>7</v>
      </c>
      <c r="L669">
        <v>23</v>
      </c>
      <c r="M669">
        <f>SUMIFS(Table5[Run Diff.],Table5[Home ID],K669,Table5[Away ID],L669)/COUNTIFS(Table5[Home ID],K669,Table5[Away ID],L669)</f>
        <v>-4</v>
      </c>
      <c r="N669">
        <f>COUNTIFS(Table5[Home ID],K669,Table5[Away ID],L669)</f>
        <v>3</v>
      </c>
      <c r="O669">
        <f>COUNTIFS(Table5[Home ID],K669,Table5[Away ID],L669,Table5[Run Diff.],"&gt;0")</f>
        <v>0</v>
      </c>
      <c r="P669">
        <f>Table7[[#This Row],[GP]]-Table7[[#This Row],[Wins]]</f>
        <v>3</v>
      </c>
    </row>
    <row r="670" spans="11:16" hidden="1" x14ac:dyDescent="0.3">
      <c r="K670">
        <v>8</v>
      </c>
      <c r="L670">
        <v>23</v>
      </c>
      <c r="M670" t="e">
        <f>SUMIFS(Table5[Run Diff.],Table5[Home ID],K670,Table5[Away ID],L670)/COUNTIFS(Table5[Home ID],K670,Table5[Away ID],L670)</f>
        <v>#DIV/0!</v>
      </c>
      <c r="N670">
        <f>COUNTIFS(Table5[Home ID],K670,Table5[Away ID],L670)</f>
        <v>0</v>
      </c>
      <c r="O670">
        <f>COUNTIFS(Table5[Home ID],K670,Table5[Away ID],L670,Table5[Run Diff.],"&gt;0")</f>
        <v>0</v>
      </c>
      <c r="P670">
        <f>Table7[[#This Row],[GP]]-Table7[[#This Row],[Wins]]</f>
        <v>0</v>
      </c>
    </row>
    <row r="671" spans="11:16" x14ac:dyDescent="0.3">
      <c r="K671">
        <v>9</v>
      </c>
      <c r="L671">
        <v>23</v>
      </c>
      <c r="M671">
        <f>SUMIFS(Table5[Run Diff.],Table5[Home ID],K671,Table5[Away ID],L671)/COUNTIFS(Table5[Home ID],K671,Table5[Away ID],L671)</f>
        <v>2.6666666666666665</v>
      </c>
      <c r="N671">
        <f>COUNTIFS(Table5[Home ID],K671,Table5[Away ID],L671)</f>
        <v>3</v>
      </c>
      <c r="O671">
        <f>COUNTIFS(Table5[Home ID],K671,Table5[Away ID],L671,Table5[Run Diff.],"&gt;0")</f>
        <v>2</v>
      </c>
      <c r="P671">
        <f>Table7[[#This Row],[GP]]-Table7[[#This Row],[Wins]]</f>
        <v>1</v>
      </c>
    </row>
    <row r="672" spans="11:16" hidden="1" x14ac:dyDescent="0.3">
      <c r="K672">
        <v>10</v>
      </c>
      <c r="L672">
        <v>23</v>
      </c>
      <c r="M672" t="e">
        <f>SUMIFS(Table5[Run Diff.],Table5[Home ID],K672,Table5[Away ID],L672)/COUNTIFS(Table5[Home ID],K672,Table5[Away ID],L672)</f>
        <v>#DIV/0!</v>
      </c>
      <c r="N672">
        <f>COUNTIFS(Table5[Home ID],K672,Table5[Away ID],L672)</f>
        <v>0</v>
      </c>
      <c r="O672">
        <f>COUNTIFS(Table5[Home ID],K672,Table5[Away ID],L672,Table5[Run Diff.],"&gt;0")</f>
        <v>0</v>
      </c>
      <c r="P672">
        <f>Table7[[#This Row],[GP]]-Table7[[#This Row],[Wins]]</f>
        <v>0</v>
      </c>
    </row>
    <row r="673" spans="11:16" hidden="1" x14ac:dyDescent="0.3">
      <c r="K673">
        <v>11</v>
      </c>
      <c r="L673">
        <v>23</v>
      </c>
      <c r="M673" t="e">
        <f>SUMIFS(Table5[Run Diff.],Table5[Home ID],K673,Table5[Away ID],L673)/COUNTIFS(Table5[Home ID],K673,Table5[Away ID],L673)</f>
        <v>#DIV/0!</v>
      </c>
      <c r="N673">
        <f>COUNTIFS(Table5[Home ID],K673,Table5[Away ID],L673)</f>
        <v>0</v>
      </c>
      <c r="O673">
        <f>COUNTIFS(Table5[Home ID],K673,Table5[Away ID],L673,Table5[Run Diff.],"&gt;0")</f>
        <v>0</v>
      </c>
      <c r="P673">
        <f>Table7[[#This Row],[GP]]-Table7[[#This Row],[Wins]]</f>
        <v>0</v>
      </c>
    </row>
    <row r="674" spans="11:16" x14ac:dyDescent="0.3">
      <c r="K674">
        <v>12</v>
      </c>
      <c r="L674">
        <v>23</v>
      </c>
      <c r="M674">
        <f>SUMIFS(Table5[Run Diff.],Table5[Home ID],K674,Table5[Away ID],L674)/COUNTIFS(Table5[Home ID],K674,Table5[Away ID],L674)</f>
        <v>2.6666666666666665</v>
      </c>
      <c r="N674">
        <f>COUNTIFS(Table5[Home ID],K674,Table5[Away ID],L674)</f>
        <v>3</v>
      </c>
      <c r="O674">
        <f>COUNTIFS(Table5[Home ID],K674,Table5[Away ID],L674,Table5[Run Diff.],"&gt;0")</f>
        <v>2</v>
      </c>
      <c r="P674">
        <f>Table7[[#This Row],[GP]]-Table7[[#This Row],[Wins]]</f>
        <v>1</v>
      </c>
    </row>
    <row r="675" spans="11:16" hidden="1" x14ac:dyDescent="0.3">
      <c r="K675">
        <v>13</v>
      </c>
      <c r="L675">
        <v>23</v>
      </c>
      <c r="M675" t="e">
        <f>SUMIFS(Table5[Run Diff.],Table5[Home ID],K675,Table5[Away ID],L675)/COUNTIFS(Table5[Home ID],K675,Table5[Away ID],L675)</f>
        <v>#DIV/0!</v>
      </c>
      <c r="N675">
        <f>COUNTIFS(Table5[Home ID],K675,Table5[Away ID],L675)</f>
        <v>0</v>
      </c>
      <c r="O675">
        <f>COUNTIFS(Table5[Home ID],K675,Table5[Away ID],L675,Table5[Run Diff.],"&gt;0")</f>
        <v>0</v>
      </c>
      <c r="P675">
        <f>Table7[[#This Row],[GP]]-Table7[[#This Row],[Wins]]</f>
        <v>0</v>
      </c>
    </row>
    <row r="676" spans="11:16" hidden="1" x14ac:dyDescent="0.3">
      <c r="K676">
        <v>14</v>
      </c>
      <c r="L676">
        <v>23</v>
      </c>
      <c r="M676" t="e">
        <f>SUMIFS(Table5[Run Diff.],Table5[Home ID],K676,Table5[Away ID],L676)/COUNTIFS(Table5[Home ID],K676,Table5[Away ID],L676)</f>
        <v>#DIV/0!</v>
      </c>
      <c r="N676">
        <f>COUNTIFS(Table5[Home ID],K676,Table5[Away ID],L676)</f>
        <v>0</v>
      </c>
      <c r="O676">
        <f>COUNTIFS(Table5[Home ID],K676,Table5[Away ID],L676,Table5[Run Diff.],"&gt;0")</f>
        <v>0</v>
      </c>
      <c r="P676">
        <f>Table7[[#This Row],[GP]]-Table7[[#This Row],[Wins]]</f>
        <v>0</v>
      </c>
    </row>
    <row r="677" spans="11:16" hidden="1" x14ac:dyDescent="0.3">
      <c r="K677">
        <v>15</v>
      </c>
      <c r="L677">
        <v>23</v>
      </c>
      <c r="M677" t="e">
        <f>SUMIFS(Table5[Run Diff.],Table5[Home ID],K677,Table5[Away ID],L677)/COUNTIFS(Table5[Home ID],K677,Table5[Away ID],L677)</f>
        <v>#DIV/0!</v>
      </c>
      <c r="N677">
        <f>COUNTIFS(Table5[Home ID],K677,Table5[Away ID],L677)</f>
        <v>0</v>
      </c>
      <c r="O677">
        <f>COUNTIFS(Table5[Home ID],K677,Table5[Away ID],L677,Table5[Run Diff.],"&gt;0")</f>
        <v>0</v>
      </c>
      <c r="P677">
        <f>Table7[[#This Row],[GP]]-Table7[[#This Row],[Wins]]</f>
        <v>0</v>
      </c>
    </row>
    <row r="678" spans="11:16" hidden="1" x14ac:dyDescent="0.3">
      <c r="K678">
        <v>16</v>
      </c>
      <c r="L678">
        <v>23</v>
      </c>
      <c r="M678" t="e">
        <f>SUMIFS(Table5[Run Diff.],Table5[Home ID],K678,Table5[Away ID],L678)/COUNTIFS(Table5[Home ID],K678,Table5[Away ID],L678)</f>
        <v>#DIV/0!</v>
      </c>
      <c r="N678">
        <f>COUNTIFS(Table5[Home ID],K678,Table5[Away ID],L678)</f>
        <v>0</v>
      </c>
      <c r="O678">
        <f>COUNTIFS(Table5[Home ID],K678,Table5[Away ID],L678,Table5[Run Diff.],"&gt;0")</f>
        <v>0</v>
      </c>
      <c r="P678">
        <f>Table7[[#This Row],[GP]]-Table7[[#This Row],[Wins]]</f>
        <v>0</v>
      </c>
    </row>
    <row r="679" spans="11:16" hidden="1" x14ac:dyDescent="0.3">
      <c r="K679">
        <v>17</v>
      </c>
      <c r="L679">
        <v>23</v>
      </c>
      <c r="M679" t="e">
        <f>SUMIFS(Table5[Run Diff.],Table5[Home ID],K679,Table5[Away ID],L679)/COUNTIFS(Table5[Home ID],K679,Table5[Away ID],L679)</f>
        <v>#DIV/0!</v>
      </c>
      <c r="N679">
        <f>COUNTIFS(Table5[Home ID],K679,Table5[Away ID],L679)</f>
        <v>0</v>
      </c>
      <c r="O679">
        <f>COUNTIFS(Table5[Home ID],K679,Table5[Away ID],L679,Table5[Run Diff.],"&gt;0")</f>
        <v>0</v>
      </c>
      <c r="P679">
        <f>Table7[[#This Row],[GP]]-Table7[[#This Row],[Wins]]</f>
        <v>0</v>
      </c>
    </row>
    <row r="680" spans="11:16" hidden="1" x14ac:dyDescent="0.3">
      <c r="K680">
        <v>18</v>
      </c>
      <c r="L680">
        <v>23</v>
      </c>
      <c r="M680" t="e">
        <f>SUMIFS(Table5[Run Diff.],Table5[Home ID],K680,Table5[Away ID],L680)/COUNTIFS(Table5[Home ID],K680,Table5[Away ID],L680)</f>
        <v>#DIV/0!</v>
      </c>
      <c r="N680">
        <f>COUNTIFS(Table5[Home ID],K680,Table5[Away ID],L680)</f>
        <v>0</v>
      </c>
      <c r="O680">
        <f>COUNTIFS(Table5[Home ID],K680,Table5[Away ID],L680,Table5[Run Diff.],"&gt;0")</f>
        <v>0</v>
      </c>
      <c r="P680">
        <f>Table7[[#This Row],[GP]]-Table7[[#This Row],[Wins]]</f>
        <v>0</v>
      </c>
    </row>
    <row r="681" spans="11:16" hidden="1" x14ac:dyDescent="0.3">
      <c r="K681">
        <v>19</v>
      </c>
      <c r="L681">
        <v>23</v>
      </c>
      <c r="M681" t="e">
        <f>SUMIFS(Table5[Run Diff.],Table5[Home ID],K681,Table5[Away ID],L681)/COUNTIFS(Table5[Home ID],K681,Table5[Away ID],L681)</f>
        <v>#DIV/0!</v>
      </c>
      <c r="N681">
        <f>COUNTIFS(Table5[Home ID],K681,Table5[Away ID],L681)</f>
        <v>0</v>
      </c>
      <c r="O681">
        <f>COUNTIFS(Table5[Home ID],K681,Table5[Away ID],L681,Table5[Run Diff.],"&gt;0")</f>
        <v>0</v>
      </c>
      <c r="P681">
        <f>Table7[[#This Row],[GP]]-Table7[[#This Row],[Wins]]</f>
        <v>0</v>
      </c>
    </row>
    <row r="682" spans="11:16" hidden="1" x14ac:dyDescent="0.3">
      <c r="K682">
        <v>20</v>
      </c>
      <c r="L682">
        <v>23</v>
      </c>
      <c r="M682" t="e">
        <f>SUMIFS(Table5[Run Diff.],Table5[Home ID],K682,Table5[Away ID],L682)/COUNTIFS(Table5[Home ID],K682,Table5[Away ID],L682)</f>
        <v>#DIV/0!</v>
      </c>
      <c r="N682">
        <f>COUNTIFS(Table5[Home ID],K682,Table5[Away ID],L682)</f>
        <v>0</v>
      </c>
      <c r="O682">
        <f>COUNTIFS(Table5[Home ID],K682,Table5[Away ID],L682,Table5[Run Diff.],"&gt;0")</f>
        <v>0</v>
      </c>
      <c r="P682">
        <f>Table7[[#This Row],[GP]]-Table7[[#This Row],[Wins]]</f>
        <v>0</v>
      </c>
    </row>
    <row r="683" spans="11:16" hidden="1" x14ac:dyDescent="0.3">
      <c r="K683">
        <v>21</v>
      </c>
      <c r="L683">
        <v>23</v>
      </c>
      <c r="M683" t="e">
        <f>SUMIFS(Table5[Run Diff.],Table5[Home ID],K683,Table5[Away ID],L683)/COUNTIFS(Table5[Home ID],K683,Table5[Away ID],L683)</f>
        <v>#DIV/0!</v>
      </c>
      <c r="N683">
        <f>COUNTIFS(Table5[Home ID],K683,Table5[Away ID],L683)</f>
        <v>0</v>
      </c>
      <c r="O683">
        <f>COUNTIFS(Table5[Home ID],K683,Table5[Away ID],L683,Table5[Run Diff.],"&gt;0")</f>
        <v>0</v>
      </c>
      <c r="P683">
        <f>Table7[[#This Row],[GP]]-Table7[[#This Row],[Wins]]</f>
        <v>0</v>
      </c>
    </row>
    <row r="684" spans="11:16" hidden="1" x14ac:dyDescent="0.3">
      <c r="K684">
        <v>22</v>
      </c>
      <c r="L684">
        <v>23</v>
      </c>
      <c r="M684" t="e">
        <f>SUMIFS(Table5[Run Diff.],Table5[Home ID],K684,Table5[Away ID],L684)/COUNTIFS(Table5[Home ID],K684,Table5[Away ID],L684)</f>
        <v>#DIV/0!</v>
      </c>
      <c r="N684">
        <f>COUNTIFS(Table5[Home ID],K684,Table5[Away ID],L684)</f>
        <v>0</v>
      </c>
      <c r="O684">
        <f>COUNTIFS(Table5[Home ID],K684,Table5[Away ID],L684,Table5[Run Diff.],"&gt;0")</f>
        <v>0</v>
      </c>
      <c r="P684">
        <f>Table7[[#This Row],[GP]]-Table7[[#This Row],[Wins]]</f>
        <v>0</v>
      </c>
    </row>
    <row r="685" spans="11:16" hidden="1" x14ac:dyDescent="0.3">
      <c r="K685">
        <v>23</v>
      </c>
      <c r="L685">
        <v>23</v>
      </c>
      <c r="M685" t="e">
        <f>SUMIFS(Table5[Run Diff.],Table5[Home ID],K685,Table5[Away ID],L685)/COUNTIFS(Table5[Home ID],K685,Table5[Away ID],L685)</f>
        <v>#DIV/0!</v>
      </c>
      <c r="N685">
        <f>COUNTIFS(Table5[Home ID],K685,Table5[Away ID],L685)</f>
        <v>0</v>
      </c>
      <c r="O685">
        <f>COUNTIFS(Table5[Home ID],K685,Table5[Away ID],L685,Table5[Run Diff.],"&gt;0")</f>
        <v>0</v>
      </c>
      <c r="P685">
        <f>Table7[[#This Row],[GP]]-Table7[[#This Row],[Wins]]</f>
        <v>0</v>
      </c>
    </row>
    <row r="686" spans="11:16" hidden="1" x14ac:dyDescent="0.3">
      <c r="K686">
        <v>24</v>
      </c>
      <c r="L686">
        <v>23</v>
      </c>
      <c r="M686" t="e">
        <f>SUMIFS(Table5[Run Diff.],Table5[Home ID],K686,Table5[Away ID],L686)/COUNTIFS(Table5[Home ID],K686,Table5[Away ID],L686)</f>
        <v>#DIV/0!</v>
      </c>
      <c r="N686">
        <f>COUNTIFS(Table5[Home ID],K686,Table5[Away ID],L686)</f>
        <v>0</v>
      </c>
      <c r="O686">
        <f>COUNTIFS(Table5[Home ID],K686,Table5[Away ID],L686,Table5[Run Diff.],"&gt;0")</f>
        <v>0</v>
      </c>
      <c r="P686">
        <f>Table7[[#This Row],[GP]]-Table7[[#This Row],[Wins]]</f>
        <v>0</v>
      </c>
    </row>
    <row r="687" spans="11:16" hidden="1" x14ac:dyDescent="0.3">
      <c r="K687">
        <v>25</v>
      </c>
      <c r="L687">
        <v>23</v>
      </c>
      <c r="M687" t="e">
        <f>SUMIFS(Table5[Run Diff.],Table5[Home ID],K687,Table5[Away ID],L687)/COUNTIFS(Table5[Home ID],K687,Table5[Away ID],L687)</f>
        <v>#DIV/0!</v>
      </c>
      <c r="N687">
        <f>COUNTIFS(Table5[Home ID],K687,Table5[Away ID],L687)</f>
        <v>0</v>
      </c>
      <c r="O687">
        <f>COUNTIFS(Table5[Home ID],K687,Table5[Away ID],L687,Table5[Run Diff.],"&gt;0")</f>
        <v>0</v>
      </c>
      <c r="P687">
        <f>Table7[[#This Row],[GP]]-Table7[[#This Row],[Wins]]</f>
        <v>0</v>
      </c>
    </row>
    <row r="688" spans="11:16" hidden="1" x14ac:dyDescent="0.3">
      <c r="K688">
        <v>26</v>
      </c>
      <c r="L688">
        <v>23</v>
      </c>
      <c r="M688" t="e">
        <f>SUMIFS(Table5[Run Diff.],Table5[Home ID],K688,Table5[Away ID],L688)/COUNTIFS(Table5[Home ID],K688,Table5[Away ID],L688)</f>
        <v>#DIV/0!</v>
      </c>
      <c r="N688">
        <f>COUNTIFS(Table5[Home ID],K688,Table5[Away ID],L688)</f>
        <v>0</v>
      </c>
      <c r="O688">
        <f>COUNTIFS(Table5[Home ID],K688,Table5[Away ID],L688,Table5[Run Diff.],"&gt;0")</f>
        <v>0</v>
      </c>
      <c r="P688">
        <f>Table7[[#This Row],[GP]]-Table7[[#This Row],[Wins]]</f>
        <v>0</v>
      </c>
    </row>
    <row r="689" spans="11:16" hidden="1" x14ac:dyDescent="0.3">
      <c r="K689">
        <v>27</v>
      </c>
      <c r="L689">
        <v>23</v>
      </c>
      <c r="M689" t="e">
        <f>SUMIFS(Table5[Run Diff.],Table5[Home ID],K689,Table5[Away ID],L689)/COUNTIFS(Table5[Home ID],K689,Table5[Away ID],L689)</f>
        <v>#DIV/0!</v>
      </c>
      <c r="N689">
        <f>COUNTIFS(Table5[Home ID],K689,Table5[Away ID],L689)</f>
        <v>0</v>
      </c>
      <c r="O689">
        <f>COUNTIFS(Table5[Home ID],K689,Table5[Away ID],L689,Table5[Run Diff.],"&gt;0")</f>
        <v>0</v>
      </c>
      <c r="P689">
        <f>Table7[[#This Row],[GP]]-Table7[[#This Row],[Wins]]</f>
        <v>0</v>
      </c>
    </row>
    <row r="690" spans="11:16" hidden="1" x14ac:dyDescent="0.3">
      <c r="K690">
        <v>28</v>
      </c>
      <c r="L690">
        <v>23</v>
      </c>
      <c r="M690" t="e">
        <f>SUMIFS(Table5[Run Diff.],Table5[Home ID],K690,Table5[Away ID],L690)/COUNTIFS(Table5[Home ID],K690,Table5[Away ID],L690)</f>
        <v>#DIV/0!</v>
      </c>
      <c r="N690">
        <f>COUNTIFS(Table5[Home ID],K690,Table5[Away ID],L690)</f>
        <v>0</v>
      </c>
      <c r="O690">
        <f>COUNTIFS(Table5[Home ID],K690,Table5[Away ID],L690,Table5[Run Diff.],"&gt;0")</f>
        <v>0</v>
      </c>
      <c r="P690">
        <f>Table7[[#This Row],[GP]]-Table7[[#This Row],[Wins]]</f>
        <v>0</v>
      </c>
    </row>
    <row r="691" spans="11:16" hidden="1" x14ac:dyDescent="0.3">
      <c r="K691">
        <v>29</v>
      </c>
      <c r="L691">
        <v>23</v>
      </c>
      <c r="M691" t="e">
        <f>SUMIFS(Table5[Run Diff.],Table5[Home ID],K691,Table5[Away ID],L691)/COUNTIFS(Table5[Home ID],K691,Table5[Away ID],L691)</f>
        <v>#DIV/0!</v>
      </c>
      <c r="N691">
        <f>COUNTIFS(Table5[Home ID],K691,Table5[Away ID],L691)</f>
        <v>0</v>
      </c>
      <c r="O691">
        <f>COUNTIFS(Table5[Home ID],K691,Table5[Away ID],L691,Table5[Run Diff.],"&gt;0")</f>
        <v>0</v>
      </c>
      <c r="P691">
        <f>Table7[[#This Row],[GP]]-Table7[[#This Row],[Wins]]</f>
        <v>0</v>
      </c>
    </row>
    <row r="692" spans="11:16" hidden="1" x14ac:dyDescent="0.3">
      <c r="K692">
        <v>30</v>
      </c>
      <c r="L692">
        <v>23</v>
      </c>
      <c r="M692" t="e">
        <f>SUMIFS(Table5[Run Diff.],Table5[Home ID],K692,Table5[Away ID],L692)/COUNTIFS(Table5[Home ID],K692,Table5[Away ID],L692)</f>
        <v>#DIV/0!</v>
      </c>
      <c r="N692">
        <f>COUNTIFS(Table5[Home ID],K692,Table5[Away ID],L692)</f>
        <v>0</v>
      </c>
      <c r="O692">
        <f>COUNTIFS(Table5[Home ID],K692,Table5[Away ID],L692,Table5[Run Diff.],"&gt;0")</f>
        <v>0</v>
      </c>
      <c r="P692">
        <f>Table7[[#This Row],[GP]]-Table7[[#This Row],[Wins]]</f>
        <v>0</v>
      </c>
    </row>
    <row r="693" spans="11:16" hidden="1" x14ac:dyDescent="0.3">
      <c r="K693">
        <v>1</v>
      </c>
      <c r="L693">
        <v>24</v>
      </c>
      <c r="M693" t="e">
        <f>SUMIFS(Table5[Run Diff.],Table5[Home ID],K693,Table5[Away ID],L693)/COUNTIFS(Table5[Home ID],K693,Table5[Away ID],L693)</f>
        <v>#DIV/0!</v>
      </c>
      <c r="N693">
        <f>COUNTIFS(Table5[Home ID],K693,Table5[Away ID],L693)</f>
        <v>0</v>
      </c>
      <c r="O693">
        <f>COUNTIFS(Table5[Home ID],K693,Table5[Away ID],L693,Table5[Run Diff.],"&gt;0")</f>
        <v>0</v>
      </c>
      <c r="P693">
        <f>Table7[[#This Row],[GP]]-Table7[[#This Row],[Wins]]</f>
        <v>0</v>
      </c>
    </row>
    <row r="694" spans="11:16" hidden="1" x14ac:dyDescent="0.3">
      <c r="K694">
        <v>2</v>
      </c>
      <c r="L694">
        <v>24</v>
      </c>
      <c r="M694" t="e">
        <f>SUMIFS(Table5[Run Diff.],Table5[Home ID],K694,Table5[Away ID],L694)/COUNTIFS(Table5[Home ID],K694,Table5[Away ID],L694)</f>
        <v>#DIV/0!</v>
      </c>
      <c r="N694">
        <f>COUNTIFS(Table5[Home ID],K694,Table5[Away ID],L694)</f>
        <v>0</v>
      </c>
      <c r="O694">
        <f>COUNTIFS(Table5[Home ID],K694,Table5[Away ID],L694,Table5[Run Diff.],"&gt;0")</f>
        <v>0</v>
      </c>
      <c r="P694">
        <f>Table7[[#This Row],[GP]]-Table7[[#This Row],[Wins]]</f>
        <v>0</v>
      </c>
    </row>
    <row r="695" spans="11:16" hidden="1" x14ac:dyDescent="0.3">
      <c r="K695">
        <v>3</v>
      </c>
      <c r="L695">
        <v>24</v>
      </c>
      <c r="M695" t="e">
        <f>SUMIFS(Table5[Run Diff.],Table5[Home ID],K695,Table5[Away ID],L695)/COUNTIFS(Table5[Home ID],K695,Table5[Away ID],L695)</f>
        <v>#DIV/0!</v>
      </c>
      <c r="N695">
        <f>COUNTIFS(Table5[Home ID],K695,Table5[Away ID],L695)</f>
        <v>0</v>
      </c>
      <c r="O695">
        <f>COUNTIFS(Table5[Home ID],K695,Table5[Away ID],L695,Table5[Run Diff.],"&gt;0")</f>
        <v>0</v>
      </c>
      <c r="P695">
        <f>Table7[[#This Row],[GP]]-Table7[[#This Row],[Wins]]</f>
        <v>0</v>
      </c>
    </row>
    <row r="696" spans="11:16" hidden="1" x14ac:dyDescent="0.3">
      <c r="K696">
        <v>4</v>
      </c>
      <c r="L696">
        <v>24</v>
      </c>
      <c r="M696" t="e">
        <f>SUMIFS(Table5[Run Diff.],Table5[Home ID],K696,Table5[Away ID],L696)/COUNTIFS(Table5[Home ID],K696,Table5[Away ID],L696)</f>
        <v>#DIV/0!</v>
      </c>
      <c r="N696">
        <f>COUNTIFS(Table5[Home ID],K696,Table5[Away ID],L696)</f>
        <v>0</v>
      </c>
      <c r="O696">
        <f>COUNTIFS(Table5[Home ID],K696,Table5[Away ID],L696,Table5[Run Diff.],"&gt;0")</f>
        <v>0</v>
      </c>
      <c r="P696">
        <f>Table7[[#This Row],[GP]]-Table7[[#This Row],[Wins]]</f>
        <v>0</v>
      </c>
    </row>
    <row r="697" spans="11:16" hidden="1" x14ac:dyDescent="0.3">
      <c r="K697">
        <v>5</v>
      </c>
      <c r="L697">
        <v>24</v>
      </c>
      <c r="M697" t="e">
        <f>SUMIFS(Table5[Run Diff.],Table5[Home ID],K697,Table5[Away ID],L697)/COUNTIFS(Table5[Home ID],K697,Table5[Away ID],L697)</f>
        <v>#DIV/0!</v>
      </c>
      <c r="N697">
        <f>COUNTIFS(Table5[Home ID],K697,Table5[Away ID],L697)</f>
        <v>0</v>
      </c>
      <c r="O697">
        <f>COUNTIFS(Table5[Home ID],K697,Table5[Away ID],L697,Table5[Run Diff.],"&gt;0")</f>
        <v>0</v>
      </c>
      <c r="P697">
        <f>Table7[[#This Row],[GP]]-Table7[[#This Row],[Wins]]</f>
        <v>0</v>
      </c>
    </row>
    <row r="698" spans="11:16" hidden="1" x14ac:dyDescent="0.3">
      <c r="K698">
        <v>6</v>
      </c>
      <c r="L698">
        <v>24</v>
      </c>
      <c r="M698" t="e">
        <f>SUMIFS(Table5[Run Diff.],Table5[Home ID],K698,Table5[Away ID],L698)/COUNTIFS(Table5[Home ID],K698,Table5[Away ID],L698)</f>
        <v>#DIV/0!</v>
      </c>
      <c r="N698">
        <f>COUNTIFS(Table5[Home ID],K698,Table5[Away ID],L698)</f>
        <v>0</v>
      </c>
      <c r="O698">
        <f>COUNTIFS(Table5[Home ID],K698,Table5[Away ID],L698,Table5[Run Diff.],"&gt;0")</f>
        <v>0</v>
      </c>
      <c r="P698">
        <f>Table7[[#This Row],[GP]]-Table7[[#This Row],[Wins]]</f>
        <v>0</v>
      </c>
    </row>
    <row r="699" spans="11:16" hidden="1" x14ac:dyDescent="0.3">
      <c r="K699">
        <v>7</v>
      </c>
      <c r="L699">
        <v>24</v>
      </c>
      <c r="M699" t="e">
        <f>SUMIFS(Table5[Run Diff.],Table5[Home ID],K699,Table5[Away ID],L699)/COUNTIFS(Table5[Home ID],K699,Table5[Away ID],L699)</f>
        <v>#DIV/0!</v>
      </c>
      <c r="N699">
        <f>COUNTIFS(Table5[Home ID],K699,Table5[Away ID],L699)</f>
        <v>0</v>
      </c>
      <c r="O699">
        <f>COUNTIFS(Table5[Home ID],K699,Table5[Away ID],L699,Table5[Run Diff.],"&gt;0")</f>
        <v>0</v>
      </c>
      <c r="P699">
        <f>Table7[[#This Row],[GP]]-Table7[[#This Row],[Wins]]</f>
        <v>0</v>
      </c>
    </row>
    <row r="700" spans="11:16" hidden="1" x14ac:dyDescent="0.3">
      <c r="K700">
        <v>8</v>
      </c>
      <c r="L700">
        <v>24</v>
      </c>
      <c r="M700" t="e">
        <f>SUMIFS(Table5[Run Diff.],Table5[Home ID],K700,Table5[Away ID],L700)/COUNTIFS(Table5[Home ID],K700,Table5[Away ID],L700)</f>
        <v>#DIV/0!</v>
      </c>
      <c r="N700">
        <f>COUNTIFS(Table5[Home ID],K700,Table5[Away ID],L700)</f>
        <v>0</v>
      </c>
      <c r="O700">
        <f>COUNTIFS(Table5[Home ID],K700,Table5[Away ID],L700,Table5[Run Diff.],"&gt;0")</f>
        <v>0</v>
      </c>
      <c r="P700">
        <f>Table7[[#This Row],[GP]]-Table7[[#This Row],[Wins]]</f>
        <v>0</v>
      </c>
    </row>
    <row r="701" spans="11:16" hidden="1" x14ac:dyDescent="0.3">
      <c r="K701">
        <v>9</v>
      </c>
      <c r="L701">
        <v>24</v>
      </c>
      <c r="M701" t="e">
        <f>SUMIFS(Table5[Run Diff.],Table5[Home ID],K701,Table5[Away ID],L701)/COUNTIFS(Table5[Home ID],K701,Table5[Away ID],L701)</f>
        <v>#DIV/0!</v>
      </c>
      <c r="N701">
        <f>COUNTIFS(Table5[Home ID],K701,Table5[Away ID],L701)</f>
        <v>0</v>
      </c>
      <c r="O701">
        <f>COUNTIFS(Table5[Home ID],K701,Table5[Away ID],L701,Table5[Run Diff.],"&gt;0")</f>
        <v>0</v>
      </c>
      <c r="P701">
        <f>Table7[[#This Row],[GP]]-Table7[[#This Row],[Wins]]</f>
        <v>0</v>
      </c>
    </row>
    <row r="702" spans="11:16" hidden="1" x14ac:dyDescent="0.3">
      <c r="K702">
        <v>10</v>
      </c>
      <c r="L702">
        <v>24</v>
      </c>
      <c r="M702" t="e">
        <f>SUMIFS(Table5[Run Diff.],Table5[Home ID],K702,Table5[Away ID],L702)/COUNTIFS(Table5[Home ID],K702,Table5[Away ID],L702)</f>
        <v>#DIV/0!</v>
      </c>
      <c r="N702">
        <f>COUNTIFS(Table5[Home ID],K702,Table5[Away ID],L702)</f>
        <v>0</v>
      </c>
      <c r="O702">
        <f>COUNTIFS(Table5[Home ID],K702,Table5[Away ID],L702,Table5[Run Diff.],"&gt;0")</f>
        <v>0</v>
      </c>
      <c r="P702">
        <f>Table7[[#This Row],[GP]]-Table7[[#This Row],[Wins]]</f>
        <v>0</v>
      </c>
    </row>
    <row r="703" spans="11:16" hidden="1" x14ac:dyDescent="0.3">
      <c r="K703">
        <v>11</v>
      </c>
      <c r="L703">
        <v>24</v>
      </c>
      <c r="M703" t="e">
        <f>SUMIFS(Table5[Run Diff.],Table5[Home ID],K703,Table5[Away ID],L703)/COUNTIFS(Table5[Home ID],K703,Table5[Away ID],L703)</f>
        <v>#DIV/0!</v>
      </c>
      <c r="N703">
        <f>COUNTIFS(Table5[Home ID],K703,Table5[Away ID],L703)</f>
        <v>0</v>
      </c>
      <c r="O703">
        <f>COUNTIFS(Table5[Home ID],K703,Table5[Away ID],L703,Table5[Run Diff.],"&gt;0")</f>
        <v>0</v>
      </c>
      <c r="P703">
        <f>Table7[[#This Row],[GP]]-Table7[[#This Row],[Wins]]</f>
        <v>0</v>
      </c>
    </row>
    <row r="704" spans="11:16" x14ac:dyDescent="0.3">
      <c r="K704">
        <v>12</v>
      </c>
      <c r="L704">
        <v>24</v>
      </c>
      <c r="M704">
        <f>SUMIFS(Table5[Run Diff.],Table5[Home ID],K704,Table5[Away ID],L704)/COUNTIFS(Table5[Home ID],K704,Table5[Away ID],L704)</f>
        <v>6</v>
      </c>
      <c r="N704">
        <f>COUNTIFS(Table5[Home ID],K704,Table5[Away ID],L704)</f>
        <v>2</v>
      </c>
      <c r="O704">
        <f>COUNTIFS(Table5[Home ID],K704,Table5[Away ID],L704,Table5[Run Diff.],"&gt;0")</f>
        <v>2</v>
      </c>
      <c r="P704">
        <f>Table7[[#This Row],[GP]]-Table7[[#This Row],[Wins]]</f>
        <v>0</v>
      </c>
    </row>
    <row r="705" spans="11:16" hidden="1" x14ac:dyDescent="0.3">
      <c r="K705">
        <v>13</v>
      </c>
      <c r="L705">
        <v>24</v>
      </c>
      <c r="M705" t="e">
        <f>SUMIFS(Table5[Run Diff.],Table5[Home ID],K705,Table5[Away ID],L705)/COUNTIFS(Table5[Home ID],K705,Table5[Away ID],L705)</f>
        <v>#DIV/0!</v>
      </c>
      <c r="N705">
        <f>COUNTIFS(Table5[Home ID],K705,Table5[Away ID],L705)</f>
        <v>0</v>
      </c>
      <c r="O705">
        <f>COUNTIFS(Table5[Home ID],K705,Table5[Away ID],L705,Table5[Run Diff.],"&gt;0")</f>
        <v>0</v>
      </c>
      <c r="P705">
        <f>Table7[[#This Row],[GP]]-Table7[[#This Row],[Wins]]</f>
        <v>0</v>
      </c>
    </row>
    <row r="706" spans="11:16" hidden="1" x14ac:dyDescent="0.3">
      <c r="K706">
        <v>14</v>
      </c>
      <c r="L706">
        <v>24</v>
      </c>
      <c r="M706" t="e">
        <f>SUMIFS(Table5[Run Diff.],Table5[Home ID],K706,Table5[Away ID],L706)/COUNTIFS(Table5[Home ID],K706,Table5[Away ID],L706)</f>
        <v>#DIV/0!</v>
      </c>
      <c r="N706">
        <f>COUNTIFS(Table5[Home ID],K706,Table5[Away ID],L706)</f>
        <v>0</v>
      </c>
      <c r="O706">
        <f>COUNTIFS(Table5[Home ID],K706,Table5[Away ID],L706,Table5[Run Diff.],"&gt;0")</f>
        <v>0</v>
      </c>
      <c r="P706">
        <f>Table7[[#This Row],[GP]]-Table7[[#This Row],[Wins]]</f>
        <v>0</v>
      </c>
    </row>
    <row r="707" spans="11:16" hidden="1" x14ac:dyDescent="0.3">
      <c r="K707">
        <v>15</v>
      </c>
      <c r="L707">
        <v>24</v>
      </c>
      <c r="M707" t="e">
        <f>SUMIFS(Table5[Run Diff.],Table5[Home ID],K707,Table5[Away ID],L707)/COUNTIFS(Table5[Home ID],K707,Table5[Away ID],L707)</f>
        <v>#DIV/0!</v>
      </c>
      <c r="N707">
        <f>COUNTIFS(Table5[Home ID],K707,Table5[Away ID],L707)</f>
        <v>0</v>
      </c>
      <c r="O707">
        <f>COUNTIFS(Table5[Home ID],K707,Table5[Away ID],L707,Table5[Run Diff.],"&gt;0")</f>
        <v>0</v>
      </c>
      <c r="P707">
        <f>Table7[[#This Row],[GP]]-Table7[[#This Row],[Wins]]</f>
        <v>0</v>
      </c>
    </row>
    <row r="708" spans="11:16" hidden="1" x14ac:dyDescent="0.3">
      <c r="K708">
        <v>16</v>
      </c>
      <c r="L708">
        <v>24</v>
      </c>
      <c r="M708" t="e">
        <f>SUMIFS(Table5[Run Diff.],Table5[Home ID],K708,Table5[Away ID],L708)/COUNTIFS(Table5[Home ID],K708,Table5[Away ID],L708)</f>
        <v>#DIV/0!</v>
      </c>
      <c r="N708">
        <f>COUNTIFS(Table5[Home ID],K708,Table5[Away ID],L708)</f>
        <v>0</v>
      </c>
      <c r="O708">
        <f>COUNTIFS(Table5[Home ID],K708,Table5[Away ID],L708,Table5[Run Diff.],"&gt;0")</f>
        <v>0</v>
      </c>
      <c r="P708">
        <f>Table7[[#This Row],[GP]]-Table7[[#This Row],[Wins]]</f>
        <v>0</v>
      </c>
    </row>
    <row r="709" spans="11:16" x14ac:dyDescent="0.3">
      <c r="K709">
        <v>17</v>
      </c>
      <c r="L709">
        <v>24</v>
      </c>
      <c r="M709">
        <f>SUMIFS(Table5[Run Diff.],Table5[Home ID],K709,Table5[Away ID],L709)/COUNTIFS(Table5[Home ID],K709,Table5[Away ID],L709)</f>
        <v>0</v>
      </c>
      <c r="N709">
        <f>COUNTIFS(Table5[Home ID],K709,Table5[Away ID],L709)</f>
        <v>3</v>
      </c>
      <c r="O709">
        <f>COUNTIFS(Table5[Home ID],K709,Table5[Away ID],L709,Table5[Run Diff.],"&gt;0")</f>
        <v>2</v>
      </c>
      <c r="P709">
        <f>Table7[[#This Row],[GP]]-Table7[[#This Row],[Wins]]</f>
        <v>1</v>
      </c>
    </row>
    <row r="710" spans="11:16" hidden="1" x14ac:dyDescent="0.3">
      <c r="K710">
        <v>18</v>
      </c>
      <c r="L710">
        <v>24</v>
      </c>
      <c r="M710" t="e">
        <f>SUMIFS(Table5[Run Diff.],Table5[Home ID],K710,Table5[Away ID],L710)/COUNTIFS(Table5[Home ID],K710,Table5[Away ID],L710)</f>
        <v>#DIV/0!</v>
      </c>
      <c r="N710">
        <f>COUNTIFS(Table5[Home ID],K710,Table5[Away ID],L710)</f>
        <v>0</v>
      </c>
      <c r="O710">
        <f>COUNTIFS(Table5[Home ID],K710,Table5[Away ID],L710,Table5[Run Diff.],"&gt;0")</f>
        <v>0</v>
      </c>
      <c r="P710">
        <f>Table7[[#This Row],[GP]]-Table7[[#This Row],[Wins]]</f>
        <v>0</v>
      </c>
    </row>
    <row r="711" spans="11:16" hidden="1" x14ac:dyDescent="0.3">
      <c r="K711">
        <v>19</v>
      </c>
      <c r="L711">
        <v>24</v>
      </c>
      <c r="M711" t="e">
        <f>SUMIFS(Table5[Run Diff.],Table5[Home ID],K711,Table5[Away ID],L711)/COUNTIFS(Table5[Home ID],K711,Table5[Away ID],L711)</f>
        <v>#DIV/0!</v>
      </c>
      <c r="N711">
        <f>COUNTIFS(Table5[Home ID],K711,Table5[Away ID],L711)</f>
        <v>0</v>
      </c>
      <c r="O711">
        <f>COUNTIFS(Table5[Home ID],K711,Table5[Away ID],L711,Table5[Run Diff.],"&gt;0")</f>
        <v>0</v>
      </c>
      <c r="P711">
        <f>Table7[[#This Row],[GP]]-Table7[[#This Row],[Wins]]</f>
        <v>0</v>
      </c>
    </row>
    <row r="712" spans="11:16" hidden="1" x14ac:dyDescent="0.3">
      <c r="K712">
        <v>20</v>
      </c>
      <c r="L712">
        <v>24</v>
      </c>
      <c r="M712" t="e">
        <f>SUMIFS(Table5[Run Diff.],Table5[Home ID],K712,Table5[Away ID],L712)/COUNTIFS(Table5[Home ID],K712,Table5[Away ID],L712)</f>
        <v>#DIV/0!</v>
      </c>
      <c r="N712">
        <f>COUNTIFS(Table5[Home ID],K712,Table5[Away ID],L712)</f>
        <v>0</v>
      </c>
      <c r="O712">
        <f>COUNTIFS(Table5[Home ID],K712,Table5[Away ID],L712,Table5[Run Diff.],"&gt;0")</f>
        <v>0</v>
      </c>
      <c r="P712">
        <f>Table7[[#This Row],[GP]]-Table7[[#This Row],[Wins]]</f>
        <v>0</v>
      </c>
    </row>
    <row r="713" spans="11:16" hidden="1" x14ac:dyDescent="0.3">
      <c r="K713">
        <v>21</v>
      </c>
      <c r="L713">
        <v>24</v>
      </c>
      <c r="M713" t="e">
        <f>SUMIFS(Table5[Run Diff.],Table5[Home ID],K713,Table5[Away ID],L713)/COUNTIFS(Table5[Home ID],K713,Table5[Away ID],L713)</f>
        <v>#DIV/0!</v>
      </c>
      <c r="N713">
        <f>COUNTIFS(Table5[Home ID],K713,Table5[Away ID],L713)</f>
        <v>0</v>
      </c>
      <c r="O713">
        <f>COUNTIFS(Table5[Home ID],K713,Table5[Away ID],L713,Table5[Run Diff.],"&gt;0")</f>
        <v>0</v>
      </c>
      <c r="P713">
        <f>Table7[[#This Row],[GP]]-Table7[[#This Row],[Wins]]</f>
        <v>0</v>
      </c>
    </row>
    <row r="714" spans="11:16" hidden="1" x14ac:dyDescent="0.3">
      <c r="K714">
        <v>22</v>
      </c>
      <c r="L714">
        <v>24</v>
      </c>
      <c r="M714" t="e">
        <f>SUMIFS(Table5[Run Diff.],Table5[Home ID],K714,Table5[Away ID],L714)/COUNTIFS(Table5[Home ID],K714,Table5[Away ID],L714)</f>
        <v>#DIV/0!</v>
      </c>
      <c r="N714">
        <f>COUNTIFS(Table5[Home ID],K714,Table5[Away ID],L714)</f>
        <v>0</v>
      </c>
      <c r="O714">
        <f>COUNTIFS(Table5[Home ID],K714,Table5[Away ID],L714,Table5[Run Diff.],"&gt;0")</f>
        <v>0</v>
      </c>
      <c r="P714">
        <f>Table7[[#This Row],[GP]]-Table7[[#This Row],[Wins]]</f>
        <v>0</v>
      </c>
    </row>
    <row r="715" spans="11:16" hidden="1" x14ac:dyDescent="0.3">
      <c r="K715">
        <v>23</v>
      </c>
      <c r="L715">
        <v>24</v>
      </c>
      <c r="M715" t="e">
        <f>SUMIFS(Table5[Run Diff.],Table5[Home ID],K715,Table5[Away ID],L715)/COUNTIFS(Table5[Home ID],K715,Table5[Away ID],L715)</f>
        <v>#DIV/0!</v>
      </c>
      <c r="N715">
        <f>COUNTIFS(Table5[Home ID],K715,Table5[Away ID],L715)</f>
        <v>0</v>
      </c>
      <c r="O715">
        <f>COUNTIFS(Table5[Home ID],K715,Table5[Away ID],L715,Table5[Run Diff.],"&gt;0")</f>
        <v>0</v>
      </c>
      <c r="P715">
        <f>Table7[[#This Row],[GP]]-Table7[[#This Row],[Wins]]</f>
        <v>0</v>
      </c>
    </row>
    <row r="716" spans="11:16" hidden="1" x14ac:dyDescent="0.3">
      <c r="K716">
        <v>24</v>
      </c>
      <c r="L716">
        <v>24</v>
      </c>
      <c r="M716" t="e">
        <f>SUMIFS(Table5[Run Diff.],Table5[Home ID],K716,Table5[Away ID],L716)/COUNTIFS(Table5[Home ID],K716,Table5[Away ID],L716)</f>
        <v>#DIV/0!</v>
      </c>
      <c r="N716">
        <f>COUNTIFS(Table5[Home ID],K716,Table5[Away ID],L716)</f>
        <v>0</v>
      </c>
      <c r="O716">
        <f>COUNTIFS(Table5[Home ID],K716,Table5[Away ID],L716,Table5[Run Diff.],"&gt;0")</f>
        <v>0</v>
      </c>
      <c r="P716">
        <f>Table7[[#This Row],[GP]]-Table7[[#This Row],[Wins]]</f>
        <v>0</v>
      </c>
    </row>
    <row r="717" spans="11:16" hidden="1" x14ac:dyDescent="0.3">
      <c r="K717">
        <v>25</v>
      </c>
      <c r="L717">
        <v>24</v>
      </c>
      <c r="M717" t="e">
        <f>SUMIFS(Table5[Run Diff.],Table5[Home ID],K717,Table5[Away ID],L717)/COUNTIFS(Table5[Home ID],K717,Table5[Away ID],L717)</f>
        <v>#DIV/0!</v>
      </c>
      <c r="N717">
        <f>COUNTIFS(Table5[Home ID],K717,Table5[Away ID],L717)</f>
        <v>0</v>
      </c>
      <c r="O717">
        <f>COUNTIFS(Table5[Home ID],K717,Table5[Away ID],L717,Table5[Run Diff.],"&gt;0")</f>
        <v>0</v>
      </c>
      <c r="P717">
        <f>Table7[[#This Row],[GP]]-Table7[[#This Row],[Wins]]</f>
        <v>0</v>
      </c>
    </row>
    <row r="718" spans="11:16" hidden="1" x14ac:dyDescent="0.3">
      <c r="K718">
        <v>26</v>
      </c>
      <c r="L718">
        <v>24</v>
      </c>
      <c r="M718" t="e">
        <f>SUMIFS(Table5[Run Diff.],Table5[Home ID],K718,Table5[Away ID],L718)/COUNTIFS(Table5[Home ID],K718,Table5[Away ID],L718)</f>
        <v>#DIV/0!</v>
      </c>
      <c r="N718">
        <f>COUNTIFS(Table5[Home ID],K718,Table5[Away ID],L718)</f>
        <v>0</v>
      </c>
      <c r="O718">
        <f>COUNTIFS(Table5[Home ID],K718,Table5[Away ID],L718,Table5[Run Diff.],"&gt;0")</f>
        <v>0</v>
      </c>
      <c r="P718">
        <f>Table7[[#This Row],[GP]]-Table7[[#This Row],[Wins]]</f>
        <v>0</v>
      </c>
    </row>
    <row r="719" spans="11:16" hidden="1" x14ac:dyDescent="0.3">
      <c r="K719">
        <v>27</v>
      </c>
      <c r="L719">
        <v>24</v>
      </c>
      <c r="M719" t="e">
        <f>SUMIFS(Table5[Run Diff.],Table5[Home ID],K719,Table5[Away ID],L719)/COUNTIFS(Table5[Home ID],K719,Table5[Away ID],L719)</f>
        <v>#DIV/0!</v>
      </c>
      <c r="N719">
        <f>COUNTIFS(Table5[Home ID],K719,Table5[Away ID],L719)</f>
        <v>0</v>
      </c>
      <c r="O719">
        <f>COUNTIFS(Table5[Home ID],K719,Table5[Away ID],L719,Table5[Run Diff.],"&gt;0")</f>
        <v>0</v>
      </c>
      <c r="P719">
        <f>Table7[[#This Row],[GP]]-Table7[[#This Row],[Wins]]</f>
        <v>0</v>
      </c>
    </row>
    <row r="720" spans="11:16" hidden="1" x14ac:dyDescent="0.3">
      <c r="K720">
        <v>28</v>
      </c>
      <c r="L720">
        <v>24</v>
      </c>
      <c r="M720" t="e">
        <f>SUMIFS(Table5[Run Diff.],Table5[Home ID],K720,Table5[Away ID],L720)/COUNTIFS(Table5[Home ID],K720,Table5[Away ID],L720)</f>
        <v>#DIV/0!</v>
      </c>
      <c r="N720">
        <f>COUNTIFS(Table5[Home ID],K720,Table5[Away ID],L720)</f>
        <v>0</v>
      </c>
      <c r="O720">
        <f>COUNTIFS(Table5[Home ID],K720,Table5[Away ID],L720,Table5[Run Diff.],"&gt;0")</f>
        <v>0</v>
      </c>
      <c r="P720">
        <f>Table7[[#This Row],[GP]]-Table7[[#This Row],[Wins]]</f>
        <v>0</v>
      </c>
    </row>
    <row r="721" spans="11:16" hidden="1" x14ac:dyDescent="0.3">
      <c r="K721">
        <v>29</v>
      </c>
      <c r="L721">
        <v>24</v>
      </c>
      <c r="M721" t="e">
        <f>SUMIFS(Table5[Run Diff.],Table5[Home ID],K721,Table5[Away ID],L721)/COUNTIFS(Table5[Home ID],K721,Table5[Away ID],L721)</f>
        <v>#DIV/0!</v>
      </c>
      <c r="N721">
        <f>COUNTIFS(Table5[Home ID],K721,Table5[Away ID],L721)</f>
        <v>0</v>
      </c>
      <c r="O721">
        <f>COUNTIFS(Table5[Home ID],K721,Table5[Away ID],L721,Table5[Run Diff.],"&gt;0")</f>
        <v>0</v>
      </c>
      <c r="P721">
        <f>Table7[[#This Row],[GP]]-Table7[[#This Row],[Wins]]</f>
        <v>0</v>
      </c>
    </row>
    <row r="722" spans="11:16" hidden="1" x14ac:dyDescent="0.3">
      <c r="K722">
        <v>30</v>
      </c>
      <c r="L722">
        <v>24</v>
      </c>
      <c r="M722" t="e">
        <f>SUMIFS(Table5[Run Diff.],Table5[Home ID],K722,Table5[Away ID],L722)/COUNTIFS(Table5[Home ID],K722,Table5[Away ID],L722)</f>
        <v>#DIV/0!</v>
      </c>
      <c r="N722">
        <f>COUNTIFS(Table5[Home ID],K722,Table5[Away ID],L722)</f>
        <v>0</v>
      </c>
      <c r="O722">
        <f>COUNTIFS(Table5[Home ID],K722,Table5[Away ID],L722,Table5[Run Diff.],"&gt;0")</f>
        <v>0</v>
      </c>
      <c r="P722">
        <f>Table7[[#This Row],[GP]]-Table7[[#This Row],[Wins]]</f>
        <v>0</v>
      </c>
    </row>
    <row r="723" spans="11:16" hidden="1" x14ac:dyDescent="0.3">
      <c r="K723">
        <v>1</v>
      </c>
      <c r="L723">
        <v>25</v>
      </c>
      <c r="M723" t="e">
        <f>SUMIFS(Table5[Run Diff.],Table5[Home ID],K723,Table5[Away ID],L723)/COUNTIFS(Table5[Home ID],K723,Table5[Away ID],L723)</f>
        <v>#DIV/0!</v>
      </c>
      <c r="N723">
        <f>COUNTIFS(Table5[Home ID],K723,Table5[Away ID],L723)</f>
        <v>0</v>
      </c>
      <c r="O723">
        <f>COUNTIFS(Table5[Home ID],K723,Table5[Away ID],L723,Table5[Run Diff.],"&gt;0")</f>
        <v>0</v>
      </c>
      <c r="P723">
        <f>Table7[[#This Row],[GP]]-Table7[[#This Row],[Wins]]</f>
        <v>0</v>
      </c>
    </row>
    <row r="724" spans="11:16" hidden="1" x14ac:dyDescent="0.3">
      <c r="K724">
        <v>2</v>
      </c>
      <c r="L724">
        <v>25</v>
      </c>
      <c r="M724" t="e">
        <f>SUMIFS(Table5[Run Diff.],Table5[Home ID],K724,Table5[Away ID],L724)/COUNTIFS(Table5[Home ID],K724,Table5[Away ID],L724)</f>
        <v>#DIV/0!</v>
      </c>
      <c r="N724">
        <f>COUNTIFS(Table5[Home ID],K724,Table5[Away ID],L724)</f>
        <v>0</v>
      </c>
      <c r="O724">
        <f>COUNTIFS(Table5[Home ID],K724,Table5[Away ID],L724,Table5[Run Diff.],"&gt;0")</f>
        <v>0</v>
      </c>
      <c r="P724">
        <f>Table7[[#This Row],[GP]]-Table7[[#This Row],[Wins]]</f>
        <v>0</v>
      </c>
    </row>
    <row r="725" spans="11:16" hidden="1" x14ac:dyDescent="0.3">
      <c r="K725">
        <v>3</v>
      </c>
      <c r="L725">
        <v>25</v>
      </c>
      <c r="M725" t="e">
        <f>SUMIFS(Table5[Run Diff.],Table5[Home ID],K725,Table5[Away ID],L725)/COUNTIFS(Table5[Home ID],K725,Table5[Away ID],L725)</f>
        <v>#DIV/0!</v>
      </c>
      <c r="N725">
        <f>COUNTIFS(Table5[Home ID],K725,Table5[Away ID],L725)</f>
        <v>0</v>
      </c>
      <c r="O725">
        <f>COUNTIFS(Table5[Home ID],K725,Table5[Away ID],L725,Table5[Run Diff.],"&gt;0")</f>
        <v>0</v>
      </c>
      <c r="P725">
        <f>Table7[[#This Row],[GP]]-Table7[[#This Row],[Wins]]</f>
        <v>0</v>
      </c>
    </row>
    <row r="726" spans="11:16" hidden="1" x14ac:dyDescent="0.3">
      <c r="K726">
        <v>4</v>
      </c>
      <c r="L726">
        <v>25</v>
      </c>
      <c r="M726" t="e">
        <f>SUMIFS(Table5[Run Diff.],Table5[Home ID],K726,Table5[Away ID],L726)/COUNTIFS(Table5[Home ID],K726,Table5[Away ID],L726)</f>
        <v>#DIV/0!</v>
      </c>
      <c r="N726">
        <f>COUNTIFS(Table5[Home ID],K726,Table5[Away ID],L726)</f>
        <v>0</v>
      </c>
      <c r="O726">
        <f>COUNTIFS(Table5[Home ID],K726,Table5[Away ID],L726,Table5[Run Diff.],"&gt;0")</f>
        <v>0</v>
      </c>
      <c r="P726">
        <f>Table7[[#This Row],[GP]]-Table7[[#This Row],[Wins]]</f>
        <v>0</v>
      </c>
    </row>
    <row r="727" spans="11:16" hidden="1" x14ac:dyDescent="0.3">
      <c r="K727">
        <v>5</v>
      </c>
      <c r="L727">
        <v>25</v>
      </c>
      <c r="M727" t="e">
        <f>SUMIFS(Table5[Run Diff.],Table5[Home ID],K727,Table5[Away ID],L727)/COUNTIFS(Table5[Home ID],K727,Table5[Away ID],L727)</f>
        <v>#DIV/0!</v>
      </c>
      <c r="N727">
        <f>COUNTIFS(Table5[Home ID],K727,Table5[Away ID],L727)</f>
        <v>0</v>
      </c>
      <c r="O727">
        <f>COUNTIFS(Table5[Home ID],K727,Table5[Away ID],L727,Table5[Run Diff.],"&gt;0")</f>
        <v>0</v>
      </c>
      <c r="P727">
        <f>Table7[[#This Row],[GP]]-Table7[[#This Row],[Wins]]</f>
        <v>0</v>
      </c>
    </row>
    <row r="728" spans="11:16" hidden="1" x14ac:dyDescent="0.3">
      <c r="K728">
        <v>6</v>
      </c>
      <c r="L728">
        <v>25</v>
      </c>
      <c r="M728" t="e">
        <f>SUMIFS(Table5[Run Diff.],Table5[Home ID],K728,Table5[Away ID],L728)/COUNTIFS(Table5[Home ID],K728,Table5[Away ID],L728)</f>
        <v>#DIV/0!</v>
      </c>
      <c r="N728">
        <f>COUNTIFS(Table5[Home ID],K728,Table5[Away ID],L728)</f>
        <v>0</v>
      </c>
      <c r="O728">
        <f>COUNTIFS(Table5[Home ID],K728,Table5[Away ID],L728,Table5[Run Diff.],"&gt;0")</f>
        <v>0</v>
      </c>
      <c r="P728">
        <f>Table7[[#This Row],[GP]]-Table7[[#This Row],[Wins]]</f>
        <v>0</v>
      </c>
    </row>
    <row r="729" spans="11:16" hidden="1" x14ac:dyDescent="0.3">
      <c r="K729">
        <v>7</v>
      </c>
      <c r="L729">
        <v>25</v>
      </c>
      <c r="M729" t="e">
        <f>SUMIFS(Table5[Run Diff.],Table5[Home ID],K729,Table5[Away ID],L729)/COUNTIFS(Table5[Home ID],K729,Table5[Away ID],L729)</f>
        <v>#DIV/0!</v>
      </c>
      <c r="N729">
        <f>COUNTIFS(Table5[Home ID],K729,Table5[Away ID],L729)</f>
        <v>0</v>
      </c>
      <c r="O729">
        <f>COUNTIFS(Table5[Home ID],K729,Table5[Away ID],L729,Table5[Run Diff.],"&gt;0")</f>
        <v>0</v>
      </c>
      <c r="P729">
        <f>Table7[[#This Row],[GP]]-Table7[[#This Row],[Wins]]</f>
        <v>0</v>
      </c>
    </row>
    <row r="730" spans="11:16" hidden="1" x14ac:dyDescent="0.3">
      <c r="K730">
        <v>8</v>
      </c>
      <c r="L730">
        <v>25</v>
      </c>
      <c r="M730" t="e">
        <f>SUMIFS(Table5[Run Diff.],Table5[Home ID],K730,Table5[Away ID],L730)/COUNTIFS(Table5[Home ID],K730,Table5[Away ID],L730)</f>
        <v>#DIV/0!</v>
      </c>
      <c r="N730">
        <f>COUNTIFS(Table5[Home ID],K730,Table5[Away ID],L730)</f>
        <v>0</v>
      </c>
      <c r="O730">
        <f>COUNTIFS(Table5[Home ID],K730,Table5[Away ID],L730,Table5[Run Diff.],"&gt;0")</f>
        <v>0</v>
      </c>
      <c r="P730">
        <f>Table7[[#This Row],[GP]]-Table7[[#This Row],[Wins]]</f>
        <v>0</v>
      </c>
    </row>
    <row r="731" spans="11:16" x14ac:dyDescent="0.3">
      <c r="K731">
        <v>9</v>
      </c>
      <c r="L731">
        <v>25</v>
      </c>
      <c r="M731">
        <f>SUMIFS(Table5[Run Diff.],Table5[Home ID],K731,Table5[Away ID],L731)/COUNTIFS(Table5[Home ID],K731,Table5[Away ID],L731)</f>
        <v>3</v>
      </c>
      <c r="N731">
        <f>COUNTIFS(Table5[Home ID],K731,Table5[Away ID],L731)</f>
        <v>1</v>
      </c>
      <c r="O731">
        <f>COUNTIFS(Table5[Home ID],K731,Table5[Away ID],L731,Table5[Run Diff.],"&gt;0")</f>
        <v>1</v>
      </c>
      <c r="P731">
        <f>Table7[[#This Row],[GP]]-Table7[[#This Row],[Wins]]</f>
        <v>0</v>
      </c>
    </row>
    <row r="732" spans="11:16" x14ac:dyDescent="0.3">
      <c r="K732">
        <v>10</v>
      </c>
      <c r="L732">
        <v>25</v>
      </c>
      <c r="M732">
        <f>SUMIFS(Table5[Run Diff.],Table5[Home ID],K732,Table5[Away ID],L732)/COUNTIFS(Table5[Home ID],K732,Table5[Away ID],L732)</f>
        <v>-2.5</v>
      </c>
      <c r="N732">
        <f>COUNTIFS(Table5[Home ID],K732,Table5[Away ID],L732)</f>
        <v>2</v>
      </c>
      <c r="O732">
        <f>COUNTIFS(Table5[Home ID],K732,Table5[Away ID],L732,Table5[Run Diff.],"&gt;0")</f>
        <v>0</v>
      </c>
      <c r="P732">
        <f>Table7[[#This Row],[GP]]-Table7[[#This Row],[Wins]]</f>
        <v>2</v>
      </c>
    </row>
    <row r="733" spans="11:16" hidden="1" x14ac:dyDescent="0.3">
      <c r="K733">
        <v>11</v>
      </c>
      <c r="L733">
        <v>25</v>
      </c>
      <c r="M733" t="e">
        <f>SUMIFS(Table5[Run Diff.],Table5[Home ID],K733,Table5[Away ID],L733)/COUNTIFS(Table5[Home ID],K733,Table5[Away ID],L733)</f>
        <v>#DIV/0!</v>
      </c>
      <c r="N733">
        <f>COUNTIFS(Table5[Home ID],K733,Table5[Away ID],L733)</f>
        <v>0</v>
      </c>
      <c r="O733">
        <f>COUNTIFS(Table5[Home ID],K733,Table5[Away ID],L733,Table5[Run Diff.],"&gt;0")</f>
        <v>0</v>
      </c>
      <c r="P733">
        <f>Table7[[#This Row],[GP]]-Table7[[#This Row],[Wins]]</f>
        <v>0</v>
      </c>
    </row>
    <row r="734" spans="11:16" hidden="1" x14ac:dyDescent="0.3">
      <c r="K734">
        <v>12</v>
      </c>
      <c r="L734">
        <v>25</v>
      </c>
      <c r="M734" t="e">
        <f>SUMIFS(Table5[Run Diff.],Table5[Home ID],K734,Table5[Away ID],L734)/COUNTIFS(Table5[Home ID],K734,Table5[Away ID],L734)</f>
        <v>#DIV/0!</v>
      </c>
      <c r="N734">
        <f>COUNTIFS(Table5[Home ID],K734,Table5[Away ID],L734)</f>
        <v>0</v>
      </c>
      <c r="O734">
        <f>COUNTIFS(Table5[Home ID],K734,Table5[Away ID],L734,Table5[Run Diff.],"&gt;0")</f>
        <v>0</v>
      </c>
      <c r="P734">
        <f>Table7[[#This Row],[GP]]-Table7[[#This Row],[Wins]]</f>
        <v>0</v>
      </c>
    </row>
    <row r="735" spans="11:16" hidden="1" x14ac:dyDescent="0.3">
      <c r="K735">
        <v>13</v>
      </c>
      <c r="L735">
        <v>25</v>
      </c>
      <c r="M735" t="e">
        <f>SUMIFS(Table5[Run Diff.],Table5[Home ID],K735,Table5[Away ID],L735)/COUNTIFS(Table5[Home ID],K735,Table5[Away ID],L735)</f>
        <v>#DIV/0!</v>
      </c>
      <c r="N735">
        <f>COUNTIFS(Table5[Home ID],K735,Table5[Away ID],L735)</f>
        <v>0</v>
      </c>
      <c r="O735">
        <f>COUNTIFS(Table5[Home ID],K735,Table5[Away ID],L735,Table5[Run Diff.],"&gt;0")</f>
        <v>0</v>
      </c>
      <c r="P735">
        <f>Table7[[#This Row],[GP]]-Table7[[#This Row],[Wins]]</f>
        <v>0</v>
      </c>
    </row>
    <row r="736" spans="11:16" hidden="1" x14ac:dyDescent="0.3">
      <c r="K736">
        <v>14</v>
      </c>
      <c r="L736">
        <v>25</v>
      </c>
      <c r="M736" t="e">
        <f>SUMIFS(Table5[Run Diff.],Table5[Home ID],K736,Table5[Away ID],L736)/COUNTIFS(Table5[Home ID],K736,Table5[Away ID],L736)</f>
        <v>#DIV/0!</v>
      </c>
      <c r="N736">
        <f>COUNTIFS(Table5[Home ID],K736,Table5[Away ID],L736)</f>
        <v>0</v>
      </c>
      <c r="O736">
        <f>COUNTIFS(Table5[Home ID],K736,Table5[Away ID],L736,Table5[Run Diff.],"&gt;0")</f>
        <v>0</v>
      </c>
      <c r="P736">
        <f>Table7[[#This Row],[GP]]-Table7[[#This Row],[Wins]]</f>
        <v>0</v>
      </c>
    </row>
    <row r="737" spans="11:16" hidden="1" x14ac:dyDescent="0.3">
      <c r="K737">
        <v>15</v>
      </c>
      <c r="L737">
        <v>25</v>
      </c>
      <c r="M737" t="e">
        <f>SUMIFS(Table5[Run Diff.],Table5[Home ID],K737,Table5[Away ID],L737)/COUNTIFS(Table5[Home ID],K737,Table5[Away ID],L737)</f>
        <v>#DIV/0!</v>
      </c>
      <c r="N737">
        <f>COUNTIFS(Table5[Home ID],K737,Table5[Away ID],L737)</f>
        <v>0</v>
      </c>
      <c r="O737">
        <f>COUNTIFS(Table5[Home ID],K737,Table5[Away ID],L737,Table5[Run Diff.],"&gt;0")</f>
        <v>0</v>
      </c>
      <c r="P737">
        <f>Table7[[#This Row],[GP]]-Table7[[#This Row],[Wins]]</f>
        <v>0</v>
      </c>
    </row>
    <row r="738" spans="11:16" hidden="1" x14ac:dyDescent="0.3">
      <c r="K738">
        <v>16</v>
      </c>
      <c r="L738">
        <v>25</v>
      </c>
      <c r="M738" t="e">
        <f>SUMIFS(Table5[Run Diff.],Table5[Home ID],K738,Table5[Away ID],L738)/COUNTIFS(Table5[Home ID],K738,Table5[Away ID],L738)</f>
        <v>#DIV/0!</v>
      </c>
      <c r="N738">
        <f>COUNTIFS(Table5[Home ID],K738,Table5[Away ID],L738)</f>
        <v>0</v>
      </c>
      <c r="O738">
        <f>COUNTIFS(Table5[Home ID],K738,Table5[Away ID],L738,Table5[Run Diff.],"&gt;0")</f>
        <v>0</v>
      </c>
      <c r="P738">
        <f>Table7[[#This Row],[GP]]-Table7[[#This Row],[Wins]]</f>
        <v>0</v>
      </c>
    </row>
    <row r="739" spans="11:16" x14ac:dyDescent="0.3">
      <c r="K739">
        <v>17</v>
      </c>
      <c r="L739">
        <v>25</v>
      </c>
      <c r="M739">
        <f>SUMIFS(Table5[Run Diff.],Table5[Home ID],K739,Table5[Away ID],L739)/COUNTIFS(Table5[Home ID],K739,Table5[Away ID],L739)</f>
        <v>-3</v>
      </c>
      <c r="N739">
        <f>COUNTIFS(Table5[Home ID],K739,Table5[Away ID],L739)</f>
        <v>3</v>
      </c>
      <c r="O739">
        <f>COUNTIFS(Table5[Home ID],K739,Table5[Away ID],L739,Table5[Run Diff.],"&gt;0")</f>
        <v>1</v>
      </c>
      <c r="P739">
        <f>Table7[[#This Row],[GP]]-Table7[[#This Row],[Wins]]</f>
        <v>2</v>
      </c>
    </row>
    <row r="740" spans="11:16" hidden="1" x14ac:dyDescent="0.3">
      <c r="K740">
        <v>18</v>
      </c>
      <c r="L740">
        <v>25</v>
      </c>
      <c r="M740" t="e">
        <f>SUMIFS(Table5[Run Diff.],Table5[Home ID],K740,Table5[Away ID],L740)/COUNTIFS(Table5[Home ID],K740,Table5[Away ID],L740)</f>
        <v>#DIV/0!</v>
      </c>
      <c r="N740">
        <f>COUNTIFS(Table5[Home ID],K740,Table5[Away ID],L740)</f>
        <v>0</v>
      </c>
      <c r="O740">
        <f>COUNTIFS(Table5[Home ID],K740,Table5[Away ID],L740,Table5[Run Diff.],"&gt;0")</f>
        <v>0</v>
      </c>
      <c r="P740">
        <f>Table7[[#This Row],[GP]]-Table7[[#This Row],[Wins]]</f>
        <v>0</v>
      </c>
    </row>
    <row r="741" spans="11:16" hidden="1" x14ac:dyDescent="0.3">
      <c r="K741">
        <v>19</v>
      </c>
      <c r="L741">
        <v>25</v>
      </c>
      <c r="M741" t="e">
        <f>SUMIFS(Table5[Run Diff.],Table5[Home ID],K741,Table5[Away ID],L741)/COUNTIFS(Table5[Home ID],K741,Table5[Away ID],L741)</f>
        <v>#DIV/0!</v>
      </c>
      <c r="N741">
        <f>COUNTIFS(Table5[Home ID],K741,Table5[Away ID],L741)</f>
        <v>0</v>
      </c>
      <c r="O741">
        <f>COUNTIFS(Table5[Home ID],K741,Table5[Away ID],L741,Table5[Run Diff.],"&gt;0")</f>
        <v>0</v>
      </c>
      <c r="P741">
        <f>Table7[[#This Row],[GP]]-Table7[[#This Row],[Wins]]</f>
        <v>0</v>
      </c>
    </row>
    <row r="742" spans="11:16" hidden="1" x14ac:dyDescent="0.3">
      <c r="K742">
        <v>20</v>
      </c>
      <c r="L742">
        <v>25</v>
      </c>
      <c r="M742" t="e">
        <f>SUMIFS(Table5[Run Diff.],Table5[Home ID],K742,Table5[Away ID],L742)/COUNTIFS(Table5[Home ID],K742,Table5[Away ID],L742)</f>
        <v>#DIV/0!</v>
      </c>
      <c r="N742">
        <f>COUNTIFS(Table5[Home ID],K742,Table5[Away ID],L742)</f>
        <v>0</v>
      </c>
      <c r="O742">
        <f>COUNTIFS(Table5[Home ID],K742,Table5[Away ID],L742,Table5[Run Diff.],"&gt;0")</f>
        <v>0</v>
      </c>
      <c r="P742">
        <f>Table7[[#This Row],[GP]]-Table7[[#This Row],[Wins]]</f>
        <v>0</v>
      </c>
    </row>
    <row r="743" spans="11:16" hidden="1" x14ac:dyDescent="0.3">
      <c r="K743">
        <v>21</v>
      </c>
      <c r="L743">
        <v>25</v>
      </c>
      <c r="M743" t="e">
        <f>SUMIFS(Table5[Run Diff.],Table5[Home ID],K743,Table5[Away ID],L743)/COUNTIFS(Table5[Home ID],K743,Table5[Away ID],L743)</f>
        <v>#DIV/0!</v>
      </c>
      <c r="N743">
        <f>COUNTIFS(Table5[Home ID],K743,Table5[Away ID],L743)</f>
        <v>0</v>
      </c>
      <c r="O743">
        <f>COUNTIFS(Table5[Home ID],K743,Table5[Away ID],L743,Table5[Run Diff.],"&gt;0")</f>
        <v>0</v>
      </c>
      <c r="P743">
        <f>Table7[[#This Row],[GP]]-Table7[[#This Row],[Wins]]</f>
        <v>0</v>
      </c>
    </row>
    <row r="744" spans="11:16" hidden="1" x14ac:dyDescent="0.3">
      <c r="K744">
        <v>22</v>
      </c>
      <c r="L744">
        <v>25</v>
      </c>
      <c r="M744" t="e">
        <f>SUMIFS(Table5[Run Diff.],Table5[Home ID],K744,Table5[Away ID],L744)/COUNTIFS(Table5[Home ID],K744,Table5[Away ID],L744)</f>
        <v>#DIV/0!</v>
      </c>
      <c r="N744">
        <f>COUNTIFS(Table5[Home ID],K744,Table5[Away ID],L744)</f>
        <v>0</v>
      </c>
      <c r="O744">
        <f>COUNTIFS(Table5[Home ID],K744,Table5[Away ID],L744,Table5[Run Diff.],"&gt;0")</f>
        <v>0</v>
      </c>
      <c r="P744">
        <f>Table7[[#This Row],[GP]]-Table7[[#This Row],[Wins]]</f>
        <v>0</v>
      </c>
    </row>
    <row r="745" spans="11:16" hidden="1" x14ac:dyDescent="0.3">
      <c r="K745">
        <v>23</v>
      </c>
      <c r="L745">
        <v>25</v>
      </c>
      <c r="M745" t="e">
        <f>SUMIFS(Table5[Run Diff.],Table5[Home ID],K745,Table5[Away ID],L745)/COUNTIFS(Table5[Home ID],K745,Table5[Away ID],L745)</f>
        <v>#DIV/0!</v>
      </c>
      <c r="N745">
        <f>COUNTIFS(Table5[Home ID],K745,Table5[Away ID],L745)</f>
        <v>0</v>
      </c>
      <c r="O745">
        <f>COUNTIFS(Table5[Home ID],K745,Table5[Away ID],L745,Table5[Run Diff.],"&gt;0")</f>
        <v>0</v>
      </c>
      <c r="P745">
        <f>Table7[[#This Row],[GP]]-Table7[[#This Row],[Wins]]</f>
        <v>0</v>
      </c>
    </row>
    <row r="746" spans="11:16" hidden="1" x14ac:dyDescent="0.3">
      <c r="K746">
        <v>24</v>
      </c>
      <c r="L746">
        <v>25</v>
      </c>
      <c r="M746" t="e">
        <f>SUMIFS(Table5[Run Diff.],Table5[Home ID],K746,Table5[Away ID],L746)/COUNTIFS(Table5[Home ID],K746,Table5[Away ID],L746)</f>
        <v>#DIV/0!</v>
      </c>
      <c r="N746">
        <f>COUNTIFS(Table5[Home ID],K746,Table5[Away ID],L746)</f>
        <v>0</v>
      </c>
      <c r="O746">
        <f>COUNTIFS(Table5[Home ID],K746,Table5[Away ID],L746,Table5[Run Diff.],"&gt;0")</f>
        <v>0</v>
      </c>
      <c r="P746">
        <f>Table7[[#This Row],[GP]]-Table7[[#This Row],[Wins]]</f>
        <v>0</v>
      </c>
    </row>
    <row r="747" spans="11:16" hidden="1" x14ac:dyDescent="0.3">
      <c r="K747">
        <v>25</v>
      </c>
      <c r="L747">
        <v>25</v>
      </c>
      <c r="M747" t="e">
        <f>SUMIFS(Table5[Run Diff.],Table5[Home ID],K747,Table5[Away ID],L747)/COUNTIFS(Table5[Home ID],K747,Table5[Away ID],L747)</f>
        <v>#DIV/0!</v>
      </c>
      <c r="N747">
        <f>COUNTIFS(Table5[Home ID],K747,Table5[Away ID],L747)</f>
        <v>0</v>
      </c>
      <c r="O747">
        <f>COUNTIFS(Table5[Home ID],K747,Table5[Away ID],L747,Table5[Run Diff.],"&gt;0")</f>
        <v>0</v>
      </c>
      <c r="P747">
        <f>Table7[[#This Row],[GP]]-Table7[[#This Row],[Wins]]</f>
        <v>0</v>
      </c>
    </row>
    <row r="748" spans="11:16" hidden="1" x14ac:dyDescent="0.3">
      <c r="K748">
        <v>26</v>
      </c>
      <c r="L748">
        <v>25</v>
      </c>
      <c r="M748" t="e">
        <f>SUMIFS(Table5[Run Diff.],Table5[Home ID],K748,Table5[Away ID],L748)/COUNTIFS(Table5[Home ID],K748,Table5[Away ID],L748)</f>
        <v>#DIV/0!</v>
      </c>
      <c r="N748">
        <f>COUNTIFS(Table5[Home ID],K748,Table5[Away ID],L748)</f>
        <v>0</v>
      </c>
      <c r="O748">
        <f>COUNTIFS(Table5[Home ID],K748,Table5[Away ID],L748,Table5[Run Diff.],"&gt;0")</f>
        <v>0</v>
      </c>
      <c r="P748">
        <f>Table7[[#This Row],[GP]]-Table7[[#This Row],[Wins]]</f>
        <v>0</v>
      </c>
    </row>
    <row r="749" spans="11:16" x14ac:dyDescent="0.3">
      <c r="K749">
        <v>27</v>
      </c>
      <c r="L749">
        <v>25</v>
      </c>
      <c r="M749">
        <f>SUMIFS(Table5[Run Diff.],Table5[Home ID],K749,Table5[Away ID],L749)/COUNTIFS(Table5[Home ID],K749,Table5[Away ID],L749)</f>
        <v>-7</v>
      </c>
      <c r="N749">
        <f>COUNTIFS(Table5[Home ID],K749,Table5[Away ID],L749)</f>
        <v>3</v>
      </c>
      <c r="O749">
        <f>COUNTIFS(Table5[Home ID],K749,Table5[Away ID],L749,Table5[Run Diff.],"&gt;0")</f>
        <v>0</v>
      </c>
      <c r="P749">
        <f>Table7[[#This Row],[GP]]-Table7[[#This Row],[Wins]]</f>
        <v>3</v>
      </c>
    </row>
    <row r="750" spans="11:16" hidden="1" x14ac:dyDescent="0.3">
      <c r="K750">
        <v>28</v>
      </c>
      <c r="L750">
        <v>25</v>
      </c>
      <c r="M750" t="e">
        <f>SUMIFS(Table5[Run Diff.],Table5[Home ID],K750,Table5[Away ID],L750)/COUNTIFS(Table5[Home ID],K750,Table5[Away ID],L750)</f>
        <v>#DIV/0!</v>
      </c>
      <c r="N750">
        <f>COUNTIFS(Table5[Home ID],K750,Table5[Away ID],L750)</f>
        <v>0</v>
      </c>
      <c r="O750">
        <f>COUNTIFS(Table5[Home ID],K750,Table5[Away ID],L750,Table5[Run Diff.],"&gt;0")</f>
        <v>0</v>
      </c>
      <c r="P750">
        <f>Table7[[#This Row],[GP]]-Table7[[#This Row],[Wins]]</f>
        <v>0</v>
      </c>
    </row>
    <row r="751" spans="11:16" x14ac:dyDescent="0.3">
      <c r="K751">
        <v>29</v>
      </c>
      <c r="L751">
        <v>25</v>
      </c>
      <c r="M751">
        <f>SUMIFS(Table5[Run Diff.],Table5[Home ID],K751,Table5[Away ID],L751)/COUNTIFS(Table5[Home ID],K751,Table5[Away ID],L751)</f>
        <v>1.3333333333333333</v>
      </c>
      <c r="N751">
        <f>COUNTIFS(Table5[Home ID],K751,Table5[Away ID],L751)</f>
        <v>3</v>
      </c>
      <c r="O751">
        <f>COUNTIFS(Table5[Home ID],K751,Table5[Away ID],L751,Table5[Run Diff.],"&gt;0")</f>
        <v>2</v>
      </c>
      <c r="P751">
        <f>Table7[[#This Row],[GP]]-Table7[[#This Row],[Wins]]</f>
        <v>1</v>
      </c>
    </row>
    <row r="752" spans="11:16" hidden="1" x14ac:dyDescent="0.3">
      <c r="K752">
        <v>30</v>
      </c>
      <c r="L752">
        <v>25</v>
      </c>
      <c r="M752" t="e">
        <f>SUMIFS(Table5[Run Diff.],Table5[Home ID],K752,Table5[Away ID],L752)/COUNTIFS(Table5[Home ID],K752,Table5[Away ID],L752)</f>
        <v>#DIV/0!</v>
      </c>
      <c r="N752">
        <f>COUNTIFS(Table5[Home ID],K752,Table5[Away ID],L752)</f>
        <v>0</v>
      </c>
      <c r="O752">
        <f>COUNTIFS(Table5[Home ID],K752,Table5[Away ID],L752,Table5[Run Diff.],"&gt;0")</f>
        <v>0</v>
      </c>
      <c r="P752">
        <f>Table7[[#This Row],[GP]]-Table7[[#This Row],[Wins]]</f>
        <v>0</v>
      </c>
    </row>
    <row r="753" spans="11:16" hidden="1" x14ac:dyDescent="0.3">
      <c r="K753">
        <v>1</v>
      </c>
      <c r="L753">
        <v>26</v>
      </c>
      <c r="M753" t="e">
        <f>SUMIFS(Table5[Run Diff.],Table5[Home ID],K753,Table5[Away ID],L753)/COUNTIFS(Table5[Home ID],K753,Table5[Away ID],L753)</f>
        <v>#DIV/0!</v>
      </c>
      <c r="N753">
        <f>COUNTIFS(Table5[Home ID],K753,Table5[Away ID],L753)</f>
        <v>0</v>
      </c>
      <c r="O753">
        <f>COUNTIFS(Table5[Home ID],K753,Table5[Away ID],L753,Table5[Run Diff.],"&gt;0")</f>
        <v>0</v>
      </c>
      <c r="P753">
        <f>Table7[[#This Row],[GP]]-Table7[[#This Row],[Wins]]</f>
        <v>0</v>
      </c>
    </row>
    <row r="754" spans="11:16" hidden="1" x14ac:dyDescent="0.3">
      <c r="K754">
        <v>2</v>
      </c>
      <c r="L754">
        <v>26</v>
      </c>
      <c r="M754" t="e">
        <f>SUMIFS(Table5[Run Diff.],Table5[Home ID],K754,Table5[Away ID],L754)/COUNTIFS(Table5[Home ID],K754,Table5[Away ID],L754)</f>
        <v>#DIV/0!</v>
      </c>
      <c r="N754">
        <f>COUNTIFS(Table5[Home ID],K754,Table5[Away ID],L754)</f>
        <v>0</v>
      </c>
      <c r="O754">
        <f>COUNTIFS(Table5[Home ID],K754,Table5[Away ID],L754,Table5[Run Diff.],"&gt;0")</f>
        <v>0</v>
      </c>
      <c r="P754">
        <f>Table7[[#This Row],[GP]]-Table7[[#This Row],[Wins]]</f>
        <v>0</v>
      </c>
    </row>
    <row r="755" spans="11:16" hidden="1" x14ac:dyDescent="0.3">
      <c r="K755">
        <v>3</v>
      </c>
      <c r="L755">
        <v>26</v>
      </c>
      <c r="M755" t="e">
        <f>SUMIFS(Table5[Run Diff.],Table5[Home ID],K755,Table5[Away ID],L755)/COUNTIFS(Table5[Home ID],K755,Table5[Away ID],L755)</f>
        <v>#DIV/0!</v>
      </c>
      <c r="N755">
        <f>COUNTIFS(Table5[Home ID],K755,Table5[Away ID],L755)</f>
        <v>0</v>
      </c>
      <c r="O755">
        <f>COUNTIFS(Table5[Home ID],K755,Table5[Away ID],L755,Table5[Run Diff.],"&gt;0")</f>
        <v>0</v>
      </c>
      <c r="P755">
        <f>Table7[[#This Row],[GP]]-Table7[[#This Row],[Wins]]</f>
        <v>0</v>
      </c>
    </row>
    <row r="756" spans="11:16" hidden="1" x14ac:dyDescent="0.3">
      <c r="K756">
        <v>4</v>
      </c>
      <c r="L756">
        <v>26</v>
      </c>
      <c r="M756" t="e">
        <f>SUMIFS(Table5[Run Diff.],Table5[Home ID],K756,Table5[Away ID],L756)/COUNTIFS(Table5[Home ID],K756,Table5[Away ID],L756)</f>
        <v>#DIV/0!</v>
      </c>
      <c r="N756">
        <f>COUNTIFS(Table5[Home ID],K756,Table5[Away ID],L756)</f>
        <v>0</v>
      </c>
      <c r="O756">
        <f>COUNTIFS(Table5[Home ID],K756,Table5[Away ID],L756,Table5[Run Diff.],"&gt;0")</f>
        <v>0</v>
      </c>
      <c r="P756">
        <f>Table7[[#This Row],[GP]]-Table7[[#This Row],[Wins]]</f>
        <v>0</v>
      </c>
    </row>
    <row r="757" spans="11:16" hidden="1" x14ac:dyDescent="0.3">
      <c r="K757">
        <v>5</v>
      </c>
      <c r="L757">
        <v>26</v>
      </c>
      <c r="M757" t="e">
        <f>SUMIFS(Table5[Run Diff.],Table5[Home ID],K757,Table5[Away ID],L757)/COUNTIFS(Table5[Home ID],K757,Table5[Away ID],L757)</f>
        <v>#DIV/0!</v>
      </c>
      <c r="N757">
        <f>COUNTIFS(Table5[Home ID],K757,Table5[Away ID],L757)</f>
        <v>0</v>
      </c>
      <c r="O757">
        <f>COUNTIFS(Table5[Home ID],K757,Table5[Away ID],L757,Table5[Run Diff.],"&gt;0")</f>
        <v>0</v>
      </c>
      <c r="P757">
        <f>Table7[[#This Row],[GP]]-Table7[[#This Row],[Wins]]</f>
        <v>0</v>
      </c>
    </row>
    <row r="758" spans="11:16" hidden="1" x14ac:dyDescent="0.3">
      <c r="K758">
        <v>6</v>
      </c>
      <c r="L758">
        <v>26</v>
      </c>
      <c r="M758" t="e">
        <f>SUMIFS(Table5[Run Diff.],Table5[Home ID],K758,Table5[Away ID],L758)/COUNTIFS(Table5[Home ID],K758,Table5[Away ID],L758)</f>
        <v>#DIV/0!</v>
      </c>
      <c r="N758">
        <f>COUNTIFS(Table5[Home ID],K758,Table5[Away ID],L758)</f>
        <v>0</v>
      </c>
      <c r="O758">
        <f>COUNTIFS(Table5[Home ID],K758,Table5[Away ID],L758,Table5[Run Diff.],"&gt;0")</f>
        <v>0</v>
      </c>
      <c r="P758">
        <f>Table7[[#This Row],[GP]]-Table7[[#This Row],[Wins]]</f>
        <v>0</v>
      </c>
    </row>
    <row r="759" spans="11:16" hidden="1" x14ac:dyDescent="0.3">
      <c r="K759">
        <v>7</v>
      </c>
      <c r="L759">
        <v>26</v>
      </c>
      <c r="M759" t="e">
        <f>SUMIFS(Table5[Run Diff.],Table5[Home ID],K759,Table5[Away ID],L759)/COUNTIFS(Table5[Home ID],K759,Table5[Away ID],L759)</f>
        <v>#DIV/0!</v>
      </c>
      <c r="N759">
        <f>COUNTIFS(Table5[Home ID],K759,Table5[Away ID],L759)</f>
        <v>0</v>
      </c>
      <c r="O759">
        <f>COUNTIFS(Table5[Home ID],K759,Table5[Away ID],L759,Table5[Run Diff.],"&gt;0")</f>
        <v>0</v>
      </c>
      <c r="P759">
        <f>Table7[[#This Row],[GP]]-Table7[[#This Row],[Wins]]</f>
        <v>0</v>
      </c>
    </row>
    <row r="760" spans="11:16" hidden="1" x14ac:dyDescent="0.3">
      <c r="K760">
        <v>8</v>
      </c>
      <c r="L760">
        <v>26</v>
      </c>
      <c r="M760" t="e">
        <f>SUMIFS(Table5[Run Diff.],Table5[Home ID],K760,Table5[Away ID],L760)/COUNTIFS(Table5[Home ID],K760,Table5[Away ID],L760)</f>
        <v>#DIV/0!</v>
      </c>
      <c r="N760">
        <f>COUNTIFS(Table5[Home ID],K760,Table5[Away ID],L760)</f>
        <v>0</v>
      </c>
      <c r="O760">
        <f>COUNTIFS(Table5[Home ID],K760,Table5[Away ID],L760,Table5[Run Diff.],"&gt;0")</f>
        <v>0</v>
      </c>
      <c r="P760">
        <f>Table7[[#This Row],[GP]]-Table7[[#This Row],[Wins]]</f>
        <v>0</v>
      </c>
    </row>
    <row r="761" spans="11:16" hidden="1" x14ac:dyDescent="0.3">
      <c r="K761">
        <v>9</v>
      </c>
      <c r="L761">
        <v>26</v>
      </c>
      <c r="M761" t="e">
        <f>SUMIFS(Table5[Run Diff.],Table5[Home ID],K761,Table5[Away ID],L761)/COUNTIFS(Table5[Home ID],K761,Table5[Away ID],L761)</f>
        <v>#DIV/0!</v>
      </c>
      <c r="N761">
        <f>COUNTIFS(Table5[Home ID],K761,Table5[Away ID],L761)</f>
        <v>0</v>
      </c>
      <c r="O761">
        <f>COUNTIFS(Table5[Home ID],K761,Table5[Away ID],L761,Table5[Run Diff.],"&gt;0")</f>
        <v>0</v>
      </c>
      <c r="P761">
        <f>Table7[[#This Row],[GP]]-Table7[[#This Row],[Wins]]</f>
        <v>0</v>
      </c>
    </row>
    <row r="762" spans="11:16" hidden="1" x14ac:dyDescent="0.3">
      <c r="K762">
        <v>10</v>
      </c>
      <c r="L762">
        <v>26</v>
      </c>
      <c r="M762" t="e">
        <f>SUMIFS(Table5[Run Diff.],Table5[Home ID],K762,Table5[Away ID],L762)/COUNTIFS(Table5[Home ID],K762,Table5[Away ID],L762)</f>
        <v>#DIV/0!</v>
      </c>
      <c r="N762">
        <f>COUNTIFS(Table5[Home ID],K762,Table5[Away ID],L762)</f>
        <v>0</v>
      </c>
      <c r="O762">
        <f>COUNTIFS(Table5[Home ID],K762,Table5[Away ID],L762,Table5[Run Diff.],"&gt;0")</f>
        <v>0</v>
      </c>
      <c r="P762">
        <f>Table7[[#This Row],[GP]]-Table7[[#This Row],[Wins]]</f>
        <v>0</v>
      </c>
    </row>
    <row r="763" spans="11:16" hidden="1" x14ac:dyDescent="0.3">
      <c r="K763">
        <v>11</v>
      </c>
      <c r="L763">
        <v>26</v>
      </c>
      <c r="M763" t="e">
        <f>SUMIFS(Table5[Run Diff.],Table5[Home ID],K763,Table5[Away ID],L763)/COUNTIFS(Table5[Home ID],K763,Table5[Away ID],L763)</f>
        <v>#DIV/0!</v>
      </c>
      <c r="N763">
        <f>COUNTIFS(Table5[Home ID],K763,Table5[Away ID],L763)</f>
        <v>0</v>
      </c>
      <c r="O763">
        <f>COUNTIFS(Table5[Home ID],K763,Table5[Away ID],L763,Table5[Run Diff.],"&gt;0")</f>
        <v>0</v>
      </c>
      <c r="P763">
        <f>Table7[[#This Row],[GP]]-Table7[[#This Row],[Wins]]</f>
        <v>0</v>
      </c>
    </row>
    <row r="764" spans="11:16" hidden="1" x14ac:dyDescent="0.3">
      <c r="K764">
        <v>12</v>
      </c>
      <c r="L764">
        <v>26</v>
      </c>
      <c r="M764" t="e">
        <f>SUMIFS(Table5[Run Diff.],Table5[Home ID],K764,Table5[Away ID],L764)/COUNTIFS(Table5[Home ID],K764,Table5[Away ID],L764)</f>
        <v>#DIV/0!</v>
      </c>
      <c r="N764">
        <f>COUNTIFS(Table5[Home ID],K764,Table5[Away ID],L764)</f>
        <v>0</v>
      </c>
      <c r="O764">
        <f>COUNTIFS(Table5[Home ID],K764,Table5[Away ID],L764,Table5[Run Diff.],"&gt;0")</f>
        <v>0</v>
      </c>
      <c r="P764">
        <f>Table7[[#This Row],[GP]]-Table7[[#This Row],[Wins]]</f>
        <v>0</v>
      </c>
    </row>
    <row r="765" spans="11:16" hidden="1" x14ac:dyDescent="0.3">
      <c r="K765">
        <v>13</v>
      </c>
      <c r="L765">
        <v>26</v>
      </c>
      <c r="M765" t="e">
        <f>SUMIFS(Table5[Run Diff.],Table5[Home ID],K765,Table5[Away ID],L765)/COUNTIFS(Table5[Home ID],K765,Table5[Away ID],L765)</f>
        <v>#DIV/0!</v>
      </c>
      <c r="N765">
        <f>COUNTIFS(Table5[Home ID],K765,Table5[Away ID],L765)</f>
        <v>0</v>
      </c>
      <c r="O765">
        <f>COUNTIFS(Table5[Home ID],K765,Table5[Away ID],L765,Table5[Run Diff.],"&gt;0")</f>
        <v>0</v>
      </c>
      <c r="P765">
        <f>Table7[[#This Row],[GP]]-Table7[[#This Row],[Wins]]</f>
        <v>0</v>
      </c>
    </row>
    <row r="766" spans="11:16" x14ac:dyDescent="0.3">
      <c r="K766">
        <v>14</v>
      </c>
      <c r="L766">
        <v>26</v>
      </c>
      <c r="M766">
        <f>SUMIFS(Table5[Run Diff.],Table5[Home ID],K766,Table5[Away ID],L766)/COUNTIFS(Table5[Home ID],K766,Table5[Away ID],L766)</f>
        <v>-2</v>
      </c>
      <c r="N766">
        <f>COUNTIFS(Table5[Home ID],K766,Table5[Away ID],L766)</f>
        <v>1</v>
      </c>
      <c r="O766">
        <f>COUNTIFS(Table5[Home ID],K766,Table5[Away ID],L766,Table5[Run Diff.],"&gt;0")</f>
        <v>0</v>
      </c>
      <c r="P766">
        <f>Table7[[#This Row],[GP]]-Table7[[#This Row],[Wins]]</f>
        <v>1</v>
      </c>
    </row>
    <row r="767" spans="11:16" hidden="1" x14ac:dyDescent="0.3">
      <c r="K767">
        <v>15</v>
      </c>
      <c r="L767">
        <v>26</v>
      </c>
      <c r="M767" t="e">
        <f>SUMIFS(Table5[Run Diff.],Table5[Home ID],K767,Table5[Away ID],L767)/COUNTIFS(Table5[Home ID],K767,Table5[Away ID],L767)</f>
        <v>#DIV/0!</v>
      </c>
      <c r="N767">
        <f>COUNTIFS(Table5[Home ID],K767,Table5[Away ID],L767)</f>
        <v>0</v>
      </c>
      <c r="O767">
        <f>COUNTIFS(Table5[Home ID],K767,Table5[Away ID],L767,Table5[Run Diff.],"&gt;0")</f>
        <v>0</v>
      </c>
      <c r="P767">
        <f>Table7[[#This Row],[GP]]-Table7[[#This Row],[Wins]]</f>
        <v>0</v>
      </c>
    </row>
    <row r="768" spans="11:16" x14ac:dyDescent="0.3">
      <c r="K768">
        <v>16</v>
      </c>
      <c r="L768">
        <v>26</v>
      </c>
      <c r="M768">
        <f>SUMIFS(Table5[Run Diff.],Table5[Home ID],K768,Table5[Away ID],L768)/COUNTIFS(Table5[Home ID],K768,Table5[Away ID],L768)</f>
        <v>0</v>
      </c>
      <c r="N768">
        <f>COUNTIFS(Table5[Home ID],K768,Table5[Away ID],L768)</f>
        <v>4</v>
      </c>
      <c r="O768">
        <f>COUNTIFS(Table5[Home ID],K768,Table5[Away ID],L768,Table5[Run Diff.],"&gt;0")</f>
        <v>3</v>
      </c>
      <c r="P768">
        <f>Table7[[#This Row],[GP]]-Table7[[#This Row],[Wins]]</f>
        <v>1</v>
      </c>
    </row>
    <row r="769" spans="11:16" hidden="1" x14ac:dyDescent="0.3">
      <c r="K769">
        <v>17</v>
      </c>
      <c r="L769">
        <v>26</v>
      </c>
      <c r="M769" t="e">
        <f>SUMIFS(Table5[Run Diff.],Table5[Home ID],K769,Table5[Away ID],L769)/COUNTIFS(Table5[Home ID],K769,Table5[Away ID],L769)</f>
        <v>#DIV/0!</v>
      </c>
      <c r="N769">
        <f>COUNTIFS(Table5[Home ID],K769,Table5[Away ID],L769)</f>
        <v>0</v>
      </c>
      <c r="O769">
        <f>COUNTIFS(Table5[Home ID],K769,Table5[Away ID],L769,Table5[Run Diff.],"&gt;0")</f>
        <v>0</v>
      </c>
      <c r="P769">
        <f>Table7[[#This Row],[GP]]-Table7[[#This Row],[Wins]]</f>
        <v>0</v>
      </c>
    </row>
    <row r="770" spans="11:16" hidden="1" x14ac:dyDescent="0.3">
      <c r="K770">
        <v>18</v>
      </c>
      <c r="L770">
        <v>26</v>
      </c>
      <c r="M770" t="e">
        <f>SUMIFS(Table5[Run Diff.],Table5[Home ID],K770,Table5[Away ID],L770)/COUNTIFS(Table5[Home ID],K770,Table5[Away ID],L770)</f>
        <v>#DIV/0!</v>
      </c>
      <c r="N770">
        <f>COUNTIFS(Table5[Home ID],K770,Table5[Away ID],L770)</f>
        <v>0</v>
      </c>
      <c r="O770">
        <f>COUNTIFS(Table5[Home ID],K770,Table5[Away ID],L770,Table5[Run Diff.],"&gt;0")</f>
        <v>0</v>
      </c>
      <c r="P770">
        <f>Table7[[#This Row],[GP]]-Table7[[#This Row],[Wins]]</f>
        <v>0</v>
      </c>
    </row>
    <row r="771" spans="11:16" hidden="1" x14ac:dyDescent="0.3">
      <c r="K771">
        <v>19</v>
      </c>
      <c r="L771">
        <v>26</v>
      </c>
      <c r="M771" t="e">
        <f>SUMIFS(Table5[Run Diff.],Table5[Home ID],K771,Table5[Away ID],L771)/COUNTIFS(Table5[Home ID],K771,Table5[Away ID],L771)</f>
        <v>#DIV/0!</v>
      </c>
      <c r="N771">
        <f>COUNTIFS(Table5[Home ID],K771,Table5[Away ID],L771)</f>
        <v>0</v>
      </c>
      <c r="O771">
        <f>COUNTIFS(Table5[Home ID],K771,Table5[Away ID],L771,Table5[Run Diff.],"&gt;0")</f>
        <v>0</v>
      </c>
      <c r="P771">
        <f>Table7[[#This Row],[GP]]-Table7[[#This Row],[Wins]]</f>
        <v>0</v>
      </c>
    </row>
    <row r="772" spans="11:16" hidden="1" x14ac:dyDescent="0.3">
      <c r="K772">
        <v>20</v>
      </c>
      <c r="L772">
        <v>26</v>
      </c>
      <c r="M772" t="e">
        <f>SUMIFS(Table5[Run Diff.],Table5[Home ID],K772,Table5[Away ID],L772)/COUNTIFS(Table5[Home ID],K772,Table5[Away ID],L772)</f>
        <v>#DIV/0!</v>
      </c>
      <c r="N772">
        <f>COUNTIFS(Table5[Home ID],K772,Table5[Away ID],L772)</f>
        <v>0</v>
      </c>
      <c r="O772">
        <f>COUNTIFS(Table5[Home ID],K772,Table5[Away ID],L772,Table5[Run Diff.],"&gt;0")</f>
        <v>0</v>
      </c>
      <c r="P772">
        <f>Table7[[#This Row],[GP]]-Table7[[#This Row],[Wins]]</f>
        <v>0</v>
      </c>
    </row>
    <row r="773" spans="11:16" x14ac:dyDescent="0.3">
      <c r="K773">
        <v>21</v>
      </c>
      <c r="L773">
        <v>26</v>
      </c>
      <c r="M773">
        <f>SUMIFS(Table5[Run Diff.],Table5[Home ID],K773,Table5[Away ID],L773)/COUNTIFS(Table5[Home ID],K773,Table5[Away ID],L773)</f>
        <v>-3</v>
      </c>
      <c r="N773">
        <f>COUNTIFS(Table5[Home ID],K773,Table5[Away ID],L773)</f>
        <v>3</v>
      </c>
      <c r="O773">
        <f>COUNTIFS(Table5[Home ID],K773,Table5[Away ID],L773,Table5[Run Diff.],"&gt;0")</f>
        <v>0</v>
      </c>
      <c r="P773">
        <f>Table7[[#This Row],[GP]]-Table7[[#This Row],[Wins]]</f>
        <v>3</v>
      </c>
    </row>
    <row r="774" spans="11:16" hidden="1" x14ac:dyDescent="0.3">
      <c r="K774">
        <v>22</v>
      </c>
      <c r="L774">
        <v>26</v>
      </c>
      <c r="M774" t="e">
        <f>SUMIFS(Table5[Run Diff.],Table5[Home ID],K774,Table5[Away ID],L774)/COUNTIFS(Table5[Home ID],K774,Table5[Away ID],L774)</f>
        <v>#DIV/0!</v>
      </c>
      <c r="N774">
        <f>COUNTIFS(Table5[Home ID],K774,Table5[Away ID],L774)</f>
        <v>0</v>
      </c>
      <c r="O774">
        <f>COUNTIFS(Table5[Home ID],K774,Table5[Away ID],L774,Table5[Run Diff.],"&gt;0")</f>
        <v>0</v>
      </c>
      <c r="P774">
        <f>Table7[[#This Row],[GP]]-Table7[[#This Row],[Wins]]</f>
        <v>0</v>
      </c>
    </row>
    <row r="775" spans="11:16" hidden="1" x14ac:dyDescent="0.3">
      <c r="K775">
        <v>23</v>
      </c>
      <c r="L775">
        <v>26</v>
      </c>
      <c r="M775" t="e">
        <f>SUMIFS(Table5[Run Diff.],Table5[Home ID],K775,Table5[Away ID],L775)/COUNTIFS(Table5[Home ID],K775,Table5[Away ID],L775)</f>
        <v>#DIV/0!</v>
      </c>
      <c r="N775">
        <f>COUNTIFS(Table5[Home ID],K775,Table5[Away ID],L775)</f>
        <v>0</v>
      </c>
      <c r="O775">
        <f>COUNTIFS(Table5[Home ID],K775,Table5[Away ID],L775,Table5[Run Diff.],"&gt;0")</f>
        <v>0</v>
      </c>
      <c r="P775">
        <f>Table7[[#This Row],[GP]]-Table7[[#This Row],[Wins]]</f>
        <v>0</v>
      </c>
    </row>
    <row r="776" spans="11:16" hidden="1" x14ac:dyDescent="0.3">
      <c r="K776">
        <v>24</v>
      </c>
      <c r="L776">
        <v>26</v>
      </c>
      <c r="M776" t="e">
        <f>SUMIFS(Table5[Run Diff.],Table5[Home ID],K776,Table5[Away ID],L776)/COUNTIFS(Table5[Home ID],K776,Table5[Away ID],L776)</f>
        <v>#DIV/0!</v>
      </c>
      <c r="N776">
        <f>COUNTIFS(Table5[Home ID],K776,Table5[Away ID],L776)</f>
        <v>0</v>
      </c>
      <c r="O776">
        <f>COUNTIFS(Table5[Home ID],K776,Table5[Away ID],L776,Table5[Run Diff.],"&gt;0")</f>
        <v>0</v>
      </c>
      <c r="P776">
        <f>Table7[[#This Row],[GP]]-Table7[[#This Row],[Wins]]</f>
        <v>0</v>
      </c>
    </row>
    <row r="777" spans="11:16" hidden="1" x14ac:dyDescent="0.3">
      <c r="K777">
        <v>25</v>
      </c>
      <c r="L777">
        <v>26</v>
      </c>
      <c r="M777" t="e">
        <f>SUMIFS(Table5[Run Diff.],Table5[Home ID],K777,Table5[Away ID],L777)/COUNTIFS(Table5[Home ID],K777,Table5[Away ID],L777)</f>
        <v>#DIV/0!</v>
      </c>
      <c r="N777">
        <f>COUNTIFS(Table5[Home ID],K777,Table5[Away ID],L777)</f>
        <v>0</v>
      </c>
      <c r="O777">
        <f>COUNTIFS(Table5[Home ID],K777,Table5[Away ID],L777,Table5[Run Diff.],"&gt;0")</f>
        <v>0</v>
      </c>
      <c r="P777">
        <f>Table7[[#This Row],[GP]]-Table7[[#This Row],[Wins]]</f>
        <v>0</v>
      </c>
    </row>
    <row r="778" spans="11:16" hidden="1" x14ac:dyDescent="0.3">
      <c r="K778">
        <v>26</v>
      </c>
      <c r="L778">
        <v>26</v>
      </c>
      <c r="M778" t="e">
        <f>SUMIFS(Table5[Run Diff.],Table5[Home ID],K778,Table5[Away ID],L778)/COUNTIFS(Table5[Home ID],K778,Table5[Away ID],L778)</f>
        <v>#DIV/0!</v>
      </c>
      <c r="N778">
        <f>COUNTIFS(Table5[Home ID],K778,Table5[Away ID],L778)</f>
        <v>0</v>
      </c>
      <c r="O778">
        <f>COUNTIFS(Table5[Home ID],K778,Table5[Away ID],L778,Table5[Run Diff.],"&gt;0")</f>
        <v>0</v>
      </c>
      <c r="P778">
        <f>Table7[[#This Row],[GP]]-Table7[[#This Row],[Wins]]</f>
        <v>0</v>
      </c>
    </row>
    <row r="779" spans="11:16" hidden="1" x14ac:dyDescent="0.3">
      <c r="K779">
        <v>27</v>
      </c>
      <c r="L779">
        <v>26</v>
      </c>
      <c r="M779" t="e">
        <f>SUMIFS(Table5[Run Diff.],Table5[Home ID],K779,Table5[Away ID],L779)/COUNTIFS(Table5[Home ID],K779,Table5[Away ID],L779)</f>
        <v>#DIV/0!</v>
      </c>
      <c r="N779">
        <f>COUNTIFS(Table5[Home ID],K779,Table5[Away ID],L779)</f>
        <v>0</v>
      </c>
      <c r="O779">
        <f>COUNTIFS(Table5[Home ID],K779,Table5[Away ID],L779,Table5[Run Diff.],"&gt;0")</f>
        <v>0</v>
      </c>
      <c r="P779">
        <f>Table7[[#This Row],[GP]]-Table7[[#This Row],[Wins]]</f>
        <v>0</v>
      </c>
    </row>
    <row r="780" spans="11:16" hidden="1" x14ac:dyDescent="0.3">
      <c r="K780">
        <v>28</v>
      </c>
      <c r="L780">
        <v>26</v>
      </c>
      <c r="M780" t="e">
        <f>SUMIFS(Table5[Run Diff.],Table5[Home ID],K780,Table5[Away ID],L780)/COUNTIFS(Table5[Home ID],K780,Table5[Away ID],L780)</f>
        <v>#DIV/0!</v>
      </c>
      <c r="N780">
        <f>COUNTIFS(Table5[Home ID],K780,Table5[Away ID],L780)</f>
        <v>0</v>
      </c>
      <c r="O780">
        <f>COUNTIFS(Table5[Home ID],K780,Table5[Away ID],L780,Table5[Run Diff.],"&gt;0")</f>
        <v>0</v>
      </c>
      <c r="P780">
        <f>Table7[[#This Row],[GP]]-Table7[[#This Row],[Wins]]</f>
        <v>0</v>
      </c>
    </row>
    <row r="781" spans="11:16" hidden="1" x14ac:dyDescent="0.3">
      <c r="K781">
        <v>29</v>
      </c>
      <c r="L781">
        <v>26</v>
      </c>
      <c r="M781" t="e">
        <f>SUMIFS(Table5[Run Diff.],Table5[Home ID],K781,Table5[Away ID],L781)/COUNTIFS(Table5[Home ID],K781,Table5[Away ID],L781)</f>
        <v>#DIV/0!</v>
      </c>
      <c r="N781">
        <f>COUNTIFS(Table5[Home ID],K781,Table5[Away ID],L781)</f>
        <v>0</v>
      </c>
      <c r="O781">
        <f>COUNTIFS(Table5[Home ID],K781,Table5[Away ID],L781,Table5[Run Diff.],"&gt;0")</f>
        <v>0</v>
      </c>
      <c r="P781">
        <f>Table7[[#This Row],[GP]]-Table7[[#This Row],[Wins]]</f>
        <v>0</v>
      </c>
    </row>
    <row r="782" spans="11:16" hidden="1" x14ac:dyDescent="0.3">
      <c r="K782">
        <v>30</v>
      </c>
      <c r="L782">
        <v>26</v>
      </c>
      <c r="M782" t="e">
        <f>SUMIFS(Table5[Run Diff.],Table5[Home ID],K782,Table5[Away ID],L782)/COUNTIFS(Table5[Home ID],K782,Table5[Away ID],L782)</f>
        <v>#DIV/0!</v>
      </c>
      <c r="N782">
        <f>COUNTIFS(Table5[Home ID],K782,Table5[Away ID],L782)</f>
        <v>0</v>
      </c>
      <c r="O782">
        <f>COUNTIFS(Table5[Home ID],K782,Table5[Away ID],L782,Table5[Run Diff.],"&gt;0")</f>
        <v>0</v>
      </c>
      <c r="P782">
        <f>Table7[[#This Row],[GP]]-Table7[[#This Row],[Wins]]</f>
        <v>0</v>
      </c>
    </row>
    <row r="783" spans="11:16" hidden="1" x14ac:dyDescent="0.3">
      <c r="K783">
        <v>1</v>
      </c>
      <c r="L783">
        <v>27</v>
      </c>
      <c r="M783" t="e">
        <f>SUMIFS(Table5[Run Diff.],Table5[Home ID],K783,Table5[Away ID],L783)/COUNTIFS(Table5[Home ID],K783,Table5[Away ID],L783)</f>
        <v>#DIV/0!</v>
      </c>
      <c r="N783">
        <f>COUNTIFS(Table5[Home ID],K783,Table5[Away ID],L783)</f>
        <v>0</v>
      </c>
      <c r="O783">
        <f>COUNTIFS(Table5[Home ID],K783,Table5[Away ID],L783,Table5[Run Diff.],"&gt;0")</f>
        <v>0</v>
      </c>
      <c r="P783">
        <f>Table7[[#This Row],[GP]]-Table7[[#This Row],[Wins]]</f>
        <v>0</v>
      </c>
    </row>
    <row r="784" spans="11:16" hidden="1" x14ac:dyDescent="0.3">
      <c r="K784">
        <v>2</v>
      </c>
      <c r="L784">
        <v>27</v>
      </c>
      <c r="M784" t="e">
        <f>SUMIFS(Table5[Run Diff.],Table5[Home ID],K784,Table5[Away ID],L784)/COUNTIFS(Table5[Home ID],K784,Table5[Away ID],L784)</f>
        <v>#DIV/0!</v>
      </c>
      <c r="N784">
        <f>COUNTIFS(Table5[Home ID],K784,Table5[Away ID],L784)</f>
        <v>0</v>
      </c>
      <c r="O784">
        <f>COUNTIFS(Table5[Home ID],K784,Table5[Away ID],L784,Table5[Run Diff.],"&gt;0")</f>
        <v>0</v>
      </c>
      <c r="P784">
        <f>Table7[[#This Row],[GP]]-Table7[[#This Row],[Wins]]</f>
        <v>0</v>
      </c>
    </row>
    <row r="785" spans="11:16" hidden="1" x14ac:dyDescent="0.3">
      <c r="K785">
        <v>3</v>
      </c>
      <c r="L785">
        <v>27</v>
      </c>
      <c r="M785" t="e">
        <f>SUMIFS(Table5[Run Diff.],Table5[Home ID],K785,Table5[Away ID],L785)/COUNTIFS(Table5[Home ID],K785,Table5[Away ID],L785)</f>
        <v>#DIV/0!</v>
      </c>
      <c r="N785">
        <f>COUNTIFS(Table5[Home ID],K785,Table5[Away ID],L785)</f>
        <v>0</v>
      </c>
      <c r="O785">
        <f>COUNTIFS(Table5[Home ID],K785,Table5[Away ID],L785,Table5[Run Diff.],"&gt;0")</f>
        <v>0</v>
      </c>
      <c r="P785">
        <f>Table7[[#This Row],[GP]]-Table7[[#This Row],[Wins]]</f>
        <v>0</v>
      </c>
    </row>
    <row r="786" spans="11:16" hidden="1" x14ac:dyDescent="0.3">
      <c r="K786">
        <v>4</v>
      </c>
      <c r="L786">
        <v>27</v>
      </c>
      <c r="M786" t="e">
        <f>SUMIFS(Table5[Run Diff.],Table5[Home ID],K786,Table5[Away ID],L786)/COUNTIFS(Table5[Home ID],K786,Table5[Away ID],L786)</f>
        <v>#DIV/0!</v>
      </c>
      <c r="N786">
        <f>COUNTIFS(Table5[Home ID],K786,Table5[Away ID],L786)</f>
        <v>0</v>
      </c>
      <c r="O786">
        <f>COUNTIFS(Table5[Home ID],K786,Table5[Away ID],L786,Table5[Run Diff.],"&gt;0")</f>
        <v>0</v>
      </c>
      <c r="P786">
        <f>Table7[[#This Row],[GP]]-Table7[[#This Row],[Wins]]</f>
        <v>0</v>
      </c>
    </row>
    <row r="787" spans="11:16" hidden="1" x14ac:dyDescent="0.3">
      <c r="K787">
        <v>5</v>
      </c>
      <c r="L787">
        <v>27</v>
      </c>
      <c r="M787" t="e">
        <f>SUMIFS(Table5[Run Diff.],Table5[Home ID],K787,Table5[Away ID],L787)/COUNTIFS(Table5[Home ID],K787,Table5[Away ID],L787)</f>
        <v>#DIV/0!</v>
      </c>
      <c r="N787">
        <f>COUNTIFS(Table5[Home ID],K787,Table5[Away ID],L787)</f>
        <v>0</v>
      </c>
      <c r="O787">
        <f>COUNTIFS(Table5[Home ID],K787,Table5[Away ID],L787,Table5[Run Diff.],"&gt;0")</f>
        <v>0</v>
      </c>
      <c r="P787">
        <f>Table7[[#This Row],[GP]]-Table7[[#This Row],[Wins]]</f>
        <v>0</v>
      </c>
    </row>
    <row r="788" spans="11:16" x14ac:dyDescent="0.3">
      <c r="K788">
        <v>6</v>
      </c>
      <c r="L788">
        <v>27</v>
      </c>
      <c r="M788">
        <f>SUMIFS(Table5[Run Diff.],Table5[Home ID],K788,Table5[Away ID],L788)/COUNTIFS(Table5[Home ID],K788,Table5[Away ID],L788)</f>
        <v>-0.66666666666666663</v>
      </c>
      <c r="N788">
        <f>COUNTIFS(Table5[Home ID],K788,Table5[Away ID],L788)</f>
        <v>3</v>
      </c>
      <c r="O788">
        <f>COUNTIFS(Table5[Home ID],K788,Table5[Away ID],L788,Table5[Run Diff.],"&gt;0")</f>
        <v>1</v>
      </c>
      <c r="P788">
        <f>Table7[[#This Row],[GP]]-Table7[[#This Row],[Wins]]</f>
        <v>2</v>
      </c>
    </row>
    <row r="789" spans="11:16" x14ac:dyDescent="0.3">
      <c r="K789">
        <v>7</v>
      </c>
      <c r="L789">
        <v>27</v>
      </c>
      <c r="M789">
        <f>SUMIFS(Table5[Run Diff.],Table5[Home ID],K789,Table5[Away ID],L789)/COUNTIFS(Table5[Home ID],K789,Table5[Away ID],L789)</f>
        <v>1.5</v>
      </c>
      <c r="N789">
        <f>COUNTIFS(Table5[Home ID],K789,Table5[Away ID],L789)</f>
        <v>2</v>
      </c>
      <c r="O789">
        <f>COUNTIFS(Table5[Home ID],K789,Table5[Away ID],L789,Table5[Run Diff.],"&gt;0")</f>
        <v>1</v>
      </c>
      <c r="P789">
        <f>Table7[[#This Row],[GP]]-Table7[[#This Row],[Wins]]</f>
        <v>1</v>
      </c>
    </row>
    <row r="790" spans="11:16" hidden="1" x14ac:dyDescent="0.3">
      <c r="K790">
        <v>8</v>
      </c>
      <c r="L790">
        <v>27</v>
      </c>
      <c r="M790" t="e">
        <f>SUMIFS(Table5[Run Diff.],Table5[Home ID],K790,Table5[Away ID],L790)/COUNTIFS(Table5[Home ID],K790,Table5[Away ID],L790)</f>
        <v>#DIV/0!</v>
      </c>
      <c r="N790">
        <f>COUNTIFS(Table5[Home ID],K790,Table5[Away ID],L790)</f>
        <v>0</v>
      </c>
      <c r="O790">
        <f>COUNTIFS(Table5[Home ID],K790,Table5[Away ID],L790,Table5[Run Diff.],"&gt;0")</f>
        <v>0</v>
      </c>
      <c r="P790">
        <f>Table7[[#This Row],[GP]]-Table7[[#This Row],[Wins]]</f>
        <v>0</v>
      </c>
    </row>
    <row r="791" spans="11:16" hidden="1" x14ac:dyDescent="0.3">
      <c r="K791">
        <v>9</v>
      </c>
      <c r="L791">
        <v>27</v>
      </c>
      <c r="M791" t="e">
        <f>SUMIFS(Table5[Run Diff.],Table5[Home ID],K791,Table5[Away ID],L791)/COUNTIFS(Table5[Home ID],K791,Table5[Away ID],L791)</f>
        <v>#DIV/0!</v>
      </c>
      <c r="N791">
        <f>COUNTIFS(Table5[Home ID],K791,Table5[Away ID],L791)</f>
        <v>0</v>
      </c>
      <c r="O791">
        <f>COUNTIFS(Table5[Home ID],K791,Table5[Away ID],L791,Table5[Run Diff.],"&gt;0")</f>
        <v>0</v>
      </c>
      <c r="P791">
        <f>Table7[[#This Row],[GP]]-Table7[[#This Row],[Wins]]</f>
        <v>0</v>
      </c>
    </row>
    <row r="792" spans="11:16" hidden="1" x14ac:dyDescent="0.3">
      <c r="K792">
        <v>10</v>
      </c>
      <c r="L792">
        <v>27</v>
      </c>
      <c r="M792" t="e">
        <f>SUMIFS(Table5[Run Diff.],Table5[Home ID],K792,Table5[Away ID],L792)/COUNTIFS(Table5[Home ID],K792,Table5[Away ID],L792)</f>
        <v>#DIV/0!</v>
      </c>
      <c r="N792">
        <f>COUNTIFS(Table5[Home ID],K792,Table5[Away ID],L792)</f>
        <v>0</v>
      </c>
      <c r="O792">
        <f>COUNTIFS(Table5[Home ID],K792,Table5[Away ID],L792,Table5[Run Diff.],"&gt;0")</f>
        <v>0</v>
      </c>
      <c r="P792">
        <f>Table7[[#This Row],[GP]]-Table7[[#This Row],[Wins]]</f>
        <v>0</v>
      </c>
    </row>
    <row r="793" spans="11:16" hidden="1" x14ac:dyDescent="0.3">
      <c r="K793">
        <v>11</v>
      </c>
      <c r="L793">
        <v>27</v>
      </c>
      <c r="M793" t="e">
        <f>SUMIFS(Table5[Run Diff.],Table5[Home ID],K793,Table5[Away ID],L793)/COUNTIFS(Table5[Home ID],K793,Table5[Away ID],L793)</f>
        <v>#DIV/0!</v>
      </c>
      <c r="N793">
        <f>COUNTIFS(Table5[Home ID],K793,Table5[Away ID],L793)</f>
        <v>0</v>
      </c>
      <c r="O793">
        <f>COUNTIFS(Table5[Home ID],K793,Table5[Away ID],L793,Table5[Run Diff.],"&gt;0")</f>
        <v>0</v>
      </c>
      <c r="P793">
        <f>Table7[[#This Row],[GP]]-Table7[[#This Row],[Wins]]</f>
        <v>0</v>
      </c>
    </row>
    <row r="794" spans="11:16" hidden="1" x14ac:dyDescent="0.3">
      <c r="K794">
        <v>12</v>
      </c>
      <c r="L794">
        <v>27</v>
      </c>
      <c r="M794" t="e">
        <f>SUMIFS(Table5[Run Diff.],Table5[Home ID],K794,Table5[Away ID],L794)/COUNTIFS(Table5[Home ID],K794,Table5[Away ID],L794)</f>
        <v>#DIV/0!</v>
      </c>
      <c r="N794">
        <f>COUNTIFS(Table5[Home ID],K794,Table5[Away ID],L794)</f>
        <v>0</v>
      </c>
      <c r="O794">
        <f>COUNTIFS(Table5[Home ID],K794,Table5[Away ID],L794,Table5[Run Diff.],"&gt;0")</f>
        <v>0</v>
      </c>
      <c r="P794">
        <f>Table7[[#This Row],[GP]]-Table7[[#This Row],[Wins]]</f>
        <v>0</v>
      </c>
    </row>
    <row r="795" spans="11:16" hidden="1" x14ac:dyDescent="0.3">
      <c r="K795">
        <v>13</v>
      </c>
      <c r="L795">
        <v>27</v>
      </c>
      <c r="M795" t="e">
        <f>SUMIFS(Table5[Run Diff.],Table5[Home ID],K795,Table5[Away ID],L795)/COUNTIFS(Table5[Home ID],K795,Table5[Away ID],L795)</f>
        <v>#DIV/0!</v>
      </c>
      <c r="N795">
        <f>COUNTIFS(Table5[Home ID],K795,Table5[Away ID],L795)</f>
        <v>0</v>
      </c>
      <c r="O795">
        <f>COUNTIFS(Table5[Home ID],K795,Table5[Away ID],L795,Table5[Run Diff.],"&gt;0")</f>
        <v>0</v>
      </c>
      <c r="P795">
        <f>Table7[[#This Row],[GP]]-Table7[[#This Row],[Wins]]</f>
        <v>0</v>
      </c>
    </row>
    <row r="796" spans="11:16" hidden="1" x14ac:dyDescent="0.3">
      <c r="K796">
        <v>14</v>
      </c>
      <c r="L796">
        <v>27</v>
      </c>
      <c r="M796" t="e">
        <f>SUMIFS(Table5[Run Diff.],Table5[Home ID],K796,Table5[Away ID],L796)/COUNTIFS(Table5[Home ID],K796,Table5[Away ID],L796)</f>
        <v>#DIV/0!</v>
      </c>
      <c r="N796">
        <f>COUNTIFS(Table5[Home ID],K796,Table5[Away ID],L796)</f>
        <v>0</v>
      </c>
      <c r="O796">
        <f>COUNTIFS(Table5[Home ID],K796,Table5[Away ID],L796,Table5[Run Diff.],"&gt;0")</f>
        <v>0</v>
      </c>
      <c r="P796">
        <f>Table7[[#This Row],[GP]]-Table7[[#This Row],[Wins]]</f>
        <v>0</v>
      </c>
    </row>
    <row r="797" spans="11:16" hidden="1" x14ac:dyDescent="0.3">
      <c r="K797">
        <v>15</v>
      </c>
      <c r="L797">
        <v>27</v>
      </c>
      <c r="M797" t="e">
        <f>SUMIFS(Table5[Run Diff.],Table5[Home ID],K797,Table5[Away ID],L797)/COUNTIFS(Table5[Home ID],K797,Table5[Away ID],L797)</f>
        <v>#DIV/0!</v>
      </c>
      <c r="N797">
        <f>COUNTIFS(Table5[Home ID],K797,Table5[Away ID],L797)</f>
        <v>0</v>
      </c>
      <c r="O797">
        <f>COUNTIFS(Table5[Home ID],K797,Table5[Away ID],L797,Table5[Run Diff.],"&gt;0")</f>
        <v>0</v>
      </c>
      <c r="P797">
        <f>Table7[[#This Row],[GP]]-Table7[[#This Row],[Wins]]</f>
        <v>0</v>
      </c>
    </row>
    <row r="798" spans="11:16" hidden="1" x14ac:dyDescent="0.3">
      <c r="K798">
        <v>16</v>
      </c>
      <c r="L798">
        <v>27</v>
      </c>
      <c r="M798" t="e">
        <f>SUMIFS(Table5[Run Diff.],Table5[Home ID],K798,Table5[Away ID],L798)/COUNTIFS(Table5[Home ID],K798,Table5[Away ID],L798)</f>
        <v>#DIV/0!</v>
      </c>
      <c r="N798">
        <f>COUNTIFS(Table5[Home ID],K798,Table5[Away ID],L798)</f>
        <v>0</v>
      </c>
      <c r="O798">
        <f>COUNTIFS(Table5[Home ID],K798,Table5[Away ID],L798,Table5[Run Diff.],"&gt;0")</f>
        <v>0</v>
      </c>
      <c r="P798">
        <f>Table7[[#This Row],[GP]]-Table7[[#This Row],[Wins]]</f>
        <v>0</v>
      </c>
    </row>
    <row r="799" spans="11:16" hidden="1" x14ac:dyDescent="0.3">
      <c r="K799">
        <v>17</v>
      </c>
      <c r="L799">
        <v>27</v>
      </c>
      <c r="M799" t="e">
        <f>SUMIFS(Table5[Run Diff.],Table5[Home ID],K799,Table5[Away ID],L799)/COUNTIFS(Table5[Home ID],K799,Table5[Away ID],L799)</f>
        <v>#DIV/0!</v>
      </c>
      <c r="N799">
        <f>COUNTIFS(Table5[Home ID],K799,Table5[Away ID],L799)</f>
        <v>0</v>
      </c>
      <c r="O799">
        <f>COUNTIFS(Table5[Home ID],K799,Table5[Away ID],L799,Table5[Run Diff.],"&gt;0")</f>
        <v>0</v>
      </c>
      <c r="P799">
        <f>Table7[[#This Row],[GP]]-Table7[[#This Row],[Wins]]</f>
        <v>0</v>
      </c>
    </row>
    <row r="800" spans="11:16" hidden="1" x14ac:dyDescent="0.3">
      <c r="K800">
        <v>18</v>
      </c>
      <c r="L800">
        <v>27</v>
      </c>
      <c r="M800" t="e">
        <f>SUMIFS(Table5[Run Diff.],Table5[Home ID],K800,Table5[Away ID],L800)/COUNTIFS(Table5[Home ID],K800,Table5[Away ID],L800)</f>
        <v>#DIV/0!</v>
      </c>
      <c r="N800">
        <f>COUNTIFS(Table5[Home ID],K800,Table5[Away ID],L800)</f>
        <v>0</v>
      </c>
      <c r="O800">
        <f>COUNTIFS(Table5[Home ID],K800,Table5[Away ID],L800,Table5[Run Diff.],"&gt;0")</f>
        <v>0</v>
      </c>
      <c r="P800">
        <f>Table7[[#This Row],[GP]]-Table7[[#This Row],[Wins]]</f>
        <v>0</v>
      </c>
    </row>
    <row r="801" spans="11:16" hidden="1" x14ac:dyDescent="0.3">
      <c r="K801">
        <v>19</v>
      </c>
      <c r="L801">
        <v>27</v>
      </c>
      <c r="M801" t="e">
        <f>SUMIFS(Table5[Run Diff.],Table5[Home ID],K801,Table5[Away ID],L801)/COUNTIFS(Table5[Home ID],K801,Table5[Away ID],L801)</f>
        <v>#DIV/0!</v>
      </c>
      <c r="N801">
        <f>COUNTIFS(Table5[Home ID],K801,Table5[Away ID],L801)</f>
        <v>0</v>
      </c>
      <c r="O801">
        <f>COUNTIFS(Table5[Home ID],K801,Table5[Away ID],L801,Table5[Run Diff.],"&gt;0")</f>
        <v>0</v>
      </c>
      <c r="P801">
        <f>Table7[[#This Row],[GP]]-Table7[[#This Row],[Wins]]</f>
        <v>0</v>
      </c>
    </row>
    <row r="802" spans="11:16" x14ac:dyDescent="0.3">
      <c r="K802">
        <v>20</v>
      </c>
      <c r="L802">
        <v>27</v>
      </c>
      <c r="M802">
        <f>SUMIFS(Table5[Run Diff.],Table5[Home ID],K802,Table5[Away ID],L802)/COUNTIFS(Table5[Home ID],K802,Table5[Away ID],L802)</f>
        <v>-1.5</v>
      </c>
      <c r="N802">
        <f>COUNTIFS(Table5[Home ID],K802,Table5[Away ID],L802)</f>
        <v>4</v>
      </c>
      <c r="O802">
        <f>COUNTIFS(Table5[Home ID],K802,Table5[Away ID],L802,Table5[Run Diff.],"&gt;0")</f>
        <v>1</v>
      </c>
      <c r="P802">
        <f>Table7[[#This Row],[GP]]-Table7[[#This Row],[Wins]]</f>
        <v>3</v>
      </c>
    </row>
    <row r="803" spans="11:16" hidden="1" x14ac:dyDescent="0.3">
      <c r="K803">
        <v>21</v>
      </c>
      <c r="L803">
        <v>27</v>
      </c>
      <c r="M803" t="e">
        <f>SUMIFS(Table5[Run Diff.],Table5[Home ID],K803,Table5[Away ID],L803)/COUNTIFS(Table5[Home ID],K803,Table5[Away ID],L803)</f>
        <v>#DIV/0!</v>
      </c>
      <c r="N803">
        <f>COUNTIFS(Table5[Home ID],K803,Table5[Away ID],L803)</f>
        <v>0</v>
      </c>
      <c r="O803">
        <f>COUNTIFS(Table5[Home ID],K803,Table5[Away ID],L803,Table5[Run Diff.],"&gt;0")</f>
        <v>0</v>
      </c>
      <c r="P803">
        <f>Table7[[#This Row],[GP]]-Table7[[#This Row],[Wins]]</f>
        <v>0</v>
      </c>
    </row>
    <row r="804" spans="11:16" hidden="1" x14ac:dyDescent="0.3">
      <c r="K804">
        <v>22</v>
      </c>
      <c r="L804">
        <v>27</v>
      </c>
      <c r="M804" t="e">
        <f>SUMIFS(Table5[Run Diff.],Table5[Home ID],K804,Table5[Away ID],L804)/COUNTIFS(Table5[Home ID],K804,Table5[Away ID],L804)</f>
        <v>#DIV/0!</v>
      </c>
      <c r="N804">
        <f>COUNTIFS(Table5[Home ID],K804,Table5[Away ID],L804)</f>
        <v>0</v>
      </c>
      <c r="O804">
        <f>COUNTIFS(Table5[Home ID],K804,Table5[Away ID],L804,Table5[Run Diff.],"&gt;0")</f>
        <v>0</v>
      </c>
      <c r="P804">
        <f>Table7[[#This Row],[GP]]-Table7[[#This Row],[Wins]]</f>
        <v>0</v>
      </c>
    </row>
    <row r="805" spans="11:16" hidden="1" x14ac:dyDescent="0.3">
      <c r="K805">
        <v>23</v>
      </c>
      <c r="L805">
        <v>27</v>
      </c>
      <c r="M805" t="e">
        <f>SUMIFS(Table5[Run Diff.],Table5[Home ID],K805,Table5[Away ID],L805)/COUNTIFS(Table5[Home ID],K805,Table5[Away ID],L805)</f>
        <v>#DIV/0!</v>
      </c>
      <c r="N805">
        <f>COUNTIFS(Table5[Home ID],K805,Table5[Away ID],L805)</f>
        <v>0</v>
      </c>
      <c r="O805">
        <f>COUNTIFS(Table5[Home ID],K805,Table5[Away ID],L805,Table5[Run Diff.],"&gt;0")</f>
        <v>0</v>
      </c>
      <c r="P805">
        <f>Table7[[#This Row],[GP]]-Table7[[#This Row],[Wins]]</f>
        <v>0</v>
      </c>
    </row>
    <row r="806" spans="11:16" hidden="1" x14ac:dyDescent="0.3">
      <c r="K806">
        <v>24</v>
      </c>
      <c r="L806">
        <v>27</v>
      </c>
      <c r="M806" t="e">
        <f>SUMIFS(Table5[Run Diff.],Table5[Home ID],K806,Table5[Away ID],L806)/COUNTIFS(Table5[Home ID],K806,Table5[Away ID],L806)</f>
        <v>#DIV/0!</v>
      </c>
      <c r="N806">
        <f>COUNTIFS(Table5[Home ID],K806,Table5[Away ID],L806)</f>
        <v>0</v>
      </c>
      <c r="O806">
        <f>COUNTIFS(Table5[Home ID],K806,Table5[Away ID],L806,Table5[Run Diff.],"&gt;0")</f>
        <v>0</v>
      </c>
      <c r="P806">
        <f>Table7[[#This Row],[GP]]-Table7[[#This Row],[Wins]]</f>
        <v>0</v>
      </c>
    </row>
    <row r="807" spans="11:16" hidden="1" x14ac:dyDescent="0.3">
      <c r="K807">
        <v>25</v>
      </c>
      <c r="L807">
        <v>27</v>
      </c>
      <c r="M807" t="e">
        <f>SUMIFS(Table5[Run Diff.],Table5[Home ID],K807,Table5[Away ID],L807)/COUNTIFS(Table5[Home ID],K807,Table5[Away ID],L807)</f>
        <v>#DIV/0!</v>
      </c>
      <c r="N807">
        <f>COUNTIFS(Table5[Home ID],K807,Table5[Away ID],L807)</f>
        <v>0</v>
      </c>
      <c r="O807">
        <f>COUNTIFS(Table5[Home ID],K807,Table5[Away ID],L807,Table5[Run Diff.],"&gt;0")</f>
        <v>0</v>
      </c>
      <c r="P807">
        <f>Table7[[#This Row],[GP]]-Table7[[#This Row],[Wins]]</f>
        <v>0</v>
      </c>
    </row>
    <row r="808" spans="11:16" hidden="1" x14ac:dyDescent="0.3">
      <c r="K808">
        <v>26</v>
      </c>
      <c r="L808">
        <v>27</v>
      </c>
      <c r="M808" t="e">
        <f>SUMIFS(Table5[Run Diff.],Table5[Home ID],K808,Table5[Away ID],L808)/COUNTIFS(Table5[Home ID],K808,Table5[Away ID],L808)</f>
        <v>#DIV/0!</v>
      </c>
      <c r="N808">
        <f>COUNTIFS(Table5[Home ID],K808,Table5[Away ID],L808)</f>
        <v>0</v>
      </c>
      <c r="O808">
        <f>COUNTIFS(Table5[Home ID],K808,Table5[Away ID],L808,Table5[Run Diff.],"&gt;0")</f>
        <v>0</v>
      </c>
      <c r="P808">
        <f>Table7[[#This Row],[GP]]-Table7[[#This Row],[Wins]]</f>
        <v>0</v>
      </c>
    </row>
    <row r="809" spans="11:16" hidden="1" x14ac:dyDescent="0.3">
      <c r="K809">
        <v>27</v>
      </c>
      <c r="L809">
        <v>27</v>
      </c>
      <c r="M809" t="e">
        <f>SUMIFS(Table5[Run Diff.],Table5[Home ID],K809,Table5[Away ID],L809)/COUNTIFS(Table5[Home ID],K809,Table5[Away ID],L809)</f>
        <v>#DIV/0!</v>
      </c>
      <c r="N809">
        <f>COUNTIFS(Table5[Home ID],K809,Table5[Away ID],L809)</f>
        <v>0</v>
      </c>
      <c r="O809">
        <f>COUNTIFS(Table5[Home ID],K809,Table5[Away ID],L809,Table5[Run Diff.],"&gt;0")</f>
        <v>0</v>
      </c>
      <c r="P809">
        <f>Table7[[#This Row],[GP]]-Table7[[#This Row],[Wins]]</f>
        <v>0</v>
      </c>
    </row>
    <row r="810" spans="11:16" hidden="1" x14ac:dyDescent="0.3">
      <c r="K810">
        <v>28</v>
      </c>
      <c r="L810">
        <v>27</v>
      </c>
      <c r="M810" t="e">
        <f>SUMIFS(Table5[Run Diff.],Table5[Home ID],K810,Table5[Away ID],L810)/COUNTIFS(Table5[Home ID],K810,Table5[Away ID],L810)</f>
        <v>#DIV/0!</v>
      </c>
      <c r="N810">
        <f>COUNTIFS(Table5[Home ID],K810,Table5[Away ID],L810)</f>
        <v>0</v>
      </c>
      <c r="O810">
        <f>COUNTIFS(Table5[Home ID],K810,Table5[Away ID],L810,Table5[Run Diff.],"&gt;0")</f>
        <v>0</v>
      </c>
      <c r="P810">
        <f>Table7[[#This Row],[GP]]-Table7[[#This Row],[Wins]]</f>
        <v>0</v>
      </c>
    </row>
    <row r="811" spans="11:16" hidden="1" x14ac:dyDescent="0.3">
      <c r="K811">
        <v>29</v>
      </c>
      <c r="L811">
        <v>27</v>
      </c>
      <c r="M811" t="e">
        <f>SUMIFS(Table5[Run Diff.],Table5[Home ID],K811,Table5[Away ID],L811)/COUNTIFS(Table5[Home ID],K811,Table5[Away ID],L811)</f>
        <v>#DIV/0!</v>
      </c>
      <c r="N811">
        <f>COUNTIFS(Table5[Home ID],K811,Table5[Away ID],L811)</f>
        <v>0</v>
      </c>
      <c r="O811">
        <f>COUNTIFS(Table5[Home ID],K811,Table5[Away ID],L811,Table5[Run Diff.],"&gt;0")</f>
        <v>0</v>
      </c>
      <c r="P811">
        <f>Table7[[#This Row],[GP]]-Table7[[#This Row],[Wins]]</f>
        <v>0</v>
      </c>
    </row>
    <row r="812" spans="11:16" hidden="1" x14ac:dyDescent="0.3">
      <c r="K812">
        <v>30</v>
      </c>
      <c r="L812">
        <v>27</v>
      </c>
      <c r="M812" t="e">
        <f>SUMIFS(Table5[Run Diff.],Table5[Home ID],K812,Table5[Away ID],L812)/COUNTIFS(Table5[Home ID],K812,Table5[Away ID],L812)</f>
        <v>#DIV/0!</v>
      </c>
      <c r="N812">
        <f>COUNTIFS(Table5[Home ID],K812,Table5[Away ID],L812)</f>
        <v>0</v>
      </c>
      <c r="O812">
        <f>COUNTIFS(Table5[Home ID],K812,Table5[Away ID],L812,Table5[Run Diff.],"&gt;0")</f>
        <v>0</v>
      </c>
      <c r="P812">
        <f>Table7[[#This Row],[GP]]-Table7[[#This Row],[Wins]]</f>
        <v>0</v>
      </c>
    </row>
    <row r="813" spans="11:16" hidden="1" x14ac:dyDescent="0.3">
      <c r="K813">
        <v>1</v>
      </c>
      <c r="L813">
        <v>28</v>
      </c>
      <c r="M813" t="e">
        <f>SUMIFS(Table5[Run Diff.],Table5[Home ID],K813,Table5[Away ID],L813)/COUNTIFS(Table5[Home ID],K813,Table5[Away ID],L813)</f>
        <v>#DIV/0!</v>
      </c>
      <c r="N813">
        <f>COUNTIFS(Table5[Home ID],K813,Table5[Away ID],L813)</f>
        <v>0</v>
      </c>
      <c r="O813">
        <f>COUNTIFS(Table5[Home ID],K813,Table5[Away ID],L813,Table5[Run Diff.],"&gt;0")</f>
        <v>0</v>
      </c>
      <c r="P813">
        <f>Table7[[#This Row],[GP]]-Table7[[#This Row],[Wins]]</f>
        <v>0</v>
      </c>
    </row>
    <row r="814" spans="11:16" hidden="1" x14ac:dyDescent="0.3">
      <c r="K814">
        <v>2</v>
      </c>
      <c r="L814">
        <v>28</v>
      </c>
      <c r="M814" t="e">
        <f>SUMIFS(Table5[Run Diff.],Table5[Home ID],K814,Table5[Away ID],L814)/COUNTIFS(Table5[Home ID],K814,Table5[Away ID],L814)</f>
        <v>#DIV/0!</v>
      </c>
      <c r="N814">
        <f>COUNTIFS(Table5[Home ID],K814,Table5[Away ID],L814)</f>
        <v>0</v>
      </c>
      <c r="O814">
        <f>COUNTIFS(Table5[Home ID],K814,Table5[Away ID],L814,Table5[Run Diff.],"&gt;0")</f>
        <v>0</v>
      </c>
      <c r="P814">
        <f>Table7[[#This Row],[GP]]-Table7[[#This Row],[Wins]]</f>
        <v>0</v>
      </c>
    </row>
    <row r="815" spans="11:16" hidden="1" x14ac:dyDescent="0.3">
      <c r="K815">
        <v>3</v>
      </c>
      <c r="L815">
        <v>28</v>
      </c>
      <c r="M815" t="e">
        <f>SUMIFS(Table5[Run Diff.],Table5[Home ID],K815,Table5[Away ID],L815)/COUNTIFS(Table5[Home ID],K815,Table5[Away ID],L815)</f>
        <v>#DIV/0!</v>
      </c>
      <c r="N815">
        <f>COUNTIFS(Table5[Home ID],K815,Table5[Away ID],L815)</f>
        <v>0</v>
      </c>
      <c r="O815">
        <f>COUNTIFS(Table5[Home ID],K815,Table5[Away ID],L815,Table5[Run Diff.],"&gt;0")</f>
        <v>0</v>
      </c>
      <c r="P815">
        <f>Table7[[#This Row],[GP]]-Table7[[#This Row],[Wins]]</f>
        <v>0</v>
      </c>
    </row>
    <row r="816" spans="11:16" hidden="1" x14ac:dyDescent="0.3">
      <c r="K816">
        <v>4</v>
      </c>
      <c r="L816">
        <v>28</v>
      </c>
      <c r="M816" t="e">
        <f>SUMIFS(Table5[Run Diff.],Table5[Home ID],K816,Table5[Away ID],L816)/COUNTIFS(Table5[Home ID],K816,Table5[Away ID],L816)</f>
        <v>#DIV/0!</v>
      </c>
      <c r="N816">
        <f>COUNTIFS(Table5[Home ID],K816,Table5[Away ID],L816)</f>
        <v>0</v>
      </c>
      <c r="O816">
        <f>COUNTIFS(Table5[Home ID],K816,Table5[Away ID],L816,Table5[Run Diff.],"&gt;0")</f>
        <v>0</v>
      </c>
      <c r="P816">
        <f>Table7[[#This Row],[GP]]-Table7[[#This Row],[Wins]]</f>
        <v>0</v>
      </c>
    </row>
    <row r="817" spans="11:16" hidden="1" x14ac:dyDescent="0.3">
      <c r="K817">
        <v>5</v>
      </c>
      <c r="L817">
        <v>28</v>
      </c>
      <c r="M817" t="e">
        <f>SUMIFS(Table5[Run Diff.],Table5[Home ID],K817,Table5[Away ID],L817)/COUNTIFS(Table5[Home ID],K817,Table5[Away ID],L817)</f>
        <v>#DIV/0!</v>
      </c>
      <c r="N817">
        <f>COUNTIFS(Table5[Home ID],K817,Table5[Away ID],L817)</f>
        <v>0</v>
      </c>
      <c r="O817">
        <f>COUNTIFS(Table5[Home ID],K817,Table5[Away ID],L817,Table5[Run Diff.],"&gt;0")</f>
        <v>0</v>
      </c>
      <c r="P817">
        <f>Table7[[#This Row],[GP]]-Table7[[#This Row],[Wins]]</f>
        <v>0</v>
      </c>
    </row>
    <row r="818" spans="11:16" hidden="1" x14ac:dyDescent="0.3">
      <c r="K818">
        <v>6</v>
      </c>
      <c r="L818">
        <v>28</v>
      </c>
      <c r="M818" t="e">
        <f>SUMIFS(Table5[Run Diff.],Table5[Home ID],K818,Table5[Away ID],L818)/COUNTIFS(Table5[Home ID],K818,Table5[Away ID],L818)</f>
        <v>#DIV/0!</v>
      </c>
      <c r="N818">
        <f>COUNTIFS(Table5[Home ID],K818,Table5[Away ID],L818)</f>
        <v>0</v>
      </c>
      <c r="O818">
        <f>COUNTIFS(Table5[Home ID],K818,Table5[Away ID],L818,Table5[Run Diff.],"&gt;0")</f>
        <v>0</v>
      </c>
      <c r="P818">
        <f>Table7[[#This Row],[GP]]-Table7[[#This Row],[Wins]]</f>
        <v>0</v>
      </c>
    </row>
    <row r="819" spans="11:16" hidden="1" x14ac:dyDescent="0.3">
      <c r="K819">
        <v>7</v>
      </c>
      <c r="L819">
        <v>28</v>
      </c>
      <c r="M819" t="e">
        <f>SUMIFS(Table5[Run Diff.],Table5[Home ID],K819,Table5[Away ID],L819)/COUNTIFS(Table5[Home ID],K819,Table5[Away ID],L819)</f>
        <v>#DIV/0!</v>
      </c>
      <c r="N819">
        <f>COUNTIFS(Table5[Home ID],K819,Table5[Away ID],L819)</f>
        <v>0</v>
      </c>
      <c r="O819">
        <f>COUNTIFS(Table5[Home ID],K819,Table5[Away ID],L819,Table5[Run Diff.],"&gt;0")</f>
        <v>0</v>
      </c>
      <c r="P819">
        <f>Table7[[#This Row],[GP]]-Table7[[#This Row],[Wins]]</f>
        <v>0</v>
      </c>
    </row>
    <row r="820" spans="11:16" hidden="1" x14ac:dyDescent="0.3">
      <c r="K820">
        <v>8</v>
      </c>
      <c r="L820">
        <v>28</v>
      </c>
      <c r="M820" t="e">
        <f>SUMIFS(Table5[Run Diff.],Table5[Home ID],K820,Table5[Away ID],L820)/COUNTIFS(Table5[Home ID],K820,Table5[Away ID],L820)</f>
        <v>#DIV/0!</v>
      </c>
      <c r="N820">
        <f>COUNTIFS(Table5[Home ID],K820,Table5[Away ID],L820)</f>
        <v>0</v>
      </c>
      <c r="O820">
        <f>COUNTIFS(Table5[Home ID],K820,Table5[Away ID],L820,Table5[Run Diff.],"&gt;0")</f>
        <v>0</v>
      </c>
      <c r="P820">
        <f>Table7[[#This Row],[GP]]-Table7[[#This Row],[Wins]]</f>
        <v>0</v>
      </c>
    </row>
    <row r="821" spans="11:16" hidden="1" x14ac:dyDescent="0.3">
      <c r="K821">
        <v>9</v>
      </c>
      <c r="L821">
        <v>28</v>
      </c>
      <c r="M821" t="e">
        <f>SUMIFS(Table5[Run Diff.],Table5[Home ID],K821,Table5[Away ID],L821)/COUNTIFS(Table5[Home ID],K821,Table5[Away ID],L821)</f>
        <v>#DIV/0!</v>
      </c>
      <c r="N821">
        <f>COUNTIFS(Table5[Home ID],K821,Table5[Away ID],L821)</f>
        <v>0</v>
      </c>
      <c r="O821">
        <f>COUNTIFS(Table5[Home ID],K821,Table5[Away ID],L821,Table5[Run Diff.],"&gt;0")</f>
        <v>0</v>
      </c>
      <c r="P821">
        <f>Table7[[#This Row],[GP]]-Table7[[#This Row],[Wins]]</f>
        <v>0</v>
      </c>
    </row>
    <row r="822" spans="11:16" hidden="1" x14ac:dyDescent="0.3">
      <c r="K822">
        <v>10</v>
      </c>
      <c r="L822">
        <v>28</v>
      </c>
      <c r="M822" t="e">
        <f>SUMIFS(Table5[Run Diff.],Table5[Home ID],K822,Table5[Away ID],L822)/COUNTIFS(Table5[Home ID],K822,Table5[Away ID],L822)</f>
        <v>#DIV/0!</v>
      </c>
      <c r="N822">
        <f>COUNTIFS(Table5[Home ID],K822,Table5[Away ID],L822)</f>
        <v>0</v>
      </c>
      <c r="O822">
        <f>COUNTIFS(Table5[Home ID],K822,Table5[Away ID],L822,Table5[Run Diff.],"&gt;0")</f>
        <v>0</v>
      </c>
      <c r="P822">
        <f>Table7[[#This Row],[GP]]-Table7[[#This Row],[Wins]]</f>
        <v>0</v>
      </c>
    </row>
    <row r="823" spans="11:16" x14ac:dyDescent="0.3">
      <c r="K823">
        <v>11</v>
      </c>
      <c r="L823">
        <v>28</v>
      </c>
      <c r="M823">
        <f>SUMIFS(Table5[Run Diff.],Table5[Home ID],K823,Table5[Away ID],L823)/COUNTIFS(Table5[Home ID],K823,Table5[Away ID],L823)</f>
        <v>4</v>
      </c>
      <c r="N823">
        <f>COUNTIFS(Table5[Home ID],K823,Table5[Away ID],L823)</f>
        <v>3</v>
      </c>
      <c r="O823">
        <f>COUNTIFS(Table5[Home ID],K823,Table5[Away ID],L823,Table5[Run Diff.],"&gt;0")</f>
        <v>3</v>
      </c>
      <c r="P823">
        <f>Table7[[#This Row],[GP]]-Table7[[#This Row],[Wins]]</f>
        <v>0</v>
      </c>
    </row>
    <row r="824" spans="11:16" hidden="1" x14ac:dyDescent="0.3">
      <c r="K824">
        <v>12</v>
      </c>
      <c r="L824">
        <v>28</v>
      </c>
      <c r="M824" t="e">
        <f>SUMIFS(Table5[Run Diff.],Table5[Home ID],K824,Table5[Away ID],L824)/COUNTIFS(Table5[Home ID],K824,Table5[Away ID],L824)</f>
        <v>#DIV/0!</v>
      </c>
      <c r="N824">
        <f>COUNTIFS(Table5[Home ID],K824,Table5[Away ID],L824)</f>
        <v>0</v>
      </c>
      <c r="O824">
        <f>COUNTIFS(Table5[Home ID],K824,Table5[Away ID],L824,Table5[Run Diff.],"&gt;0")</f>
        <v>0</v>
      </c>
      <c r="P824">
        <f>Table7[[#This Row],[GP]]-Table7[[#This Row],[Wins]]</f>
        <v>0</v>
      </c>
    </row>
    <row r="825" spans="11:16" hidden="1" x14ac:dyDescent="0.3">
      <c r="K825">
        <v>13</v>
      </c>
      <c r="L825">
        <v>28</v>
      </c>
      <c r="M825" t="e">
        <f>SUMIFS(Table5[Run Diff.],Table5[Home ID],K825,Table5[Away ID],L825)/COUNTIFS(Table5[Home ID],K825,Table5[Away ID],L825)</f>
        <v>#DIV/0!</v>
      </c>
      <c r="N825">
        <f>COUNTIFS(Table5[Home ID],K825,Table5[Away ID],L825)</f>
        <v>0</v>
      </c>
      <c r="O825">
        <f>COUNTIFS(Table5[Home ID],K825,Table5[Away ID],L825,Table5[Run Diff.],"&gt;0")</f>
        <v>0</v>
      </c>
      <c r="P825">
        <f>Table7[[#This Row],[GP]]-Table7[[#This Row],[Wins]]</f>
        <v>0</v>
      </c>
    </row>
    <row r="826" spans="11:16" hidden="1" x14ac:dyDescent="0.3">
      <c r="K826">
        <v>14</v>
      </c>
      <c r="L826">
        <v>28</v>
      </c>
      <c r="M826" t="e">
        <f>SUMIFS(Table5[Run Diff.],Table5[Home ID],K826,Table5[Away ID],L826)/COUNTIFS(Table5[Home ID],K826,Table5[Away ID],L826)</f>
        <v>#DIV/0!</v>
      </c>
      <c r="N826">
        <f>COUNTIFS(Table5[Home ID],K826,Table5[Away ID],L826)</f>
        <v>0</v>
      </c>
      <c r="O826">
        <f>COUNTIFS(Table5[Home ID],K826,Table5[Away ID],L826,Table5[Run Diff.],"&gt;0")</f>
        <v>0</v>
      </c>
      <c r="P826">
        <f>Table7[[#This Row],[GP]]-Table7[[#This Row],[Wins]]</f>
        <v>0</v>
      </c>
    </row>
    <row r="827" spans="11:16" hidden="1" x14ac:dyDescent="0.3">
      <c r="K827">
        <v>15</v>
      </c>
      <c r="L827">
        <v>28</v>
      </c>
      <c r="M827" t="e">
        <f>SUMIFS(Table5[Run Diff.],Table5[Home ID],K827,Table5[Away ID],L827)/COUNTIFS(Table5[Home ID],K827,Table5[Away ID],L827)</f>
        <v>#DIV/0!</v>
      </c>
      <c r="N827">
        <f>COUNTIFS(Table5[Home ID],K827,Table5[Away ID],L827)</f>
        <v>0</v>
      </c>
      <c r="O827">
        <f>COUNTIFS(Table5[Home ID],K827,Table5[Away ID],L827,Table5[Run Diff.],"&gt;0")</f>
        <v>0</v>
      </c>
      <c r="P827">
        <f>Table7[[#This Row],[GP]]-Table7[[#This Row],[Wins]]</f>
        <v>0</v>
      </c>
    </row>
    <row r="828" spans="11:16" hidden="1" x14ac:dyDescent="0.3">
      <c r="K828">
        <v>16</v>
      </c>
      <c r="L828">
        <v>28</v>
      </c>
      <c r="M828" t="e">
        <f>SUMIFS(Table5[Run Diff.],Table5[Home ID],K828,Table5[Away ID],L828)/COUNTIFS(Table5[Home ID],K828,Table5[Away ID],L828)</f>
        <v>#DIV/0!</v>
      </c>
      <c r="N828">
        <f>COUNTIFS(Table5[Home ID],K828,Table5[Away ID],L828)</f>
        <v>0</v>
      </c>
      <c r="O828">
        <f>COUNTIFS(Table5[Home ID],K828,Table5[Away ID],L828,Table5[Run Diff.],"&gt;0")</f>
        <v>0</v>
      </c>
      <c r="P828">
        <f>Table7[[#This Row],[GP]]-Table7[[#This Row],[Wins]]</f>
        <v>0</v>
      </c>
    </row>
    <row r="829" spans="11:16" hidden="1" x14ac:dyDescent="0.3">
      <c r="K829">
        <v>17</v>
      </c>
      <c r="L829">
        <v>28</v>
      </c>
      <c r="M829" t="e">
        <f>SUMIFS(Table5[Run Diff.],Table5[Home ID],K829,Table5[Away ID],L829)/COUNTIFS(Table5[Home ID],K829,Table5[Away ID],L829)</f>
        <v>#DIV/0!</v>
      </c>
      <c r="N829">
        <f>COUNTIFS(Table5[Home ID],K829,Table5[Away ID],L829)</f>
        <v>0</v>
      </c>
      <c r="O829">
        <f>COUNTIFS(Table5[Home ID],K829,Table5[Away ID],L829,Table5[Run Diff.],"&gt;0")</f>
        <v>0</v>
      </c>
      <c r="P829">
        <f>Table7[[#This Row],[GP]]-Table7[[#This Row],[Wins]]</f>
        <v>0</v>
      </c>
    </row>
    <row r="830" spans="11:16" x14ac:dyDescent="0.3">
      <c r="K830">
        <v>18</v>
      </c>
      <c r="L830">
        <v>28</v>
      </c>
      <c r="M830">
        <f>SUMIFS(Table5[Run Diff.],Table5[Home ID],K830,Table5[Away ID],L830)/COUNTIFS(Table5[Home ID],K830,Table5[Away ID],L830)</f>
        <v>-0.5</v>
      </c>
      <c r="N830">
        <f>COUNTIFS(Table5[Home ID],K830,Table5[Away ID],L830)</f>
        <v>2</v>
      </c>
      <c r="O830">
        <f>COUNTIFS(Table5[Home ID],K830,Table5[Away ID],L830,Table5[Run Diff.],"&gt;0")</f>
        <v>1</v>
      </c>
      <c r="P830">
        <f>Table7[[#This Row],[GP]]-Table7[[#This Row],[Wins]]</f>
        <v>1</v>
      </c>
    </row>
    <row r="831" spans="11:16" hidden="1" x14ac:dyDescent="0.3">
      <c r="K831">
        <v>19</v>
      </c>
      <c r="L831">
        <v>28</v>
      </c>
      <c r="M831" t="e">
        <f>SUMIFS(Table5[Run Diff.],Table5[Home ID],K831,Table5[Away ID],L831)/COUNTIFS(Table5[Home ID],K831,Table5[Away ID],L831)</f>
        <v>#DIV/0!</v>
      </c>
      <c r="N831">
        <f>COUNTIFS(Table5[Home ID],K831,Table5[Away ID],L831)</f>
        <v>0</v>
      </c>
      <c r="O831">
        <f>COUNTIFS(Table5[Home ID],K831,Table5[Away ID],L831,Table5[Run Diff.],"&gt;0")</f>
        <v>0</v>
      </c>
      <c r="P831">
        <f>Table7[[#This Row],[GP]]-Table7[[#This Row],[Wins]]</f>
        <v>0</v>
      </c>
    </row>
    <row r="832" spans="11:16" hidden="1" x14ac:dyDescent="0.3">
      <c r="K832">
        <v>20</v>
      </c>
      <c r="L832">
        <v>28</v>
      </c>
      <c r="M832" t="e">
        <f>SUMIFS(Table5[Run Diff.],Table5[Home ID],K832,Table5[Away ID],L832)/COUNTIFS(Table5[Home ID],K832,Table5[Away ID],L832)</f>
        <v>#DIV/0!</v>
      </c>
      <c r="N832">
        <f>COUNTIFS(Table5[Home ID],K832,Table5[Away ID],L832)</f>
        <v>0</v>
      </c>
      <c r="O832">
        <f>COUNTIFS(Table5[Home ID],K832,Table5[Away ID],L832,Table5[Run Diff.],"&gt;0")</f>
        <v>0</v>
      </c>
      <c r="P832">
        <f>Table7[[#This Row],[GP]]-Table7[[#This Row],[Wins]]</f>
        <v>0</v>
      </c>
    </row>
    <row r="833" spans="11:16" hidden="1" x14ac:dyDescent="0.3">
      <c r="K833">
        <v>21</v>
      </c>
      <c r="L833">
        <v>28</v>
      </c>
      <c r="M833" t="e">
        <f>SUMIFS(Table5[Run Diff.],Table5[Home ID],K833,Table5[Away ID],L833)/COUNTIFS(Table5[Home ID],K833,Table5[Away ID],L833)</f>
        <v>#DIV/0!</v>
      </c>
      <c r="N833">
        <f>COUNTIFS(Table5[Home ID],K833,Table5[Away ID],L833)</f>
        <v>0</v>
      </c>
      <c r="O833">
        <f>COUNTIFS(Table5[Home ID],K833,Table5[Away ID],L833,Table5[Run Diff.],"&gt;0")</f>
        <v>0</v>
      </c>
      <c r="P833">
        <f>Table7[[#This Row],[GP]]-Table7[[#This Row],[Wins]]</f>
        <v>0</v>
      </c>
    </row>
    <row r="834" spans="11:16" hidden="1" x14ac:dyDescent="0.3">
      <c r="K834">
        <v>22</v>
      </c>
      <c r="L834">
        <v>28</v>
      </c>
      <c r="M834" t="e">
        <f>SUMIFS(Table5[Run Diff.],Table5[Home ID],K834,Table5[Away ID],L834)/COUNTIFS(Table5[Home ID],K834,Table5[Away ID],L834)</f>
        <v>#DIV/0!</v>
      </c>
      <c r="N834">
        <f>COUNTIFS(Table5[Home ID],K834,Table5[Away ID],L834)</f>
        <v>0</v>
      </c>
      <c r="O834">
        <f>COUNTIFS(Table5[Home ID],K834,Table5[Away ID],L834,Table5[Run Diff.],"&gt;0")</f>
        <v>0</v>
      </c>
      <c r="P834">
        <f>Table7[[#This Row],[GP]]-Table7[[#This Row],[Wins]]</f>
        <v>0</v>
      </c>
    </row>
    <row r="835" spans="11:16" hidden="1" x14ac:dyDescent="0.3">
      <c r="K835">
        <v>23</v>
      </c>
      <c r="L835">
        <v>28</v>
      </c>
      <c r="M835" t="e">
        <f>SUMIFS(Table5[Run Diff.],Table5[Home ID],K835,Table5[Away ID],L835)/COUNTIFS(Table5[Home ID],K835,Table5[Away ID],L835)</f>
        <v>#DIV/0!</v>
      </c>
      <c r="N835">
        <f>COUNTIFS(Table5[Home ID],K835,Table5[Away ID],L835)</f>
        <v>0</v>
      </c>
      <c r="O835">
        <f>COUNTIFS(Table5[Home ID],K835,Table5[Away ID],L835,Table5[Run Diff.],"&gt;0")</f>
        <v>0</v>
      </c>
      <c r="P835">
        <f>Table7[[#This Row],[GP]]-Table7[[#This Row],[Wins]]</f>
        <v>0</v>
      </c>
    </row>
    <row r="836" spans="11:16" hidden="1" x14ac:dyDescent="0.3">
      <c r="K836">
        <v>24</v>
      </c>
      <c r="L836">
        <v>28</v>
      </c>
      <c r="M836" t="e">
        <f>SUMIFS(Table5[Run Diff.],Table5[Home ID],K836,Table5[Away ID],L836)/COUNTIFS(Table5[Home ID],K836,Table5[Away ID],L836)</f>
        <v>#DIV/0!</v>
      </c>
      <c r="N836">
        <f>COUNTIFS(Table5[Home ID],K836,Table5[Away ID],L836)</f>
        <v>0</v>
      </c>
      <c r="O836">
        <f>COUNTIFS(Table5[Home ID],K836,Table5[Away ID],L836,Table5[Run Diff.],"&gt;0")</f>
        <v>0</v>
      </c>
      <c r="P836">
        <f>Table7[[#This Row],[GP]]-Table7[[#This Row],[Wins]]</f>
        <v>0</v>
      </c>
    </row>
    <row r="837" spans="11:16" x14ac:dyDescent="0.3">
      <c r="K837">
        <v>25</v>
      </c>
      <c r="L837">
        <v>28</v>
      </c>
      <c r="M837">
        <f>SUMIFS(Table5[Run Diff.],Table5[Home ID],K837,Table5[Away ID],L837)/COUNTIFS(Table5[Home ID],K837,Table5[Away ID],L837)</f>
        <v>-2.6666666666666665</v>
      </c>
      <c r="N837">
        <f>COUNTIFS(Table5[Home ID],K837,Table5[Away ID],L837)</f>
        <v>3</v>
      </c>
      <c r="O837">
        <f>COUNTIFS(Table5[Home ID],K837,Table5[Away ID],L837,Table5[Run Diff.],"&gt;0")</f>
        <v>1</v>
      </c>
      <c r="P837">
        <f>Table7[[#This Row],[GP]]-Table7[[#This Row],[Wins]]</f>
        <v>2</v>
      </c>
    </row>
    <row r="838" spans="11:16" hidden="1" x14ac:dyDescent="0.3">
      <c r="K838">
        <v>26</v>
      </c>
      <c r="L838">
        <v>28</v>
      </c>
      <c r="M838" t="e">
        <f>SUMIFS(Table5[Run Diff.],Table5[Home ID],K838,Table5[Away ID],L838)/COUNTIFS(Table5[Home ID],K838,Table5[Away ID],L838)</f>
        <v>#DIV/0!</v>
      </c>
      <c r="N838">
        <f>COUNTIFS(Table5[Home ID],K838,Table5[Away ID],L838)</f>
        <v>0</v>
      </c>
      <c r="O838">
        <f>COUNTIFS(Table5[Home ID],K838,Table5[Away ID],L838,Table5[Run Diff.],"&gt;0")</f>
        <v>0</v>
      </c>
      <c r="P838">
        <f>Table7[[#This Row],[GP]]-Table7[[#This Row],[Wins]]</f>
        <v>0</v>
      </c>
    </row>
    <row r="839" spans="11:16" hidden="1" x14ac:dyDescent="0.3">
      <c r="K839">
        <v>27</v>
      </c>
      <c r="L839">
        <v>28</v>
      </c>
      <c r="M839" t="e">
        <f>SUMIFS(Table5[Run Diff.],Table5[Home ID],K839,Table5[Away ID],L839)/COUNTIFS(Table5[Home ID],K839,Table5[Away ID],L839)</f>
        <v>#DIV/0!</v>
      </c>
      <c r="N839">
        <f>COUNTIFS(Table5[Home ID],K839,Table5[Away ID],L839)</f>
        <v>0</v>
      </c>
      <c r="O839">
        <f>COUNTIFS(Table5[Home ID],K839,Table5[Away ID],L839,Table5[Run Diff.],"&gt;0")</f>
        <v>0</v>
      </c>
      <c r="P839">
        <f>Table7[[#This Row],[GP]]-Table7[[#This Row],[Wins]]</f>
        <v>0</v>
      </c>
    </row>
    <row r="840" spans="11:16" hidden="1" x14ac:dyDescent="0.3">
      <c r="K840">
        <v>28</v>
      </c>
      <c r="L840">
        <v>28</v>
      </c>
      <c r="M840" t="e">
        <f>SUMIFS(Table5[Run Diff.],Table5[Home ID],K840,Table5[Away ID],L840)/COUNTIFS(Table5[Home ID],K840,Table5[Away ID],L840)</f>
        <v>#DIV/0!</v>
      </c>
      <c r="N840">
        <f>COUNTIFS(Table5[Home ID],K840,Table5[Away ID],L840)</f>
        <v>0</v>
      </c>
      <c r="O840">
        <f>COUNTIFS(Table5[Home ID],K840,Table5[Away ID],L840,Table5[Run Diff.],"&gt;0")</f>
        <v>0</v>
      </c>
      <c r="P840">
        <f>Table7[[#This Row],[GP]]-Table7[[#This Row],[Wins]]</f>
        <v>0</v>
      </c>
    </row>
    <row r="841" spans="11:16" x14ac:dyDescent="0.3">
      <c r="K841">
        <v>29</v>
      </c>
      <c r="L841">
        <v>28</v>
      </c>
      <c r="M841">
        <f>SUMIFS(Table5[Run Diff.],Table5[Home ID],K841,Table5[Away ID],L841)/COUNTIFS(Table5[Home ID],K841,Table5[Away ID],L841)</f>
        <v>-2</v>
      </c>
      <c r="N841">
        <f>COUNTIFS(Table5[Home ID],K841,Table5[Away ID],L841)</f>
        <v>2</v>
      </c>
      <c r="O841">
        <f>COUNTIFS(Table5[Home ID],K841,Table5[Away ID],L841,Table5[Run Diff.],"&gt;0")</f>
        <v>1</v>
      </c>
      <c r="P841">
        <f>Table7[[#This Row],[GP]]-Table7[[#This Row],[Wins]]</f>
        <v>1</v>
      </c>
    </row>
    <row r="842" spans="11:16" hidden="1" x14ac:dyDescent="0.3">
      <c r="K842">
        <v>30</v>
      </c>
      <c r="L842">
        <v>28</v>
      </c>
      <c r="M842" t="e">
        <f>SUMIFS(Table5[Run Diff.],Table5[Home ID],K842,Table5[Away ID],L842)/COUNTIFS(Table5[Home ID],K842,Table5[Away ID],L842)</f>
        <v>#DIV/0!</v>
      </c>
      <c r="N842">
        <f>COUNTIFS(Table5[Home ID],K842,Table5[Away ID],L842)</f>
        <v>0</v>
      </c>
      <c r="O842">
        <f>COUNTIFS(Table5[Home ID],K842,Table5[Away ID],L842,Table5[Run Diff.],"&gt;0")</f>
        <v>0</v>
      </c>
      <c r="P842">
        <f>Table7[[#This Row],[GP]]-Table7[[#This Row],[Wins]]</f>
        <v>0</v>
      </c>
    </row>
    <row r="843" spans="11:16" hidden="1" x14ac:dyDescent="0.3">
      <c r="K843">
        <v>1</v>
      </c>
      <c r="L843">
        <v>29</v>
      </c>
      <c r="M843" t="e">
        <f>SUMIFS(Table5[Run Diff.],Table5[Home ID],K843,Table5[Away ID],L843)/COUNTIFS(Table5[Home ID],K843,Table5[Away ID],L843)</f>
        <v>#DIV/0!</v>
      </c>
      <c r="N843">
        <f>COUNTIFS(Table5[Home ID],K843,Table5[Away ID],L843)</f>
        <v>0</v>
      </c>
      <c r="O843">
        <f>COUNTIFS(Table5[Home ID],K843,Table5[Away ID],L843,Table5[Run Diff.],"&gt;0")</f>
        <v>0</v>
      </c>
      <c r="P843">
        <f>Table7[[#This Row],[GP]]-Table7[[#This Row],[Wins]]</f>
        <v>0</v>
      </c>
    </row>
    <row r="844" spans="11:16" hidden="1" x14ac:dyDescent="0.3">
      <c r="K844">
        <v>2</v>
      </c>
      <c r="L844">
        <v>29</v>
      </c>
      <c r="M844" t="e">
        <f>SUMIFS(Table5[Run Diff.],Table5[Home ID],K844,Table5[Away ID],L844)/COUNTIFS(Table5[Home ID],K844,Table5[Away ID],L844)</f>
        <v>#DIV/0!</v>
      </c>
      <c r="N844">
        <f>COUNTIFS(Table5[Home ID],K844,Table5[Away ID],L844)</f>
        <v>0</v>
      </c>
      <c r="O844">
        <f>COUNTIFS(Table5[Home ID],K844,Table5[Away ID],L844,Table5[Run Diff.],"&gt;0")</f>
        <v>0</v>
      </c>
      <c r="P844">
        <f>Table7[[#This Row],[GP]]-Table7[[#This Row],[Wins]]</f>
        <v>0</v>
      </c>
    </row>
    <row r="845" spans="11:16" hidden="1" x14ac:dyDescent="0.3">
      <c r="K845">
        <v>3</v>
      </c>
      <c r="L845">
        <v>29</v>
      </c>
      <c r="M845" t="e">
        <f>SUMIFS(Table5[Run Diff.],Table5[Home ID],K845,Table5[Away ID],L845)/COUNTIFS(Table5[Home ID],K845,Table5[Away ID],L845)</f>
        <v>#DIV/0!</v>
      </c>
      <c r="N845">
        <f>COUNTIFS(Table5[Home ID],K845,Table5[Away ID],L845)</f>
        <v>0</v>
      </c>
      <c r="O845">
        <f>COUNTIFS(Table5[Home ID],K845,Table5[Away ID],L845,Table5[Run Diff.],"&gt;0")</f>
        <v>0</v>
      </c>
      <c r="P845">
        <f>Table7[[#This Row],[GP]]-Table7[[#This Row],[Wins]]</f>
        <v>0</v>
      </c>
    </row>
    <row r="846" spans="11:16" hidden="1" x14ac:dyDescent="0.3">
      <c r="K846">
        <v>4</v>
      </c>
      <c r="L846">
        <v>29</v>
      </c>
      <c r="M846" t="e">
        <f>SUMIFS(Table5[Run Diff.],Table5[Home ID],K846,Table5[Away ID],L846)/COUNTIFS(Table5[Home ID],K846,Table5[Away ID],L846)</f>
        <v>#DIV/0!</v>
      </c>
      <c r="N846">
        <f>COUNTIFS(Table5[Home ID],K846,Table5[Away ID],L846)</f>
        <v>0</v>
      </c>
      <c r="O846">
        <f>COUNTIFS(Table5[Home ID],K846,Table5[Away ID],L846,Table5[Run Diff.],"&gt;0")</f>
        <v>0</v>
      </c>
      <c r="P846">
        <f>Table7[[#This Row],[GP]]-Table7[[#This Row],[Wins]]</f>
        <v>0</v>
      </c>
    </row>
    <row r="847" spans="11:16" hidden="1" x14ac:dyDescent="0.3">
      <c r="K847">
        <v>5</v>
      </c>
      <c r="L847">
        <v>29</v>
      </c>
      <c r="M847" t="e">
        <f>SUMIFS(Table5[Run Diff.],Table5[Home ID],K847,Table5[Away ID],L847)/COUNTIFS(Table5[Home ID],K847,Table5[Away ID],L847)</f>
        <v>#DIV/0!</v>
      </c>
      <c r="N847">
        <f>COUNTIFS(Table5[Home ID],K847,Table5[Away ID],L847)</f>
        <v>0</v>
      </c>
      <c r="O847">
        <f>COUNTIFS(Table5[Home ID],K847,Table5[Away ID],L847,Table5[Run Diff.],"&gt;0")</f>
        <v>0</v>
      </c>
      <c r="P847">
        <f>Table7[[#This Row],[GP]]-Table7[[#This Row],[Wins]]</f>
        <v>0</v>
      </c>
    </row>
    <row r="848" spans="11:16" x14ac:dyDescent="0.3">
      <c r="K848">
        <v>6</v>
      </c>
      <c r="L848">
        <v>29</v>
      </c>
      <c r="M848">
        <f>SUMIFS(Table5[Run Diff.],Table5[Home ID],K848,Table5[Away ID],L848)/COUNTIFS(Table5[Home ID],K848,Table5[Away ID],L848)</f>
        <v>2</v>
      </c>
      <c r="N848">
        <f>COUNTIFS(Table5[Home ID],K848,Table5[Away ID],L848)</f>
        <v>3</v>
      </c>
      <c r="O848">
        <f>COUNTIFS(Table5[Home ID],K848,Table5[Away ID],L848,Table5[Run Diff.],"&gt;0")</f>
        <v>2</v>
      </c>
      <c r="P848">
        <f>Table7[[#This Row],[GP]]-Table7[[#This Row],[Wins]]</f>
        <v>1</v>
      </c>
    </row>
    <row r="849" spans="11:16" hidden="1" x14ac:dyDescent="0.3">
      <c r="K849">
        <v>7</v>
      </c>
      <c r="L849">
        <v>29</v>
      </c>
      <c r="M849" t="e">
        <f>SUMIFS(Table5[Run Diff.],Table5[Home ID],K849,Table5[Away ID],L849)/COUNTIFS(Table5[Home ID],K849,Table5[Away ID],L849)</f>
        <v>#DIV/0!</v>
      </c>
      <c r="N849">
        <f>COUNTIFS(Table5[Home ID],K849,Table5[Away ID],L849)</f>
        <v>0</v>
      </c>
      <c r="O849">
        <f>COUNTIFS(Table5[Home ID],K849,Table5[Away ID],L849,Table5[Run Diff.],"&gt;0")</f>
        <v>0</v>
      </c>
      <c r="P849">
        <f>Table7[[#This Row],[GP]]-Table7[[#This Row],[Wins]]</f>
        <v>0</v>
      </c>
    </row>
    <row r="850" spans="11:16" hidden="1" x14ac:dyDescent="0.3">
      <c r="K850">
        <v>8</v>
      </c>
      <c r="L850">
        <v>29</v>
      </c>
      <c r="M850" t="e">
        <f>SUMIFS(Table5[Run Diff.],Table5[Home ID],K850,Table5[Away ID],L850)/COUNTIFS(Table5[Home ID],K850,Table5[Away ID],L850)</f>
        <v>#DIV/0!</v>
      </c>
      <c r="N850">
        <f>COUNTIFS(Table5[Home ID],K850,Table5[Away ID],L850)</f>
        <v>0</v>
      </c>
      <c r="O850">
        <f>COUNTIFS(Table5[Home ID],K850,Table5[Away ID],L850,Table5[Run Diff.],"&gt;0")</f>
        <v>0</v>
      </c>
      <c r="P850">
        <f>Table7[[#This Row],[GP]]-Table7[[#This Row],[Wins]]</f>
        <v>0</v>
      </c>
    </row>
    <row r="851" spans="11:16" hidden="1" x14ac:dyDescent="0.3">
      <c r="K851">
        <v>9</v>
      </c>
      <c r="L851">
        <v>29</v>
      </c>
      <c r="M851" t="e">
        <f>SUMIFS(Table5[Run Diff.],Table5[Home ID],K851,Table5[Away ID],L851)/COUNTIFS(Table5[Home ID],K851,Table5[Away ID],L851)</f>
        <v>#DIV/0!</v>
      </c>
      <c r="N851">
        <f>COUNTIFS(Table5[Home ID],K851,Table5[Away ID],L851)</f>
        <v>0</v>
      </c>
      <c r="O851">
        <f>COUNTIFS(Table5[Home ID],K851,Table5[Away ID],L851,Table5[Run Diff.],"&gt;0")</f>
        <v>0</v>
      </c>
      <c r="P851">
        <f>Table7[[#This Row],[GP]]-Table7[[#This Row],[Wins]]</f>
        <v>0</v>
      </c>
    </row>
    <row r="852" spans="11:16" hidden="1" x14ac:dyDescent="0.3">
      <c r="K852">
        <v>10</v>
      </c>
      <c r="L852">
        <v>29</v>
      </c>
      <c r="M852" t="e">
        <f>SUMIFS(Table5[Run Diff.],Table5[Home ID],K852,Table5[Away ID],L852)/COUNTIFS(Table5[Home ID],K852,Table5[Away ID],L852)</f>
        <v>#DIV/0!</v>
      </c>
      <c r="N852">
        <f>COUNTIFS(Table5[Home ID],K852,Table5[Away ID],L852)</f>
        <v>0</v>
      </c>
      <c r="O852">
        <f>COUNTIFS(Table5[Home ID],K852,Table5[Away ID],L852,Table5[Run Diff.],"&gt;0")</f>
        <v>0</v>
      </c>
      <c r="P852">
        <f>Table7[[#This Row],[GP]]-Table7[[#This Row],[Wins]]</f>
        <v>0</v>
      </c>
    </row>
    <row r="853" spans="11:16" hidden="1" x14ac:dyDescent="0.3">
      <c r="K853">
        <v>11</v>
      </c>
      <c r="L853">
        <v>29</v>
      </c>
      <c r="M853" t="e">
        <f>SUMIFS(Table5[Run Diff.],Table5[Home ID],K853,Table5[Away ID],L853)/COUNTIFS(Table5[Home ID],K853,Table5[Away ID],L853)</f>
        <v>#DIV/0!</v>
      </c>
      <c r="N853">
        <f>COUNTIFS(Table5[Home ID],K853,Table5[Away ID],L853)</f>
        <v>0</v>
      </c>
      <c r="O853">
        <f>COUNTIFS(Table5[Home ID],K853,Table5[Away ID],L853,Table5[Run Diff.],"&gt;0")</f>
        <v>0</v>
      </c>
      <c r="P853">
        <f>Table7[[#This Row],[GP]]-Table7[[#This Row],[Wins]]</f>
        <v>0</v>
      </c>
    </row>
    <row r="854" spans="11:16" hidden="1" x14ac:dyDescent="0.3">
      <c r="K854">
        <v>12</v>
      </c>
      <c r="L854">
        <v>29</v>
      </c>
      <c r="M854" t="e">
        <f>SUMIFS(Table5[Run Diff.],Table5[Home ID],K854,Table5[Away ID],L854)/COUNTIFS(Table5[Home ID],K854,Table5[Away ID],L854)</f>
        <v>#DIV/0!</v>
      </c>
      <c r="N854">
        <f>COUNTIFS(Table5[Home ID],K854,Table5[Away ID],L854)</f>
        <v>0</v>
      </c>
      <c r="O854">
        <f>COUNTIFS(Table5[Home ID],K854,Table5[Away ID],L854,Table5[Run Diff.],"&gt;0")</f>
        <v>0</v>
      </c>
      <c r="P854">
        <f>Table7[[#This Row],[GP]]-Table7[[#This Row],[Wins]]</f>
        <v>0</v>
      </c>
    </row>
    <row r="855" spans="11:16" hidden="1" x14ac:dyDescent="0.3">
      <c r="K855">
        <v>13</v>
      </c>
      <c r="L855">
        <v>29</v>
      </c>
      <c r="M855" t="e">
        <f>SUMIFS(Table5[Run Diff.],Table5[Home ID],K855,Table5[Away ID],L855)/COUNTIFS(Table5[Home ID],K855,Table5[Away ID],L855)</f>
        <v>#DIV/0!</v>
      </c>
      <c r="N855">
        <f>COUNTIFS(Table5[Home ID],K855,Table5[Away ID],L855)</f>
        <v>0</v>
      </c>
      <c r="O855">
        <f>COUNTIFS(Table5[Home ID],K855,Table5[Away ID],L855,Table5[Run Diff.],"&gt;0")</f>
        <v>0</v>
      </c>
      <c r="P855">
        <f>Table7[[#This Row],[GP]]-Table7[[#This Row],[Wins]]</f>
        <v>0</v>
      </c>
    </row>
    <row r="856" spans="11:16" hidden="1" x14ac:dyDescent="0.3">
      <c r="K856">
        <v>14</v>
      </c>
      <c r="L856">
        <v>29</v>
      </c>
      <c r="M856" t="e">
        <f>SUMIFS(Table5[Run Diff.],Table5[Home ID],K856,Table5[Away ID],L856)/COUNTIFS(Table5[Home ID],K856,Table5[Away ID],L856)</f>
        <v>#DIV/0!</v>
      </c>
      <c r="N856">
        <f>COUNTIFS(Table5[Home ID],K856,Table5[Away ID],L856)</f>
        <v>0</v>
      </c>
      <c r="O856">
        <f>COUNTIFS(Table5[Home ID],K856,Table5[Away ID],L856,Table5[Run Diff.],"&gt;0")</f>
        <v>0</v>
      </c>
      <c r="P856">
        <f>Table7[[#This Row],[GP]]-Table7[[#This Row],[Wins]]</f>
        <v>0</v>
      </c>
    </row>
    <row r="857" spans="11:16" hidden="1" x14ac:dyDescent="0.3">
      <c r="K857">
        <v>15</v>
      </c>
      <c r="L857">
        <v>29</v>
      </c>
      <c r="M857" t="e">
        <f>SUMIFS(Table5[Run Diff.],Table5[Home ID],K857,Table5[Away ID],L857)/COUNTIFS(Table5[Home ID],K857,Table5[Away ID],L857)</f>
        <v>#DIV/0!</v>
      </c>
      <c r="N857">
        <f>COUNTIFS(Table5[Home ID],K857,Table5[Away ID],L857)</f>
        <v>0</v>
      </c>
      <c r="O857">
        <f>COUNTIFS(Table5[Home ID],K857,Table5[Away ID],L857,Table5[Run Diff.],"&gt;0")</f>
        <v>0</v>
      </c>
      <c r="P857">
        <f>Table7[[#This Row],[GP]]-Table7[[#This Row],[Wins]]</f>
        <v>0</v>
      </c>
    </row>
    <row r="858" spans="11:16" hidden="1" x14ac:dyDescent="0.3">
      <c r="K858">
        <v>16</v>
      </c>
      <c r="L858">
        <v>29</v>
      </c>
      <c r="M858" t="e">
        <f>SUMIFS(Table5[Run Diff.],Table5[Home ID],K858,Table5[Away ID],L858)/COUNTIFS(Table5[Home ID],K858,Table5[Away ID],L858)</f>
        <v>#DIV/0!</v>
      </c>
      <c r="N858">
        <f>COUNTIFS(Table5[Home ID],K858,Table5[Away ID],L858)</f>
        <v>0</v>
      </c>
      <c r="O858">
        <f>COUNTIFS(Table5[Home ID],K858,Table5[Away ID],L858,Table5[Run Diff.],"&gt;0")</f>
        <v>0</v>
      </c>
      <c r="P858">
        <f>Table7[[#This Row],[GP]]-Table7[[#This Row],[Wins]]</f>
        <v>0</v>
      </c>
    </row>
    <row r="859" spans="11:16" hidden="1" x14ac:dyDescent="0.3">
      <c r="K859">
        <v>17</v>
      </c>
      <c r="L859">
        <v>29</v>
      </c>
      <c r="M859" t="e">
        <f>SUMIFS(Table5[Run Diff.],Table5[Home ID],K859,Table5[Away ID],L859)/COUNTIFS(Table5[Home ID],K859,Table5[Away ID],L859)</f>
        <v>#DIV/0!</v>
      </c>
      <c r="N859">
        <f>COUNTIFS(Table5[Home ID],K859,Table5[Away ID],L859)</f>
        <v>0</v>
      </c>
      <c r="O859">
        <f>COUNTIFS(Table5[Home ID],K859,Table5[Away ID],L859,Table5[Run Diff.],"&gt;0")</f>
        <v>0</v>
      </c>
      <c r="P859">
        <f>Table7[[#This Row],[GP]]-Table7[[#This Row],[Wins]]</f>
        <v>0</v>
      </c>
    </row>
    <row r="860" spans="11:16" hidden="1" x14ac:dyDescent="0.3">
      <c r="K860">
        <v>18</v>
      </c>
      <c r="L860">
        <v>29</v>
      </c>
      <c r="M860" t="e">
        <f>SUMIFS(Table5[Run Diff.],Table5[Home ID],K860,Table5[Away ID],L860)/COUNTIFS(Table5[Home ID],K860,Table5[Away ID],L860)</f>
        <v>#DIV/0!</v>
      </c>
      <c r="N860">
        <f>COUNTIFS(Table5[Home ID],K860,Table5[Away ID],L860)</f>
        <v>0</v>
      </c>
      <c r="O860">
        <f>COUNTIFS(Table5[Home ID],K860,Table5[Away ID],L860,Table5[Run Diff.],"&gt;0")</f>
        <v>0</v>
      </c>
      <c r="P860">
        <f>Table7[[#This Row],[GP]]-Table7[[#This Row],[Wins]]</f>
        <v>0</v>
      </c>
    </row>
    <row r="861" spans="11:16" x14ac:dyDescent="0.3">
      <c r="K861">
        <v>19</v>
      </c>
      <c r="L861">
        <v>29</v>
      </c>
      <c r="M861">
        <f>SUMIFS(Table5[Run Diff.],Table5[Home ID],K861,Table5[Away ID],L861)/COUNTIFS(Table5[Home ID],K861,Table5[Away ID],L861)</f>
        <v>3.5</v>
      </c>
      <c r="N861">
        <f>COUNTIFS(Table5[Home ID],K861,Table5[Away ID],L861)</f>
        <v>4</v>
      </c>
      <c r="O861">
        <f>COUNTIFS(Table5[Home ID],K861,Table5[Away ID],L861,Table5[Run Diff.],"&gt;0")</f>
        <v>2</v>
      </c>
      <c r="P861">
        <f>Table7[[#This Row],[GP]]-Table7[[#This Row],[Wins]]</f>
        <v>2</v>
      </c>
    </row>
    <row r="862" spans="11:16" hidden="1" x14ac:dyDescent="0.3">
      <c r="K862">
        <v>20</v>
      </c>
      <c r="L862">
        <v>29</v>
      </c>
      <c r="M862" t="e">
        <f>SUMIFS(Table5[Run Diff.],Table5[Home ID],K862,Table5[Away ID],L862)/COUNTIFS(Table5[Home ID],K862,Table5[Away ID],L862)</f>
        <v>#DIV/0!</v>
      </c>
      <c r="N862">
        <f>COUNTIFS(Table5[Home ID],K862,Table5[Away ID],L862)</f>
        <v>0</v>
      </c>
      <c r="O862">
        <f>COUNTIFS(Table5[Home ID],K862,Table5[Away ID],L862,Table5[Run Diff.],"&gt;0")</f>
        <v>0</v>
      </c>
      <c r="P862">
        <f>Table7[[#This Row],[GP]]-Table7[[#This Row],[Wins]]</f>
        <v>0</v>
      </c>
    </row>
    <row r="863" spans="11:16" hidden="1" x14ac:dyDescent="0.3">
      <c r="K863">
        <v>21</v>
      </c>
      <c r="L863">
        <v>29</v>
      </c>
      <c r="M863" t="e">
        <f>SUMIFS(Table5[Run Diff.],Table5[Home ID],K863,Table5[Away ID],L863)/COUNTIFS(Table5[Home ID],K863,Table5[Away ID],L863)</f>
        <v>#DIV/0!</v>
      </c>
      <c r="N863">
        <f>COUNTIFS(Table5[Home ID],K863,Table5[Away ID],L863)</f>
        <v>0</v>
      </c>
      <c r="O863">
        <f>COUNTIFS(Table5[Home ID],K863,Table5[Away ID],L863,Table5[Run Diff.],"&gt;0")</f>
        <v>0</v>
      </c>
      <c r="P863">
        <f>Table7[[#This Row],[GP]]-Table7[[#This Row],[Wins]]</f>
        <v>0</v>
      </c>
    </row>
    <row r="864" spans="11:16" hidden="1" x14ac:dyDescent="0.3">
      <c r="K864">
        <v>22</v>
      </c>
      <c r="L864">
        <v>29</v>
      </c>
      <c r="M864" t="e">
        <f>SUMIFS(Table5[Run Diff.],Table5[Home ID],K864,Table5[Away ID],L864)/COUNTIFS(Table5[Home ID],K864,Table5[Away ID],L864)</f>
        <v>#DIV/0!</v>
      </c>
      <c r="N864">
        <f>COUNTIFS(Table5[Home ID],K864,Table5[Away ID],L864)</f>
        <v>0</v>
      </c>
      <c r="O864">
        <f>COUNTIFS(Table5[Home ID],K864,Table5[Away ID],L864,Table5[Run Diff.],"&gt;0")</f>
        <v>0</v>
      </c>
      <c r="P864">
        <f>Table7[[#This Row],[GP]]-Table7[[#This Row],[Wins]]</f>
        <v>0</v>
      </c>
    </row>
    <row r="865" spans="11:16" hidden="1" x14ac:dyDescent="0.3">
      <c r="K865">
        <v>23</v>
      </c>
      <c r="L865">
        <v>29</v>
      </c>
      <c r="M865" t="e">
        <f>SUMIFS(Table5[Run Diff.],Table5[Home ID],K865,Table5[Away ID],L865)/COUNTIFS(Table5[Home ID],K865,Table5[Away ID],L865)</f>
        <v>#DIV/0!</v>
      </c>
      <c r="N865">
        <f>COUNTIFS(Table5[Home ID],K865,Table5[Away ID],L865)</f>
        <v>0</v>
      </c>
      <c r="O865">
        <f>COUNTIFS(Table5[Home ID],K865,Table5[Away ID],L865,Table5[Run Diff.],"&gt;0")</f>
        <v>0</v>
      </c>
      <c r="P865">
        <f>Table7[[#This Row],[GP]]-Table7[[#This Row],[Wins]]</f>
        <v>0</v>
      </c>
    </row>
    <row r="866" spans="11:16" hidden="1" x14ac:dyDescent="0.3">
      <c r="K866">
        <v>24</v>
      </c>
      <c r="L866">
        <v>29</v>
      </c>
      <c r="M866" t="e">
        <f>SUMIFS(Table5[Run Diff.],Table5[Home ID],K866,Table5[Away ID],L866)/COUNTIFS(Table5[Home ID],K866,Table5[Away ID],L866)</f>
        <v>#DIV/0!</v>
      </c>
      <c r="N866">
        <f>COUNTIFS(Table5[Home ID],K866,Table5[Away ID],L866)</f>
        <v>0</v>
      </c>
      <c r="O866">
        <f>COUNTIFS(Table5[Home ID],K866,Table5[Away ID],L866,Table5[Run Diff.],"&gt;0")</f>
        <v>0</v>
      </c>
      <c r="P866">
        <f>Table7[[#This Row],[GP]]-Table7[[#This Row],[Wins]]</f>
        <v>0</v>
      </c>
    </row>
    <row r="867" spans="11:16" hidden="1" x14ac:dyDescent="0.3">
      <c r="K867">
        <v>25</v>
      </c>
      <c r="L867">
        <v>29</v>
      </c>
      <c r="M867" t="e">
        <f>SUMIFS(Table5[Run Diff.],Table5[Home ID],K867,Table5[Away ID],L867)/COUNTIFS(Table5[Home ID],K867,Table5[Away ID],L867)</f>
        <v>#DIV/0!</v>
      </c>
      <c r="N867">
        <f>COUNTIFS(Table5[Home ID],K867,Table5[Away ID],L867)</f>
        <v>0</v>
      </c>
      <c r="O867">
        <f>COUNTIFS(Table5[Home ID],K867,Table5[Away ID],L867,Table5[Run Diff.],"&gt;0")</f>
        <v>0</v>
      </c>
      <c r="P867">
        <f>Table7[[#This Row],[GP]]-Table7[[#This Row],[Wins]]</f>
        <v>0</v>
      </c>
    </row>
    <row r="868" spans="11:16" hidden="1" x14ac:dyDescent="0.3">
      <c r="K868">
        <v>26</v>
      </c>
      <c r="L868">
        <v>29</v>
      </c>
      <c r="M868" t="e">
        <f>SUMIFS(Table5[Run Diff.],Table5[Home ID],K868,Table5[Away ID],L868)/COUNTIFS(Table5[Home ID],K868,Table5[Away ID],L868)</f>
        <v>#DIV/0!</v>
      </c>
      <c r="N868">
        <f>COUNTIFS(Table5[Home ID],K868,Table5[Away ID],L868)</f>
        <v>0</v>
      </c>
      <c r="O868">
        <f>COUNTIFS(Table5[Home ID],K868,Table5[Away ID],L868,Table5[Run Diff.],"&gt;0")</f>
        <v>0</v>
      </c>
      <c r="P868">
        <f>Table7[[#This Row],[GP]]-Table7[[#This Row],[Wins]]</f>
        <v>0</v>
      </c>
    </row>
    <row r="869" spans="11:16" x14ac:dyDescent="0.3">
      <c r="K869">
        <v>27</v>
      </c>
      <c r="L869">
        <v>29</v>
      </c>
      <c r="M869">
        <f>SUMIFS(Table5[Run Diff.],Table5[Home ID],K869,Table5[Away ID],L869)/COUNTIFS(Table5[Home ID],K869,Table5[Away ID],L869)</f>
        <v>3</v>
      </c>
      <c r="N869">
        <f>COUNTIFS(Table5[Home ID],K869,Table5[Away ID],L869)</f>
        <v>2</v>
      </c>
      <c r="O869">
        <f>COUNTIFS(Table5[Home ID],K869,Table5[Away ID],L869,Table5[Run Diff.],"&gt;0")</f>
        <v>1</v>
      </c>
      <c r="P869">
        <f>Table7[[#This Row],[GP]]-Table7[[#This Row],[Wins]]</f>
        <v>1</v>
      </c>
    </row>
    <row r="870" spans="11:16" hidden="1" x14ac:dyDescent="0.3">
      <c r="K870">
        <v>28</v>
      </c>
      <c r="L870">
        <v>29</v>
      </c>
      <c r="M870" t="e">
        <f>SUMIFS(Table5[Run Diff.],Table5[Home ID],K870,Table5[Away ID],L870)/COUNTIFS(Table5[Home ID],K870,Table5[Away ID],L870)</f>
        <v>#DIV/0!</v>
      </c>
      <c r="N870">
        <f>COUNTIFS(Table5[Home ID],K870,Table5[Away ID],L870)</f>
        <v>0</v>
      </c>
      <c r="O870">
        <f>COUNTIFS(Table5[Home ID],K870,Table5[Away ID],L870,Table5[Run Diff.],"&gt;0")</f>
        <v>0</v>
      </c>
      <c r="P870">
        <f>Table7[[#This Row],[GP]]-Table7[[#This Row],[Wins]]</f>
        <v>0</v>
      </c>
    </row>
    <row r="871" spans="11:16" hidden="1" x14ac:dyDescent="0.3">
      <c r="K871">
        <v>29</v>
      </c>
      <c r="L871">
        <v>29</v>
      </c>
      <c r="M871" t="e">
        <f>SUMIFS(Table5[Run Diff.],Table5[Home ID],K871,Table5[Away ID],L871)/COUNTIFS(Table5[Home ID],K871,Table5[Away ID],L871)</f>
        <v>#DIV/0!</v>
      </c>
      <c r="N871">
        <f>COUNTIFS(Table5[Home ID],K871,Table5[Away ID],L871)</f>
        <v>0</v>
      </c>
      <c r="O871">
        <f>COUNTIFS(Table5[Home ID],K871,Table5[Away ID],L871,Table5[Run Diff.],"&gt;0")</f>
        <v>0</v>
      </c>
      <c r="P871">
        <f>Table7[[#This Row],[GP]]-Table7[[#This Row],[Wins]]</f>
        <v>0</v>
      </c>
    </row>
    <row r="872" spans="11:16" hidden="1" x14ac:dyDescent="0.3">
      <c r="K872">
        <v>30</v>
      </c>
      <c r="L872">
        <v>29</v>
      </c>
      <c r="M872" t="e">
        <f>SUMIFS(Table5[Run Diff.],Table5[Home ID],K872,Table5[Away ID],L872)/COUNTIFS(Table5[Home ID],K872,Table5[Away ID],L872)</f>
        <v>#DIV/0!</v>
      </c>
      <c r="N872">
        <f>COUNTIFS(Table5[Home ID],K872,Table5[Away ID],L872)</f>
        <v>0</v>
      </c>
      <c r="O872">
        <f>COUNTIFS(Table5[Home ID],K872,Table5[Away ID],L872,Table5[Run Diff.],"&gt;0")</f>
        <v>0</v>
      </c>
      <c r="P872">
        <f>Table7[[#This Row],[GP]]-Table7[[#This Row],[Wins]]</f>
        <v>0</v>
      </c>
    </row>
    <row r="873" spans="11:16" hidden="1" x14ac:dyDescent="0.3">
      <c r="K873">
        <v>1</v>
      </c>
      <c r="L873">
        <v>30</v>
      </c>
      <c r="M873" t="e">
        <f>SUMIFS(Table5[Run Diff.],Table5[Home ID],K873,Table5[Away ID],L873)/COUNTIFS(Table5[Home ID],K873,Table5[Away ID],L873)</f>
        <v>#DIV/0!</v>
      </c>
      <c r="N873">
        <f>COUNTIFS(Table5[Home ID],K873,Table5[Away ID],L873)</f>
        <v>0</v>
      </c>
      <c r="O873">
        <f>COUNTIFS(Table5[Home ID],K873,Table5[Away ID],L873,Table5[Run Diff.],"&gt;0")</f>
        <v>0</v>
      </c>
      <c r="P873">
        <f>Table7[[#This Row],[GP]]-Table7[[#This Row],[Wins]]</f>
        <v>0</v>
      </c>
    </row>
    <row r="874" spans="11:16" x14ac:dyDescent="0.3">
      <c r="K874">
        <v>2</v>
      </c>
      <c r="L874">
        <v>30</v>
      </c>
      <c r="M874">
        <f>SUMIFS(Table5[Run Diff.],Table5[Home ID],K874,Table5[Away ID],L874)/COUNTIFS(Table5[Home ID],K874,Table5[Away ID],L874)</f>
        <v>2.3333333333333335</v>
      </c>
      <c r="N874">
        <f>COUNTIFS(Table5[Home ID],K874,Table5[Away ID],L874)</f>
        <v>3</v>
      </c>
      <c r="O874">
        <f>COUNTIFS(Table5[Home ID],K874,Table5[Away ID],L874,Table5[Run Diff.],"&gt;0")</f>
        <v>2</v>
      </c>
      <c r="P874">
        <f>Table7[[#This Row],[GP]]-Table7[[#This Row],[Wins]]</f>
        <v>1</v>
      </c>
    </row>
    <row r="875" spans="11:16" x14ac:dyDescent="0.3">
      <c r="K875">
        <v>3</v>
      </c>
      <c r="L875">
        <v>30</v>
      </c>
      <c r="M875">
        <f>SUMIFS(Table5[Run Diff.],Table5[Home ID],K875,Table5[Away ID],L875)/COUNTIFS(Table5[Home ID],K875,Table5[Away ID],L875)</f>
        <v>-5</v>
      </c>
      <c r="N875">
        <f>COUNTIFS(Table5[Home ID],K875,Table5[Away ID],L875)</f>
        <v>1</v>
      </c>
      <c r="O875">
        <f>COUNTIFS(Table5[Home ID],K875,Table5[Away ID],L875,Table5[Run Diff.],"&gt;0")</f>
        <v>0</v>
      </c>
      <c r="P875">
        <f>Table7[[#This Row],[GP]]-Table7[[#This Row],[Wins]]</f>
        <v>1</v>
      </c>
    </row>
    <row r="876" spans="11:16" hidden="1" x14ac:dyDescent="0.3">
      <c r="K876">
        <v>4</v>
      </c>
      <c r="L876">
        <v>30</v>
      </c>
      <c r="M876" t="e">
        <f>SUMIFS(Table5[Run Diff.],Table5[Home ID],K876,Table5[Away ID],L876)/COUNTIFS(Table5[Home ID],K876,Table5[Away ID],L876)</f>
        <v>#DIV/0!</v>
      </c>
      <c r="N876">
        <f>COUNTIFS(Table5[Home ID],K876,Table5[Away ID],L876)</f>
        <v>0</v>
      </c>
      <c r="O876">
        <f>COUNTIFS(Table5[Home ID],K876,Table5[Away ID],L876,Table5[Run Diff.],"&gt;0")</f>
        <v>0</v>
      </c>
      <c r="P876">
        <f>Table7[[#This Row],[GP]]-Table7[[#This Row],[Wins]]</f>
        <v>0</v>
      </c>
    </row>
    <row r="877" spans="11:16" hidden="1" x14ac:dyDescent="0.3">
      <c r="K877">
        <v>5</v>
      </c>
      <c r="L877">
        <v>30</v>
      </c>
      <c r="M877" t="e">
        <f>SUMIFS(Table5[Run Diff.],Table5[Home ID],K877,Table5[Away ID],L877)/COUNTIFS(Table5[Home ID],K877,Table5[Away ID],L877)</f>
        <v>#DIV/0!</v>
      </c>
      <c r="N877">
        <f>COUNTIFS(Table5[Home ID],K877,Table5[Away ID],L877)</f>
        <v>0</v>
      </c>
      <c r="O877">
        <f>COUNTIFS(Table5[Home ID],K877,Table5[Away ID],L877,Table5[Run Diff.],"&gt;0")</f>
        <v>0</v>
      </c>
      <c r="P877">
        <f>Table7[[#This Row],[GP]]-Table7[[#This Row],[Wins]]</f>
        <v>0</v>
      </c>
    </row>
    <row r="878" spans="11:16" hidden="1" x14ac:dyDescent="0.3">
      <c r="K878">
        <v>6</v>
      </c>
      <c r="L878">
        <v>30</v>
      </c>
      <c r="M878" t="e">
        <f>SUMIFS(Table5[Run Diff.],Table5[Home ID],K878,Table5[Away ID],L878)/COUNTIFS(Table5[Home ID],K878,Table5[Away ID],L878)</f>
        <v>#DIV/0!</v>
      </c>
      <c r="N878">
        <f>COUNTIFS(Table5[Home ID],K878,Table5[Away ID],L878)</f>
        <v>0</v>
      </c>
      <c r="O878">
        <f>COUNTIFS(Table5[Home ID],K878,Table5[Away ID],L878,Table5[Run Diff.],"&gt;0")</f>
        <v>0</v>
      </c>
      <c r="P878">
        <f>Table7[[#This Row],[GP]]-Table7[[#This Row],[Wins]]</f>
        <v>0</v>
      </c>
    </row>
    <row r="879" spans="11:16" hidden="1" x14ac:dyDescent="0.3">
      <c r="K879">
        <v>7</v>
      </c>
      <c r="L879">
        <v>30</v>
      </c>
      <c r="M879" t="e">
        <f>SUMIFS(Table5[Run Diff.],Table5[Home ID],K879,Table5[Away ID],L879)/COUNTIFS(Table5[Home ID],K879,Table5[Away ID],L879)</f>
        <v>#DIV/0!</v>
      </c>
      <c r="N879">
        <f>COUNTIFS(Table5[Home ID],K879,Table5[Away ID],L879)</f>
        <v>0</v>
      </c>
      <c r="O879">
        <f>COUNTIFS(Table5[Home ID],K879,Table5[Away ID],L879,Table5[Run Diff.],"&gt;0")</f>
        <v>0</v>
      </c>
      <c r="P879">
        <f>Table7[[#This Row],[GP]]-Table7[[#This Row],[Wins]]</f>
        <v>0</v>
      </c>
    </row>
    <row r="880" spans="11:16" hidden="1" x14ac:dyDescent="0.3">
      <c r="K880">
        <v>8</v>
      </c>
      <c r="L880">
        <v>30</v>
      </c>
      <c r="M880" t="e">
        <f>SUMIFS(Table5[Run Diff.],Table5[Home ID],K880,Table5[Away ID],L880)/COUNTIFS(Table5[Home ID],K880,Table5[Away ID],L880)</f>
        <v>#DIV/0!</v>
      </c>
      <c r="N880">
        <f>COUNTIFS(Table5[Home ID],K880,Table5[Away ID],L880)</f>
        <v>0</v>
      </c>
      <c r="O880">
        <f>COUNTIFS(Table5[Home ID],K880,Table5[Away ID],L880,Table5[Run Diff.],"&gt;0")</f>
        <v>0</v>
      </c>
      <c r="P880">
        <f>Table7[[#This Row],[GP]]-Table7[[#This Row],[Wins]]</f>
        <v>0</v>
      </c>
    </row>
    <row r="881" spans="11:16" hidden="1" x14ac:dyDescent="0.3">
      <c r="K881">
        <v>9</v>
      </c>
      <c r="L881">
        <v>30</v>
      </c>
      <c r="M881" t="e">
        <f>SUMIFS(Table5[Run Diff.],Table5[Home ID],K881,Table5[Away ID],L881)/COUNTIFS(Table5[Home ID],K881,Table5[Away ID],L881)</f>
        <v>#DIV/0!</v>
      </c>
      <c r="N881">
        <f>COUNTIFS(Table5[Home ID],K881,Table5[Away ID],L881)</f>
        <v>0</v>
      </c>
      <c r="O881">
        <f>COUNTIFS(Table5[Home ID],K881,Table5[Away ID],L881,Table5[Run Diff.],"&gt;0")</f>
        <v>0</v>
      </c>
      <c r="P881">
        <f>Table7[[#This Row],[GP]]-Table7[[#This Row],[Wins]]</f>
        <v>0</v>
      </c>
    </row>
    <row r="882" spans="11:16" hidden="1" x14ac:dyDescent="0.3">
      <c r="K882">
        <v>10</v>
      </c>
      <c r="L882">
        <v>30</v>
      </c>
      <c r="M882" t="e">
        <f>SUMIFS(Table5[Run Diff.],Table5[Home ID],K882,Table5[Away ID],L882)/COUNTIFS(Table5[Home ID],K882,Table5[Away ID],L882)</f>
        <v>#DIV/0!</v>
      </c>
      <c r="N882">
        <f>COUNTIFS(Table5[Home ID],K882,Table5[Away ID],L882)</f>
        <v>0</v>
      </c>
      <c r="O882">
        <f>COUNTIFS(Table5[Home ID],K882,Table5[Away ID],L882,Table5[Run Diff.],"&gt;0")</f>
        <v>0</v>
      </c>
      <c r="P882">
        <f>Table7[[#This Row],[GP]]-Table7[[#This Row],[Wins]]</f>
        <v>0</v>
      </c>
    </row>
    <row r="883" spans="11:16" hidden="1" x14ac:dyDescent="0.3">
      <c r="K883">
        <v>11</v>
      </c>
      <c r="L883">
        <v>30</v>
      </c>
      <c r="M883" t="e">
        <f>SUMIFS(Table5[Run Diff.],Table5[Home ID],K883,Table5[Away ID],L883)/COUNTIFS(Table5[Home ID],K883,Table5[Away ID],L883)</f>
        <v>#DIV/0!</v>
      </c>
      <c r="N883">
        <f>COUNTIFS(Table5[Home ID],K883,Table5[Away ID],L883)</f>
        <v>0</v>
      </c>
      <c r="O883">
        <f>COUNTIFS(Table5[Home ID],K883,Table5[Away ID],L883,Table5[Run Diff.],"&gt;0")</f>
        <v>0</v>
      </c>
      <c r="P883">
        <f>Table7[[#This Row],[GP]]-Table7[[#This Row],[Wins]]</f>
        <v>0</v>
      </c>
    </row>
    <row r="884" spans="11:16" hidden="1" x14ac:dyDescent="0.3">
      <c r="K884">
        <v>12</v>
      </c>
      <c r="L884">
        <v>30</v>
      </c>
      <c r="M884" t="e">
        <f>SUMIFS(Table5[Run Diff.],Table5[Home ID],K884,Table5[Away ID],L884)/COUNTIFS(Table5[Home ID],K884,Table5[Away ID],L884)</f>
        <v>#DIV/0!</v>
      </c>
      <c r="N884">
        <f>COUNTIFS(Table5[Home ID],K884,Table5[Away ID],L884)</f>
        <v>0</v>
      </c>
      <c r="O884">
        <f>COUNTIFS(Table5[Home ID],K884,Table5[Away ID],L884,Table5[Run Diff.],"&gt;0")</f>
        <v>0</v>
      </c>
      <c r="P884">
        <f>Table7[[#This Row],[GP]]-Table7[[#This Row],[Wins]]</f>
        <v>0</v>
      </c>
    </row>
    <row r="885" spans="11:16" hidden="1" x14ac:dyDescent="0.3">
      <c r="K885">
        <v>13</v>
      </c>
      <c r="L885">
        <v>30</v>
      </c>
      <c r="M885" t="e">
        <f>SUMIFS(Table5[Run Diff.],Table5[Home ID],K885,Table5[Away ID],L885)/COUNTIFS(Table5[Home ID],K885,Table5[Away ID],L885)</f>
        <v>#DIV/0!</v>
      </c>
      <c r="N885">
        <f>COUNTIFS(Table5[Home ID],K885,Table5[Away ID],L885)</f>
        <v>0</v>
      </c>
      <c r="O885">
        <f>COUNTIFS(Table5[Home ID],K885,Table5[Away ID],L885,Table5[Run Diff.],"&gt;0")</f>
        <v>0</v>
      </c>
      <c r="P885">
        <f>Table7[[#This Row],[GP]]-Table7[[#This Row],[Wins]]</f>
        <v>0</v>
      </c>
    </row>
    <row r="886" spans="11:16" hidden="1" x14ac:dyDescent="0.3">
      <c r="K886">
        <v>14</v>
      </c>
      <c r="L886">
        <v>30</v>
      </c>
      <c r="M886" t="e">
        <f>SUMIFS(Table5[Run Diff.],Table5[Home ID],K886,Table5[Away ID],L886)/COUNTIFS(Table5[Home ID],K886,Table5[Away ID],L886)</f>
        <v>#DIV/0!</v>
      </c>
      <c r="N886">
        <f>COUNTIFS(Table5[Home ID],K886,Table5[Away ID],L886)</f>
        <v>0</v>
      </c>
      <c r="O886">
        <f>COUNTIFS(Table5[Home ID],K886,Table5[Away ID],L886,Table5[Run Diff.],"&gt;0")</f>
        <v>0</v>
      </c>
      <c r="P886">
        <f>Table7[[#This Row],[GP]]-Table7[[#This Row],[Wins]]</f>
        <v>0</v>
      </c>
    </row>
    <row r="887" spans="11:16" hidden="1" x14ac:dyDescent="0.3">
      <c r="K887">
        <v>15</v>
      </c>
      <c r="L887">
        <v>30</v>
      </c>
      <c r="M887" t="e">
        <f>SUMIFS(Table5[Run Diff.],Table5[Home ID],K887,Table5[Away ID],L887)/COUNTIFS(Table5[Home ID],K887,Table5[Away ID],L887)</f>
        <v>#DIV/0!</v>
      </c>
      <c r="N887">
        <f>COUNTIFS(Table5[Home ID],K887,Table5[Away ID],L887)</f>
        <v>0</v>
      </c>
      <c r="O887">
        <f>COUNTIFS(Table5[Home ID],K887,Table5[Away ID],L887,Table5[Run Diff.],"&gt;0")</f>
        <v>0</v>
      </c>
      <c r="P887">
        <f>Table7[[#This Row],[GP]]-Table7[[#This Row],[Wins]]</f>
        <v>0</v>
      </c>
    </row>
    <row r="888" spans="11:16" hidden="1" x14ac:dyDescent="0.3">
      <c r="K888">
        <v>16</v>
      </c>
      <c r="L888">
        <v>30</v>
      </c>
      <c r="M888" t="e">
        <f>SUMIFS(Table5[Run Diff.],Table5[Home ID],K888,Table5[Away ID],L888)/COUNTIFS(Table5[Home ID],K888,Table5[Away ID],L888)</f>
        <v>#DIV/0!</v>
      </c>
      <c r="N888">
        <f>COUNTIFS(Table5[Home ID],K888,Table5[Away ID],L888)</f>
        <v>0</v>
      </c>
      <c r="O888">
        <f>COUNTIFS(Table5[Home ID],K888,Table5[Away ID],L888,Table5[Run Diff.],"&gt;0")</f>
        <v>0</v>
      </c>
      <c r="P888">
        <f>Table7[[#This Row],[GP]]-Table7[[#This Row],[Wins]]</f>
        <v>0</v>
      </c>
    </row>
    <row r="889" spans="11:16" hidden="1" x14ac:dyDescent="0.3">
      <c r="K889">
        <v>17</v>
      </c>
      <c r="L889">
        <v>30</v>
      </c>
      <c r="M889" t="e">
        <f>SUMIFS(Table5[Run Diff.],Table5[Home ID],K889,Table5[Away ID],L889)/COUNTIFS(Table5[Home ID],K889,Table5[Away ID],L889)</f>
        <v>#DIV/0!</v>
      </c>
      <c r="N889">
        <f>COUNTIFS(Table5[Home ID],K889,Table5[Away ID],L889)</f>
        <v>0</v>
      </c>
      <c r="O889">
        <f>COUNTIFS(Table5[Home ID],K889,Table5[Away ID],L889,Table5[Run Diff.],"&gt;0")</f>
        <v>0</v>
      </c>
      <c r="P889">
        <f>Table7[[#This Row],[GP]]-Table7[[#This Row],[Wins]]</f>
        <v>0</v>
      </c>
    </row>
    <row r="890" spans="11:16" hidden="1" x14ac:dyDescent="0.3">
      <c r="K890">
        <v>18</v>
      </c>
      <c r="L890">
        <v>30</v>
      </c>
      <c r="M890" t="e">
        <f>SUMIFS(Table5[Run Diff.],Table5[Home ID],K890,Table5[Away ID],L890)/COUNTIFS(Table5[Home ID],K890,Table5[Away ID],L890)</f>
        <v>#DIV/0!</v>
      </c>
      <c r="N890">
        <f>COUNTIFS(Table5[Home ID],K890,Table5[Away ID],L890)</f>
        <v>0</v>
      </c>
      <c r="O890">
        <f>COUNTIFS(Table5[Home ID],K890,Table5[Away ID],L890,Table5[Run Diff.],"&gt;0")</f>
        <v>0</v>
      </c>
      <c r="P890">
        <f>Table7[[#This Row],[GP]]-Table7[[#This Row],[Wins]]</f>
        <v>0</v>
      </c>
    </row>
    <row r="891" spans="11:16" hidden="1" x14ac:dyDescent="0.3">
      <c r="K891">
        <v>19</v>
      </c>
      <c r="L891">
        <v>30</v>
      </c>
      <c r="M891" t="e">
        <f>SUMIFS(Table5[Run Diff.],Table5[Home ID],K891,Table5[Away ID],L891)/COUNTIFS(Table5[Home ID],K891,Table5[Away ID],L891)</f>
        <v>#DIV/0!</v>
      </c>
      <c r="N891">
        <f>COUNTIFS(Table5[Home ID],K891,Table5[Away ID],L891)</f>
        <v>0</v>
      </c>
      <c r="O891">
        <f>COUNTIFS(Table5[Home ID],K891,Table5[Away ID],L891,Table5[Run Diff.],"&gt;0")</f>
        <v>0</v>
      </c>
      <c r="P891">
        <f>Table7[[#This Row],[GP]]-Table7[[#This Row],[Wins]]</f>
        <v>0</v>
      </c>
    </row>
    <row r="892" spans="11:16" hidden="1" x14ac:dyDescent="0.3">
      <c r="K892">
        <v>20</v>
      </c>
      <c r="L892">
        <v>30</v>
      </c>
      <c r="M892" t="e">
        <f>SUMIFS(Table5[Run Diff.],Table5[Home ID],K892,Table5[Away ID],L892)/COUNTIFS(Table5[Home ID],K892,Table5[Away ID],L892)</f>
        <v>#DIV/0!</v>
      </c>
      <c r="N892">
        <f>COUNTIFS(Table5[Home ID],K892,Table5[Away ID],L892)</f>
        <v>0</v>
      </c>
      <c r="O892">
        <f>COUNTIFS(Table5[Home ID],K892,Table5[Away ID],L892,Table5[Run Diff.],"&gt;0")</f>
        <v>0</v>
      </c>
      <c r="P892">
        <f>Table7[[#This Row],[GP]]-Table7[[#This Row],[Wins]]</f>
        <v>0</v>
      </c>
    </row>
    <row r="893" spans="11:16" hidden="1" x14ac:dyDescent="0.3">
      <c r="K893">
        <v>21</v>
      </c>
      <c r="L893">
        <v>30</v>
      </c>
      <c r="M893" t="e">
        <f>SUMIFS(Table5[Run Diff.],Table5[Home ID],K893,Table5[Away ID],L893)/COUNTIFS(Table5[Home ID],K893,Table5[Away ID],L893)</f>
        <v>#DIV/0!</v>
      </c>
      <c r="N893">
        <f>COUNTIFS(Table5[Home ID],K893,Table5[Away ID],L893)</f>
        <v>0</v>
      </c>
      <c r="O893">
        <f>COUNTIFS(Table5[Home ID],K893,Table5[Away ID],L893,Table5[Run Diff.],"&gt;0")</f>
        <v>0</v>
      </c>
      <c r="P893">
        <f>Table7[[#This Row],[GP]]-Table7[[#This Row],[Wins]]</f>
        <v>0</v>
      </c>
    </row>
    <row r="894" spans="11:16" hidden="1" x14ac:dyDescent="0.3">
      <c r="K894">
        <v>22</v>
      </c>
      <c r="L894">
        <v>30</v>
      </c>
      <c r="M894" t="e">
        <f>SUMIFS(Table5[Run Diff.],Table5[Home ID],K894,Table5[Away ID],L894)/COUNTIFS(Table5[Home ID],K894,Table5[Away ID],L894)</f>
        <v>#DIV/0!</v>
      </c>
      <c r="N894">
        <f>COUNTIFS(Table5[Home ID],K894,Table5[Away ID],L894)</f>
        <v>0</v>
      </c>
      <c r="O894">
        <f>COUNTIFS(Table5[Home ID],K894,Table5[Away ID],L894,Table5[Run Diff.],"&gt;0")</f>
        <v>0</v>
      </c>
      <c r="P894">
        <f>Table7[[#This Row],[GP]]-Table7[[#This Row],[Wins]]</f>
        <v>0</v>
      </c>
    </row>
    <row r="895" spans="11:16" hidden="1" x14ac:dyDescent="0.3">
      <c r="K895">
        <v>23</v>
      </c>
      <c r="L895">
        <v>30</v>
      </c>
      <c r="M895" t="e">
        <f>SUMIFS(Table5[Run Diff.],Table5[Home ID],K895,Table5[Away ID],L895)/COUNTIFS(Table5[Home ID],K895,Table5[Away ID],L895)</f>
        <v>#DIV/0!</v>
      </c>
      <c r="N895">
        <f>COUNTIFS(Table5[Home ID],K895,Table5[Away ID],L895)</f>
        <v>0</v>
      </c>
      <c r="O895">
        <f>COUNTIFS(Table5[Home ID],K895,Table5[Away ID],L895,Table5[Run Diff.],"&gt;0")</f>
        <v>0</v>
      </c>
      <c r="P895">
        <f>Table7[[#This Row],[GP]]-Table7[[#This Row],[Wins]]</f>
        <v>0</v>
      </c>
    </row>
    <row r="896" spans="11:16" hidden="1" x14ac:dyDescent="0.3">
      <c r="K896">
        <v>24</v>
      </c>
      <c r="L896">
        <v>30</v>
      </c>
      <c r="M896" t="e">
        <f>SUMIFS(Table5[Run Diff.],Table5[Home ID],K896,Table5[Away ID],L896)/COUNTIFS(Table5[Home ID],K896,Table5[Away ID],L896)</f>
        <v>#DIV/0!</v>
      </c>
      <c r="N896">
        <f>COUNTIFS(Table5[Home ID],K896,Table5[Away ID],L896)</f>
        <v>0</v>
      </c>
      <c r="O896">
        <f>COUNTIFS(Table5[Home ID],K896,Table5[Away ID],L896,Table5[Run Diff.],"&gt;0")</f>
        <v>0</v>
      </c>
      <c r="P896">
        <f>Table7[[#This Row],[GP]]-Table7[[#This Row],[Wins]]</f>
        <v>0</v>
      </c>
    </row>
    <row r="897" spans="11:16" hidden="1" x14ac:dyDescent="0.3">
      <c r="K897">
        <v>25</v>
      </c>
      <c r="L897">
        <v>30</v>
      </c>
      <c r="M897" t="e">
        <f>SUMIFS(Table5[Run Diff.],Table5[Home ID],K897,Table5[Away ID],L897)/COUNTIFS(Table5[Home ID],K897,Table5[Away ID],L897)</f>
        <v>#DIV/0!</v>
      </c>
      <c r="N897">
        <f>COUNTIFS(Table5[Home ID],K897,Table5[Away ID],L897)</f>
        <v>0</v>
      </c>
      <c r="O897">
        <f>COUNTIFS(Table5[Home ID],K897,Table5[Away ID],L897,Table5[Run Diff.],"&gt;0")</f>
        <v>0</v>
      </c>
      <c r="P897">
        <f>Table7[[#This Row],[GP]]-Table7[[#This Row],[Wins]]</f>
        <v>0</v>
      </c>
    </row>
    <row r="898" spans="11:16" hidden="1" x14ac:dyDescent="0.3">
      <c r="K898">
        <v>26</v>
      </c>
      <c r="L898">
        <v>30</v>
      </c>
      <c r="M898" t="e">
        <f>SUMIFS(Table5[Run Diff.],Table5[Home ID],K898,Table5[Away ID],L898)/COUNTIFS(Table5[Home ID],K898,Table5[Away ID],L898)</f>
        <v>#DIV/0!</v>
      </c>
      <c r="N898">
        <f>COUNTIFS(Table5[Home ID],K898,Table5[Away ID],L898)</f>
        <v>0</v>
      </c>
      <c r="O898">
        <f>COUNTIFS(Table5[Home ID],K898,Table5[Away ID],L898,Table5[Run Diff.],"&gt;0")</f>
        <v>0</v>
      </c>
      <c r="P898">
        <f>Table7[[#This Row],[GP]]-Table7[[#This Row],[Wins]]</f>
        <v>0</v>
      </c>
    </row>
    <row r="899" spans="11:16" hidden="1" x14ac:dyDescent="0.3">
      <c r="K899">
        <v>27</v>
      </c>
      <c r="L899">
        <v>30</v>
      </c>
      <c r="M899" t="e">
        <f>SUMIFS(Table5[Run Diff.],Table5[Home ID],K899,Table5[Away ID],L899)/COUNTIFS(Table5[Home ID],K899,Table5[Away ID],L899)</f>
        <v>#DIV/0!</v>
      </c>
      <c r="N899">
        <f>COUNTIFS(Table5[Home ID],K899,Table5[Away ID],L899)</f>
        <v>0</v>
      </c>
      <c r="O899">
        <f>COUNTIFS(Table5[Home ID],K899,Table5[Away ID],L899,Table5[Run Diff.],"&gt;0")</f>
        <v>0</v>
      </c>
      <c r="P899">
        <f>Table7[[#This Row],[GP]]-Table7[[#This Row],[Wins]]</f>
        <v>0</v>
      </c>
    </row>
    <row r="900" spans="11:16" x14ac:dyDescent="0.3">
      <c r="K900">
        <v>28</v>
      </c>
      <c r="L900">
        <v>30</v>
      </c>
      <c r="M900">
        <f>SUMIFS(Table5[Run Diff.],Table5[Home ID],K900,Table5[Away ID],L900)/COUNTIFS(Table5[Home ID],K900,Table5[Away ID],L900)</f>
        <v>3.3333333333333335</v>
      </c>
      <c r="N900">
        <f>COUNTIFS(Table5[Home ID],K900,Table5[Away ID],L900)</f>
        <v>3</v>
      </c>
      <c r="O900">
        <f>COUNTIFS(Table5[Home ID],K900,Table5[Away ID],L900,Table5[Run Diff.],"&gt;0")</f>
        <v>3</v>
      </c>
      <c r="P900">
        <f>Table7[[#This Row],[GP]]-Table7[[#This Row],[Wins]]</f>
        <v>0</v>
      </c>
    </row>
    <row r="901" spans="11:16" hidden="1" x14ac:dyDescent="0.3">
      <c r="K901">
        <v>29</v>
      </c>
      <c r="L901">
        <v>30</v>
      </c>
      <c r="M901" t="e">
        <f>SUMIFS(Table5[Run Diff.],Table5[Home ID],K901,Table5[Away ID],L901)/COUNTIFS(Table5[Home ID],K901,Table5[Away ID],L901)</f>
        <v>#DIV/0!</v>
      </c>
      <c r="N901">
        <f>COUNTIFS(Table5[Home ID],K901,Table5[Away ID],L901)</f>
        <v>0</v>
      </c>
      <c r="O901">
        <f>COUNTIFS(Table5[Home ID],K901,Table5[Away ID],L901,Table5[Run Diff.],"&gt;0")</f>
        <v>0</v>
      </c>
      <c r="P901">
        <f>Table7[[#This Row],[GP]]-Table7[[#This Row],[Wins]]</f>
        <v>0</v>
      </c>
    </row>
    <row r="902" spans="11:16" hidden="1" x14ac:dyDescent="0.3">
      <c r="K902">
        <v>30</v>
      </c>
      <c r="L902">
        <v>30</v>
      </c>
      <c r="M902" t="e">
        <f>SUMIFS(Table5[Run Diff.],Table5[Home ID],K902,Table5[Away ID],L902)/COUNTIFS(Table5[Home ID],K902,Table5[Away ID],L902)</f>
        <v>#DIV/0!</v>
      </c>
      <c r="N902">
        <f>COUNTIFS(Table5[Home ID],K902,Table5[Away ID],L902)</f>
        <v>0</v>
      </c>
      <c r="O902">
        <f>COUNTIFS(Table5[Home ID],K902,Table5[Away ID],L902,Table5[Run Diff.],"&gt;0")</f>
        <v>0</v>
      </c>
      <c r="P902">
        <f>Table7[[#This Row],[GP]]-Table7[[#This Row],[Wins]]</f>
        <v>0</v>
      </c>
    </row>
  </sheetData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E22" sqref="E22"/>
    </sheetView>
  </sheetViews>
  <sheetFormatPr defaultRowHeight="14.4" x14ac:dyDescent="0.3"/>
  <sheetData>
    <row r="2" spans="1:4" x14ac:dyDescent="0.3">
      <c r="A2">
        <v>1</v>
      </c>
      <c r="B2">
        <f>SUMIFS(Table2[Run Difference],Table2[Team ID],'Overall RD'!A2)/COUNTIF(Table2[Team ID],'Overall RD'!A2)</f>
        <v>0.98181818181818181</v>
      </c>
    </row>
    <row r="3" spans="1:4" x14ac:dyDescent="0.3">
      <c r="A3">
        <v>2</v>
      </c>
      <c r="B3">
        <f>SUMIFS(Table2[Run Difference],Table2[Team ID],'Overall RD'!A3)/COUNTIF(Table2[Team ID],'Overall RD'!A3)</f>
        <v>-0.82352941176470584</v>
      </c>
    </row>
    <row r="4" spans="1:4" x14ac:dyDescent="0.3">
      <c r="A4">
        <v>3</v>
      </c>
      <c r="B4">
        <f>SUMIFS(Table2[Run Difference],Table2[Team ID],'Overall RD'!A4)/COUNTIF(Table2[Team ID],'Overall RD'!A4)</f>
        <v>-9.8039215686274508E-2</v>
      </c>
    </row>
    <row r="5" spans="1:4" x14ac:dyDescent="0.3">
      <c r="A5">
        <v>4</v>
      </c>
      <c r="B5">
        <f>SUMIFS(Table2[Run Difference],Table2[Team ID],'Overall RD'!A5)/COUNTIF(Table2[Team ID],'Overall RD'!A5)</f>
        <v>0.65384615384615385</v>
      </c>
    </row>
    <row r="6" spans="1:4" x14ac:dyDescent="0.3">
      <c r="A6">
        <v>5</v>
      </c>
      <c r="B6">
        <f>SUMIFS(Table2[Run Difference],Table2[Team ID],'Overall RD'!A6)/COUNTIF(Table2[Team ID],'Overall RD'!A6)</f>
        <v>0</v>
      </c>
    </row>
    <row r="7" spans="1:4" x14ac:dyDescent="0.3">
      <c r="A7">
        <v>6</v>
      </c>
      <c r="B7">
        <f>SUMIFS(Table2[Run Difference],Table2[Team ID],'Overall RD'!A7)/COUNTIF(Table2[Team ID],'Overall RD'!A7)</f>
        <v>0.36538461538461536</v>
      </c>
    </row>
    <row r="8" spans="1:4" x14ac:dyDescent="0.3">
      <c r="A8">
        <v>7</v>
      </c>
      <c r="B8">
        <f>SUMIFS(Table2[Run Difference],Table2[Team ID],'Overall RD'!A8)/COUNTIF(Table2[Team ID],'Overall RD'!A8)</f>
        <v>-0.21153846153846154</v>
      </c>
    </row>
    <row r="9" spans="1:4" x14ac:dyDescent="0.3">
      <c r="A9">
        <v>8</v>
      </c>
      <c r="B9">
        <f>SUMIFS(Table2[Run Difference],Table2[Team ID],'Overall RD'!A9)/COUNTIF(Table2[Team ID],'Overall RD'!A9)</f>
        <v>0.41176470588235292</v>
      </c>
    </row>
    <row r="10" spans="1:4" x14ac:dyDescent="0.3">
      <c r="A10">
        <v>9</v>
      </c>
      <c r="B10">
        <f>SUMIFS(Table2[Run Difference],Table2[Team ID],'Overall RD'!A10)/COUNTIF(Table2[Team ID],'Overall RD'!A10)</f>
        <v>0.6</v>
      </c>
    </row>
    <row r="11" spans="1:4" x14ac:dyDescent="0.3">
      <c r="A11">
        <v>10</v>
      </c>
      <c r="B11">
        <f>SUMIFS(Table2[Run Difference],Table2[Team ID],'Overall RD'!A11)/COUNTIF(Table2[Team ID],'Overall RD'!A11)</f>
        <v>-0.39622641509433965</v>
      </c>
    </row>
    <row r="12" spans="1:4" x14ac:dyDescent="0.3">
      <c r="A12">
        <v>11</v>
      </c>
      <c r="B12">
        <f>SUMIFS(Table2[Run Difference],Table2[Team ID],'Overall RD'!A12)/COUNTIF(Table2[Team ID],'Overall RD'!A12)</f>
        <v>1.6666666666666667</v>
      </c>
    </row>
    <row r="13" spans="1:4" x14ac:dyDescent="0.3">
      <c r="A13">
        <v>12</v>
      </c>
      <c r="B13">
        <f>SUMIFS(Table2[Run Difference],Table2[Team ID],'Overall RD'!A13)/COUNTIF(Table2[Team ID],'Overall RD'!A13)</f>
        <v>-1.0192307692307692</v>
      </c>
    </row>
    <row r="14" spans="1:4" x14ac:dyDescent="0.3">
      <c r="A14">
        <v>13</v>
      </c>
      <c r="B14">
        <f>SUMIFS(Table2[Run Difference],Table2[Team ID],'Overall RD'!A14)/COUNTIF(Table2[Team ID],'Overall RD'!A14)</f>
        <v>-0.21428571428571427</v>
      </c>
    </row>
    <row r="15" spans="1:4" x14ac:dyDescent="0.3">
      <c r="A15">
        <v>14</v>
      </c>
      <c r="B15">
        <f>SUMIFS(Table2[Run Difference],Table2[Team ID],'Overall RD'!A15)/COUNTIF(Table2[Team ID],'Overall RD'!A15)</f>
        <v>1.5925925925925926</v>
      </c>
    </row>
    <row r="16" spans="1:4" x14ac:dyDescent="0.3">
      <c r="A16">
        <v>15</v>
      </c>
      <c r="B16">
        <f>SUMIFS(Table2[Run Difference],Table2[Team ID],'Overall RD'!A16)/COUNTIF(Table2[Team ID],'Overall RD'!A16)</f>
        <v>-0.43137254901960786</v>
      </c>
      <c r="D16">
        <f>B16-B3</f>
        <v>0.39215686274509798</v>
      </c>
    </row>
    <row r="17" spans="1:2" x14ac:dyDescent="0.3">
      <c r="A17">
        <v>16</v>
      </c>
      <c r="B17">
        <f>SUMIFS(Table2[Run Difference],Table2[Team ID],'Overall RD'!A17)/COUNTIF(Table2[Team ID],'Overall RD'!A17)</f>
        <v>0.52830188679245282</v>
      </c>
    </row>
    <row r="18" spans="1:2" x14ac:dyDescent="0.3">
      <c r="A18">
        <v>17</v>
      </c>
      <c r="B18">
        <f>SUMIFS(Table2[Run Difference],Table2[Team ID],'Overall RD'!A18)/COUNTIF(Table2[Team ID],'Overall RD'!A18)</f>
        <v>-0.46938775510204084</v>
      </c>
    </row>
    <row r="19" spans="1:2" x14ac:dyDescent="0.3">
      <c r="A19">
        <v>18</v>
      </c>
      <c r="B19">
        <f>SUMIFS(Table2[Run Difference],Table2[Team ID],'Overall RD'!A19)/COUNTIF(Table2[Team ID],'Overall RD'!A19)</f>
        <v>-0.29411764705882354</v>
      </c>
    </row>
    <row r="20" spans="1:2" x14ac:dyDescent="0.3">
      <c r="A20">
        <v>19</v>
      </c>
      <c r="B20">
        <f>SUMIFS(Table2[Run Difference],Table2[Team ID],'Overall RD'!A20)/COUNTIF(Table2[Team ID],'Overall RD'!A20)</f>
        <v>1.1200000000000001</v>
      </c>
    </row>
    <row r="21" spans="1:2" x14ac:dyDescent="0.3">
      <c r="A21">
        <v>20</v>
      </c>
      <c r="B21">
        <f>SUMIFS(Table2[Run Difference],Table2[Team ID],'Overall RD'!A21)/COUNTIF(Table2[Team ID],'Overall RD'!A21)</f>
        <v>-0.94230769230769229</v>
      </c>
    </row>
    <row r="22" spans="1:2" x14ac:dyDescent="0.3">
      <c r="A22">
        <v>21</v>
      </c>
      <c r="B22">
        <f>SUMIFS(Table2[Run Difference],Table2[Team ID],'Overall RD'!A22)/COUNTIF(Table2[Team ID],'Overall RD'!A22)</f>
        <v>-1.1372549019607843</v>
      </c>
    </row>
    <row r="23" spans="1:2" x14ac:dyDescent="0.3">
      <c r="A23">
        <v>22</v>
      </c>
      <c r="B23">
        <f>SUMIFS(Table2[Run Difference],Table2[Team ID],'Overall RD'!A23)/COUNTIF(Table2[Team ID],'Overall RD'!A23)</f>
        <v>-0.70370370370370372</v>
      </c>
    </row>
    <row r="24" spans="1:2" x14ac:dyDescent="0.3">
      <c r="A24">
        <v>23</v>
      </c>
      <c r="B24">
        <f>SUMIFS(Table2[Run Difference],Table2[Team ID],'Overall RD'!A24)/COUNTIF(Table2[Team ID],'Overall RD'!A24)</f>
        <v>-1.5636363636363637</v>
      </c>
    </row>
    <row r="25" spans="1:2" x14ac:dyDescent="0.3">
      <c r="A25">
        <v>24</v>
      </c>
      <c r="B25">
        <f>SUMIFS(Table2[Run Difference],Table2[Team ID],'Overall RD'!A25)/COUNTIF(Table2[Team ID],'Overall RD'!A25)</f>
        <v>-1.2727272727272727</v>
      </c>
    </row>
    <row r="26" spans="1:2" x14ac:dyDescent="0.3">
      <c r="A26">
        <v>25</v>
      </c>
      <c r="B26">
        <f>SUMIFS(Table2[Run Difference],Table2[Team ID],'Overall RD'!A26)/COUNTIF(Table2[Team ID],'Overall RD'!A26)</f>
        <v>-0.42592592592592593</v>
      </c>
    </row>
    <row r="27" spans="1:2" x14ac:dyDescent="0.3">
      <c r="A27">
        <v>26</v>
      </c>
      <c r="B27">
        <f>SUMIFS(Table2[Run Difference],Table2[Team ID],'Overall RD'!A27)/COUNTIF(Table2[Team ID],'Overall RD'!A27)</f>
        <v>-0.04</v>
      </c>
    </row>
    <row r="28" spans="1:2" x14ac:dyDescent="0.3">
      <c r="A28">
        <v>27</v>
      </c>
      <c r="B28">
        <f>SUMIFS(Table2[Run Difference],Table2[Team ID],'Overall RD'!A28)/COUNTIF(Table2[Team ID],'Overall RD'!A28)</f>
        <v>0.4642857142857143</v>
      </c>
    </row>
    <row r="29" spans="1:2" x14ac:dyDescent="0.3">
      <c r="A29">
        <v>28</v>
      </c>
      <c r="B29">
        <f>SUMIFS(Table2[Run Difference],Table2[Team ID],'Overall RD'!A29)/COUNTIF(Table2[Team ID],'Overall RD'!A29)</f>
        <v>0.18518518518518517</v>
      </c>
    </row>
    <row r="30" spans="1:2" x14ac:dyDescent="0.3">
      <c r="A30">
        <v>29</v>
      </c>
      <c r="B30">
        <f>SUMIFS(Table2[Run Difference],Table2[Team ID],'Overall RD'!A30)/COUNTIF(Table2[Team ID],'Overall RD'!A30)</f>
        <v>0.15094339622641509</v>
      </c>
    </row>
    <row r="31" spans="1:2" x14ac:dyDescent="0.3">
      <c r="A31">
        <v>30</v>
      </c>
      <c r="B31">
        <f>SUMIFS(Table2[Run Difference],Table2[Team ID],'Overall RD'!A31)/COUNTIF(Table2[Team ID],'Overall RD'!A31)</f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Game Data</vt:lpstr>
      <vt:lpstr>Sheet4</vt:lpstr>
      <vt:lpstr>Sheet3</vt:lpstr>
      <vt:lpstr>win-loss</vt:lpstr>
      <vt:lpstr>run differential</vt:lpstr>
      <vt:lpstr>Team List</vt:lpstr>
      <vt:lpstr>june games</vt:lpstr>
      <vt:lpstr>Overall 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Class2018</dc:creator>
  <cp:lastModifiedBy>Class2018</cp:lastModifiedBy>
  <dcterms:created xsi:type="dcterms:W3CDTF">2017-06-13T00:21:38Z</dcterms:created>
  <dcterms:modified xsi:type="dcterms:W3CDTF">2017-06-23T05:11:26Z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30e59e13-b6da-45b1-8976-1370d312fa5f</vt:lpwstr>
  </property>
</Properties>
</file>