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dnas\Desktop\graphs\ann\"/>
    </mc:Choice>
  </mc:AlternateContent>
  <xr:revisionPtr revIDLastSave="0" documentId="13_ncr:1_{E56C91B8-1CDE-42C3-89A0-858A1C188E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NN" sheetId="1" r:id="rId1"/>
    <sheet name="Linear_rgr" sheetId="3" r:id="rId2"/>
    <sheet name="Random_forest" sheetId="4" r:id="rId3"/>
    <sheet name="Plo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4" l="1"/>
  <c r="D26" i="4"/>
  <c r="M25" i="4"/>
  <c r="L25" i="4"/>
  <c r="K25" i="4"/>
  <c r="J25" i="4"/>
  <c r="I25" i="4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M22" i="4"/>
  <c r="L22" i="4"/>
  <c r="K22" i="4"/>
  <c r="J22" i="4"/>
  <c r="I22" i="4"/>
  <c r="H22" i="4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6" i="4"/>
  <c r="L16" i="4"/>
  <c r="K16" i="4"/>
  <c r="J16" i="4"/>
  <c r="I16" i="4"/>
  <c r="H16" i="4"/>
  <c r="M15" i="4"/>
  <c r="L15" i="4"/>
  <c r="K15" i="4"/>
  <c r="J15" i="4"/>
  <c r="I15" i="4"/>
  <c r="H15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J3" i="4"/>
  <c r="I3" i="4"/>
  <c r="H3" i="4"/>
  <c r="M2" i="4"/>
  <c r="L2" i="4"/>
  <c r="K2" i="4"/>
  <c r="G33" i="4" s="1"/>
  <c r="J2" i="4"/>
  <c r="F33" i="4" s="1"/>
  <c r="I2" i="4"/>
  <c r="H2" i="4"/>
  <c r="H2" i="3"/>
  <c r="H3" i="3"/>
  <c r="H4" i="3"/>
  <c r="H5" i="3"/>
  <c r="F32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F26" i="3"/>
  <c r="D26" i="3"/>
  <c r="M25" i="3"/>
  <c r="L25" i="3"/>
  <c r="K25" i="3"/>
  <c r="J25" i="3"/>
  <c r="I25" i="3"/>
  <c r="H25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M2" i="3"/>
  <c r="L2" i="3"/>
  <c r="K2" i="3"/>
  <c r="J2" i="3"/>
  <c r="I2" i="3"/>
  <c r="F31" i="1"/>
  <c r="G31" i="1"/>
  <c r="F32" i="1"/>
  <c r="G33" i="1"/>
  <c r="F33" i="1"/>
  <c r="G32" i="1"/>
  <c r="L25" i="1"/>
  <c r="F30" i="1" s="1"/>
  <c r="G30" i="1"/>
  <c r="M2" i="1"/>
  <c r="L2" i="1"/>
  <c r="F29" i="1"/>
  <c r="K2" i="1"/>
  <c r="J2" i="1"/>
  <c r="I2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F26" i="1"/>
  <c r="D26" i="1"/>
  <c r="K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32" i="4" l="1"/>
  <c r="F30" i="4"/>
  <c r="G32" i="4"/>
  <c r="G30" i="4"/>
  <c r="F29" i="4"/>
  <c r="G29" i="4"/>
  <c r="F30" i="3"/>
  <c r="G32" i="3"/>
  <c r="G30" i="3"/>
  <c r="F33" i="3"/>
  <c r="G33" i="3"/>
  <c r="F29" i="3"/>
  <c r="F31" i="3" s="1"/>
  <c r="G29" i="3"/>
  <c r="G31" i="3" s="1"/>
  <c r="G29" i="1"/>
  <c r="G31" i="4" l="1"/>
  <c r="F31" i="4"/>
</calcChain>
</file>

<file path=xl/sharedStrings.xml><?xml version="1.0" encoding="utf-8"?>
<sst xmlns="http://schemas.openxmlformats.org/spreadsheetml/2006/main" count="89" uniqueCount="29">
  <si>
    <t>Sand</t>
  </si>
  <si>
    <t>Silt</t>
  </si>
  <si>
    <t>Clay</t>
  </si>
  <si>
    <t>Actual LL</t>
  </si>
  <si>
    <t>Predicted LL</t>
  </si>
  <si>
    <t>Actual PL</t>
  </si>
  <si>
    <t>Predicted PL</t>
  </si>
  <si>
    <t>Absolute Difference of LL(actual-predicted)</t>
  </si>
  <si>
    <t>Absolute Difference of PL(Actual-Predicted)</t>
  </si>
  <si>
    <t>MAE</t>
  </si>
  <si>
    <t>MSE</t>
  </si>
  <si>
    <t>Squared Error for LL</t>
  </si>
  <si>
    <t>Squared Error for PL</t>
  </si>
  <si>
    <t>Average=</t>
  </si>
  <si>
    <t>PL-mean_PL</t>
  </si>
  <si>
    <t>LL-mean_LL</t>
  </si>
  <si>
    <t>LL</t>
  </si>
  <si>
    <t xml:space="preserve">SSE </t>
  </si>
  <si>
    <t>SST</t>
  </si>
  <si>
    <t>R2</t>
  </si>
  <si>
    <t>PL</t>
  </si>
  <si>
    <t>R2_score</t>
  </si>
  <si>
    <t>ANN</t>
  </si>
  <si>
    <t>Multiple Linear Regression</t>
  </si>
  <si>
    <t>Random Forest</t>
  </si>
  <si>
    <t>Algortithm</t>
  </si>
  <si>
    <t>Linear Regression</t>
  </si>
  <si>
    <t>Parameters</t>
  </si>
  <si>
    <t xml:space="preserve">R-squared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</si>
</sst>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3" borderId="3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center" wrapText="1" readingOrder="1"/>
    </xf>
    <xf numFmtId="0" fontId="4" fillId="5" borderId="5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Liquid Limit (LL)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Plots!$A$10</c:f>
              <c:strCache>
                <c:ptCount val="1"/>
                <c:pt idx="0">
                  <c:v>ANN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Plots!$B$9:$D$9</c:f>
              <c:strCache>
                <c:ptCount val="3"/>
                <c:pt idx="0">
                  <c:v>MSE</c:v>
                </c:pt>
                <c:pt idx="1">
                  <c:v>MAE</c:v>
                </c:pt>
                <c:pt idx="2">
                  <c:v>R2_score</c:v>
                </c:pt>
              </c:strCache>
            </c:strRef>
          </c:cat>
          <c:val>
            <c:numRef>
              <c:f>Plots!$B$10:$D$10</c:f>
              <c:numCache>
                <c:formatCode>General</c:formatCode>
                <c:ptCount val="3"/>
                <c:pt idx="0">
                  <c:v>28.13</c:v>
                </c:pt>
                <c:pt idx="1">
                  <c:v>4.5599999999999996</c:v>
                </c:pt>
                <c:pt idx="2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B-4D7E-A9B9-A0820141A539}"/>
            </c:ext>
          </c:extLst>
        </c:ser>
        <c:ser>
          <c:idx val="1"/>
          <c:order val="1"/>
          <c:tx>
            <c:strRef>
              <c:f>Plots!$A$11</c:f>
              <c:strCache>
                <c:ptCount val="1"/>
                <c:pt idx="0">
                  <c:v>Linear Regression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Plots!$B$9:$D$9</c:f>
              <c:strCache>
                <c:ptCount val="3"/>
                <c:pt idx="0">
                  <c:v>MSE</c:v>
                </c:pt>
                <c:pt idx="1">
                  <c:v>MAE</c:v>
                </c:pt>
                <c:pt idx="2">
                  <c:v>R2_score</c:v>
                </c:pt>
              </c:strCache>
            </c:strRef>
          </c:cat>
          <c:val>
            <c:numRef>
              <c:f>Plots!$B$11:$D$11</c:f>
              <c:numCache>
                <c:formatCode>General</c:formatCode>
                <c:ptCount val="3"/>
                <c:pt idx="0">
                  <c:v>26.78</c:v>
                </c:pt>
                <c:pt idx="1">
                  <c:v>4.37</c:v>
                </c:pt>
                <c:pt idx="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B-4D7E-A9B9-A0820141A539}"/>
            </c:ext>
          </c:extLst>
        </c:ser>
        <c:ser>
          <c:idx val="2"/>
          <c:order val="2"/>
          <c:tx>
            <c:strRef>
              <c:f>Plots!$A$12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Plots!$B$9:$D$9</c:f>
              <c:strCache>
                <c:ptCount val="3"/>
                <c:pt idx="0">
                  <c:v>MSE</c:v>
                </c:pt>
                <c:pt idx="1">
                  <c:v>MAE</c:v>
                </c:pt>
                <c:pt idx="2">
                  <c:v>R2_score</c:v>
                </c:pt>
              </c:strCache>
            </c:strRef>
          </c:cat>
          <c:val>
            <c:numRef>
              <c:f>Plots!$B$12:$D$12</c:f>
              <c:numCache>
                <c:formatCode>General</c:formatCode>
                <c:ptCount val="3"/>
                <c:pt idx="0">
                  <c:v>61.29</c:v>
                </c:pt>
                <c:pt idx="1">
                  <c:v>6.58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B-4D7E-A9B9-A0820141A5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5136287"/>
        <c:axId val="365143359"/>
      </c:barChart>
      <c:catAx>
        <c:axId val="3651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43359"/>
        <c:crosses val="autoZero"/>
        <c:auto val="1"/>
        <c:lblAlgn val="ctr"/>
        <c:lblOffset val="100"/>
        <c:noMultiLvlLbl val="0"/>
      </c:catAx>
      <c:valAx>
        <c:axId val="3651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908050</xdr:colOff>
      <xdr:row>6</xdr:row>
      <xdr:rowOff>0</xdr:rowOff>
    </xdr:from>
    <xdr:to>
      <xdr:col>13</xdr:col>
      <xdr:colOff>460375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9B153-7DAB-4F3F-B92A-65053FF58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showGridLines="0" tabSelected="1" workbookViewId="0">
      <selection activeCell="J33" sqref="J33"/>
    </sheetView>
  </sheetViews>
  <sheetFormatPr defaultRowHeight="14.5" x14ac:dyDescent="0.35"/>
  <cols>
    <col min="4" max="4" width="10.54296875" customWidth="1"/>
    <col min="5" max="5" width="13.36328125" customWidth="1"/>
    <col min="6" max="6" width="11" customWidth="1"/>
    <col min="7" max="7" width="15.90625" customWidth="1"/>
    <col min="8" max="8" width="20.08984375" customWidth="1"/>
    <col min="9" max="9" width="25.26953125" customWidth="1"/>
    <col min="10" max="10" width="20" customWidth="1"/>
    <col min="11" max="11" width="13.08984375" customWidth="1"/>
    <col min="12" max="12" width="10.36328125" customWidth="1"/>
    <col min="13" max="13" width="11.26953125" customWidth="1"/>
  </cols>
  <sheetData>
    <row r="1" spans="1:13" ht="46.5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11</v>
      </c>
      <c r="K1" s="5" t="s">
        <v>12</v>
      </c>
      <c r="L1" s="5" t="s">
        <v>15</v>
      </c>
      <c r="M1" s="5" t="s">
        <v>14</v>
      </c>
    </row>
    <row r="2" spans="1:13" x14ac:dyDescent="0.35">
      <c r="A2" s="1">
        <v>39.4</v>
      </c>
      <c r="B2" s="3">
        <v>40.06</v>
      </c>
      <c r="C2" s="3">
        <v>20.54</v>
      </c>
      <c r="D2" s="3">
        <v>37</v>
      </c>
      <c r="E2" s="3">
        <v>30.523735046386719</v>
      </c>
      <c r="F2" s="3">
        <v>16</v>
      </c>
      <c r="G2" s="3">
        <v>17.03299713134766</v>
      </c>
      <c r="H2" s="2">
        <f>ABS(D2-E2)</f>
        <v>6.4762649536132813</v>
      </c>
      <c r="I2" s="2">
        <f>ABS(F2-G2)</f>
        <v>1.0329971313476598</v>
      </c>
      <c r="J2" s="2">
        <f>(D2-E2)^2</f>
        <v>41.942007749399636</v>
      </c>
      <c r="K2" s="2">
        <f>(F2-G2)^2</f>
        <v>1.0670830733724943</v>
      </c>
      <c r="L2" s="2">
        <f>(D2-AVERAGE($D$2:$D$25))^2</f>
        <v>25.840277777777803</v>
      </c>
      <c r="M2" s="2">
        <f>(F2-AVERAGE($F$2:$F$25))^2</f>
        <v>55.626736111111093</v>
      </c>
    </row>
    <row r="3" spans="1:13" x14ac:dyDescent="0.35">
      <c r="A3" s="1">
        <v>45.9</v>
      </c>
      <c r="B3" s="3">
        <v>38.72</v>
      </c>
      <c r="C3" s="3">
        <v>15.38</v>
      </c>
      <c r="D3" s="3">
        <v>25</v>
      </c>
      <c r="E3" s="3">
        <v>31.35865592956543</v>
      </c>
      <c r="F3" s="3">
        <v>18</v>
      </c>
      <c r="G3" s="3">
        <v>17.511091232299801</v>
      </c>
      <c r="H3" s="2">
        <f t="shared" ref="H3:H25" si="0">ABS(D3-E3)</f>
        <v>6.3586559295654297</v>
      </c>
      <c r="I3" s="2">
        <f t="shared" ref="I3:I25" si="1">ABS(F3-G3)</f>
        <v>0.48890876770019887</v>
      </c>
      <c r="J3" s="2">
        <f t="shared" ref="J3:J25" si="2">(D3-E3)^2</f>
        <v>40.432505230597599</v>
      </c>
      <c r="K3" s="2">
        <f t="shared" ref="K3:K25" si="3">(F3-G3)^2</f>
        <v>0.23903178313412701</v>
      </c>
      <c r="L3" s="2">
        <f t="shared" ref="L3:L24" si="4">(D3-AVERAGE($D$2:$D$25))^2</f>
        <v>291.84027777777789</v>
      </c>
      <c r="M3" s="2">
        <f t="shared" ref="M3:M25" si="5">(F3-AVERAGE($F$2:$F$25))^2</f>
        <v>29.793402777777764</v>
      </c>
    </row>
    <row r="4" spans="1:13" x14ac:dyDescent="0.35">
      <c r="A4" s="1">
        <v>20.7</v>
      </c>
      <c r="B4" s="3">
        <v>58.34</v>
      </c>
      <c r="C4" s="3">
        <v>20.96</v>
      </c>
      <c r="D4" s="3">
        <v>31</v>
      </c>
      <c r="E4" s="3">
        <v>35.104568481445313</v>
      </c>
      <c r="F4" s="3">
        <v>20</v>
      </c>
      <c r="G4" s="3">
        <v>19.568058013916019</v>
      </c>
      <c r="H4" s="2">
        <f t="shared" si="0"/>
        <v>4.1045684814453125</v>
      </c>
      <c r="I4" s="2">
        <f t="shared" si="1"/>
        <v>0.43194198608398082</v>
      </c>
      <c r="J4" s="2">
        <f t="shared" si="2"/>
        <v>16.847482418874279</v>
      </c>
      <c r="K4" s="2">
        <f t="shared" si="3"/>
        <v>0.18657387934217387</v>
      </c>
      <c r="L4" s="2">
        <f t="shared" si="4"/>
        <v>122.84027777777783</v>
      </c>
      <c r="M4" s="2">
        <f t="shared" si="5"/>
        <v>11.960069444444436</v>
      </c>
    </row>
    <row r="5" spans="1:13" x14ac:dyDescent="0.35">
      <c r="A5" s="1">
        <v>4.5</v>
      </c>
      <c r="B5" s="3">
        <v>56.58</v>
      </c>
      <c r="C5" s="3">
        <v>38.92</v>
      </c>
      <c r="D5" s="3">
        <v>54</v>
      </c>
      <c r="E5" s="3">
        <v>44.696571350097663</v>
      </c>
      <c r="F5" s="3">
        <v>32</v>
      </c>
      <c r="G5" s="3">
        <v>24.884452819824219</v>
      </c>
      <c r="H5" s="2">
        <f t="shared" si="0"/>
        <v>9.3034286499023366</v>
      </c>
      <c r="I5" s="2">
        <f t="shared" si="1"/>
        <v>7.1155471801757813</v>
      </c>
      <c r="J5" s="2">
        <f t="shared" si="2"/>
        <v>86.553784643823619</v>
      </c>
      <c r="K5" s="2">
        <f t="shared" si="3"/>
        <v>50.631011673307512</v>
      </c>
      <c r="L5" s="2">
        <f t="shared" si="4"/>
        <v>142.0069444444444</v>
      </c>
      <c r="M5" s="2">
        <f t="shared" si="5"/>
        <v>72.960069444444471</v>
      </c>
    </row>
    <row r="6" spans="1:13" x14ac:dyDescent="0.35">
      <c r="A6" s="1">
        <v>3.9</v>
      </c>
      <c r="B6" s="3">
        <v>64.2</v>
      </c>
      <c r="C6" s="3">
        <v>31.9</v>
      </c>
      <c r="D6" s="3">
        <v>37</v>
      </c>
      <c r="E6" s="3">
        <v>42.518024444580078</v>
      </c>
      <c r="F6" s="3">
        <v>20</v>
      </c>
      <c r="G6" s="3">
        <v>23.67523193359375</v>
      </c>
      <c r="H6" s="2">
        <f t="shared" si="0"/>
        <v>5.5180244445800781</v>
      </c>
      <c r="I6" s="2">
        <f t="shared" si="1"/>
        <v>3.67523193359375</v>
      </c>
      <c r="J6" s="2">
        <f t="shared" si="2"/>
        <v>30.44859377098328</v>
      </c>
      <c r="K6" s="2">
        <f t="shared" si="3"/>
        <v>13.507329765707254</v>
      </c>
      <c r="L6" s="2">
        <f t="shared" si="4"/>
        <v>25.840277777777803</v>
      </c>
      <c r="M6" s="2">
        <f t="shared" si="5"/>
        <v>11.960069444444436</v>
      </c>
    </row>
    <row r="7" spans="1:13" x14ac:dyDescent="0.35">
      <c r="A7" s="1">
        <v>0.3</v>
      </c>
      <c r="B7" s="3">
        <v>22.69</v>
      </c>
      <c r="C7" s="3">
        <v>77.010000000000005</v>
      </c>
      <c r="D7" s="3">
        <v>40</v>
      </c>
      <c r="E7" s="3">
        <v>48.414402008056598</v>
      </c>
      <c r="F7" s="3">
        <v>25</v>
      </c>
      <c r="G7" s="3">
        <v>25.4962463378906</v>
      </c>
      <c r="H7" s="2">
        <f t="shared" si="0"/>
        <v>8.414402008056598</v>
      </c>
      <c r="I7" s="2">
        <f t="shared" si="1"/>
        <v>0.49624633789060013</v>
      </c>
      <c r="J7" s="2">
        <f t="shared" si="2"/>
        <v>70.802161153186915</v>
      </c>
      <c r="K7" s="2">
        <f t="shared" si="3"/>
        <v>0.24626042786983168</v>
      </c>
      <c r="L7" s="2">
        <f t="shared" si="4"/>
        <v>4.3402777777777874</v>
      </c>
      <c r="M7" s="2">
        <f t="shared" si="5"/>
        <v>2.3767361111111147</v>
      </c>
    </row>
    <row r="8" spans="1:13" x14ac:dyDescent="0.35">
      <c r="A8" s="1">
        <v>4.4000000000000004</v>
      </c>
      <c r="B8" s="3">
        <v>45.54</v>
      </c>
      <c r="C8" s="3">
        <v>50.06</v>
      </c>
      <c r="D8" s="3">
        <v>53</v>
      </c>
      <c r="E8" s="3">
        <v>48.421676635742188</v>
      </c>
      <c r="F8" s="3">
        <v>26</v>
      </c>
      <c r="G8" s="3">
        <v>30.951736450195298</v>
      </c>
      <c r="H8" s="2">
        <f t="shared" si="0"/>
        <v>4.5783233642578125</v>
      </c>
      <c r="I8" s="2">
        <f t="shared" si="1"/>
        <v>4.9517364501952983</v>
      </c>
      <c r="J8" s="2">
        <f t="shared" si="2"/>
        <v>20.961044827708974</v>
      </c>
      <c r="K8" s="2">
        <f t="shared" si="3"/>
        <v>24.519693872192732</v>
      </c>
      <c r="L8" s="2">
        <f t="shared" si="4"/>
        <v>119.17361111111106</v>
      </c>
      <c r="M8" s="2">
        <f t="shared" si="5"/>
        <v>6.4600694444444509</v>
      </c>
    </row>
    <row r="9" spans="1:13" x14ac:dyDescent="0.35">
      <c r="A9" s="1">
        <v>1.1000000000000001</v>
      </c>
      <c r="B9" s="3">
        <v>49.61</v>
      </c>
      <c r="C9" s="3">
        <v>49.29</v>
      </c>
      <c r="D9" s="3">
        <v>52</v>
      </c>
      <c r="E9" s="3">
        <v>49.006504058837891</v>
      </c>
      <c r="F9" s="3">
        <v>22</v>
      </c>
      <c r="G9" s="3">
        <v>27.275203704833981</v>
      </c>
      <c r="H9" s="2">
        <f t="shared" si="0"/>
        <v>2.9934959411621094</v>
      </c>
      <c r="I9" s="2">
        <f t="shared" si="1"/>
        <v>5.2752037048339808</v>
      </c>
      <c r="J9" s="2">
        <f t="shared" si="2"/>
        <v>8.961017949754023</v>
      </c>
      <c r="K9" s="2">
        <f t="shared" si="3"/>
        <v>27.827774127494155</v>
      </c>
      <c r="L9" s="2">
        <f t="shared" si="4"/>
        <v>98.340277777777729</v>
      </c>
      <c r="M9" s="2">
        <f t="shared" si="5"/>
        <v>2.1267361111111076</v>
      </c>
    </row>
    <row r="10" spans="1:13" x14ac:dyDescent="0.35">
      <c r="A10" s="1">
        <v>10.7</v>
      </c>
      <c r="B10" s="3">
        <v>46.06</v>
      </c>
      <c r="C10" s="3">
        <v>43.24</v>
      </c>
      <c r="D10" s="3">
        <v>43</v>
      </c>
      <c r="E10" s="3">
        <v>44.552055358886719</v>
      </c>
      <c r="F10" s="3">
        <v>23</v>
      </c>
      <c r="G10" s="3">
        <v>24.806306838989261</v>
      </c>
      <c r="H10" s="2">
        <f t="shared" si="0"/>
        <v>1.5520553588867188</v>
      </c>
      <c r="I10" s="2">
        <f t="shared" si="1"/>
        <v>1.8063068389892614</v>
      </c>
      <c r="J10" s="2">
        <f t="shared" si="2"/>
        <v>2.4088758370489813</v>
      </c>
      <c r="K10" s="2">
        <f t="shared" si="3"/>
        <v>3.2627443965793774</v>
      </c>
      <c r="L10" s="2">
        <f t="shared" si="4"/>
        <v>0.84027777777777346</v>
      </c>
      <c r="M10" s="2">
        <f t="shared" si="5"/>
        <v>0.21006944444444337</v>
      </c>
    </row>
    <row r="11" spans="1:13" x14ac:dyDescent="0.35">
      <c r="A11" s="1">
        <v>2.2000000000000002</v>
      </c>
      <c r="B11" s="3">
        <v>56.58</v>
      </c>
      <c r="C11" s="3">
        <v>41.22</v>
      </c>
      <c r="D11" s="3">
        <v>43</v>
      </c>
      <c r="E11" s="3">
        <v>46.046249389648438</v>
      </c>
      <c r="F11" s="3">
        <v>24</v>
      </c>
      <c r="G11" s="3">
        <v>25.632720947265621</v>
      </c>
      <c r="H11" s="2">
        <f t="shared" si="0"/>
        <v>3.0462493896484375</v>
      </c>
      <c r="I11" s="2">
        <f t="shared" si="1"/>
        <v>1.6327209472656214</v>
      </c>
      <c r="J11" s="2">
        <f t="shared" si="2"/>
        <v>9.279635343933478</v>
      </c>
      <c r="K11" s="2">
        <f t="shared" si="3"/>
        <v>2.6657776916399483</v>
      </c>
      <c r="L11" s="2">
        <f t="shared" si="4"/>
        <v>0.84027777777777346</v>
      </c>
      <c r="M11" s="2">
        <f t="shared" si="5"/>
        <v>0.29340277777777907</v>
      </c>
    </row>
    <row r="12" spans="1:13" x14ac:dyDescent="0.35">
      <c r="A12" s="1">
        <v>50.8</v>
      </c>
      <c r="B12" s="3">
        <v>33.03</v>
      </c>
      <c r="C12" s="3">
        <v>16.170000000000002</v>
      </c>
      <c r="D12" s="3">
        <v>32</v>
      </c>
      <c r="E12" s="3">
        <v>29.722627639770511</v>
      </c>
      <c r="F12" s="3">
        <v>22</v>
      </c>
      <c r="G12" s="3">
        <v>16.602823257446289</v>
      </c>
      <c r="H12" s="2">
        <f t="shared" si="0"/>
        <v>2.2773723602294886</v>
      </c>
      <c r="I12" s="2">
        <f t="shared" si="1"/>
        <v>5.3971767425537109</v>
      </c>
      <c r="J12" s="2">
        <f t="shared" si="2"/>
        <v>5.1864248671372319</v>
      </c>
      <c r="K12" s="2">
        <f t="shared" si="3"/>
        <v>29.129516790362686</v>
      </c>
      <c r="L12" s="2">
        <f t="shared" si="4"/>
        <v>101.67361111111116</v>
      </c>
      <c r="M12" s="2">
        <f t="shared" si="5"/>
        <v>2.1267361111111076</v>
      </c>
    </row>
    <row r="13" spans="1:13" x14ac:dyDescent="0.35">
      <c r="A13" s="1">
        <v>2.5</v>
      </c>
      <c r="B13" s="3">
        <v>69.25</v>
      </c>
      <c r="C13" s="3">
        <v>28.25</v>
      </c>
      <c r="D13" s="3">
        <v>39</v>
      </c>
      <c r="E13" s="3">
        <v>41.662445068359382</v>
      </c>
      <c r="F13" s="3">
        <v>22</v>
      </c>
      <c r="G13" s="3">
        <v>23.199947357177731</v>
      </c>
      <c r="H13" s="2">
        <f t="shared" si="0"/>
        <v>2.6624450683593821</v>
      </c>
      <c r="I13" s="2">
        <f t="shared" si="1"/>
        <v>1.1999473571777308</v>
      </c>
      <c r="J13" s="2">
        <f t="shared" si="2"/>
        <v>7.0886137420311952</v>
      </c>
      <c r="K13" s="2">
        <f t="shared" si="3"/>
        <v>1.4398736599978208</v>
      </c>
      <c r="L13" s="2">
        <f t="shared" si="4"/>
        <v>9.5069444444444589</v>
      </c>
      <c r="M13" s="2">
        <f t="shared" si="5"/>
        <v>2.1267361111111076</v>
      </c>
    </row>
    <row r="14" spans="1:13" x14ac:dyDescent="0.35">
      <c r="A14" s="1">
        <v>8.5</v>
      </c>
      <c r="B14" s="3">
        <v>78.47</v>
      </c>
      <c r="C14" s="3">
        <v>13.03</v>
      </c>
      <c r="D14" s="3">
        <v>38</v>
      </c>
      <c r="E14" s="3">
        <v>42.064559936523438</v>
      </c>
      <c r="F14" s="3">
        <v>26</v>
      </c>
      <c r="G14" s="3">
        <v>23.446004867553711</v>
      </c>
      <c r="H14" s="2">
        <f t="shared" si="0"/>
        <v>4.0645599365234375</v>
      </c>
      <c r="I14" s="2">
        <f t="shared" si="1"/>
        <v>2.5539951324462891</v>
      </c>
      <c r="J14" s="2">
        <f t="shared" si="2"/>
        <v>16.52064747759141</v>
      </c>
      <c r="K14" s="2">
        <f t="shared" si="3"/>
        <v>6.5228911365593376</v>
      </c>
      <c r="L14" s="2">
        <f t="shared" si="4"/>
        <v>16.673611111111132</v>
      </c>
      <c r="M14" s="2">
        <f t="shared" si="5"/>
        <v>6.4600694444444509</v>
      </c>
    </row>
    <row r="15" spans="1:13" x14ac:dyDescent="0.35">
      <c r="A15" s="1">
        <v>25.8</v>
      </c>
      <c r="B15" s="3">
        <v>62.84</v>
      </c>
      <c r="C15" s="3">
        <v>11.37</v>
      </c>
      <c r="D15" s="3">
        <v>36</v>
      </c>
      <c r="E15" s="3">
        <v>38.447101593017578</v>
      </c>
      <c r="F15" s="3">
        <v>20</v>
      </c>
      <c r="G15" s="3">
        <v>21.448160171508789</v>
      </c>
      <c r="H15" s="2">
        <f t="shared" si="0"/>
        <v>2.4471015930175781</v>
      </c>
      <c r="I15" s="2">
        <f t="shared" si="1"/>
        <v>1.4481601715087891</v>
      </c>
      <c r="J15" s="2">
        <f t="shared" si="2"/>
        <v>5.9883062065491686</v>
      </c>
      <c r="K15" s="2">
        <f t="shared" si="3"/>
        <v>2.0971678823443654</v>
      </c>
      <c r="L15" s="2">
        <f t="shared" si="4"/>
        <v>37.006944444444471</v>
      </c>
      <c r="M15" s="2">
        <f t="shared" si="5"/>
        <v>11.960069444444436</v>
      </c>
    </row>
    <row r="16" spans="1:13" x14ac:dyDescent="0.35">
      <c r="A16" s="1">
        <v>1.4</v>
      </c>
      <c r="B16" s="3">
        <v>57.7</v>
      </c>
      <c r="C16" s="3">
        <v>40.9</v>
      </c>
      <c r="D16" s="3">
        <v>56</v>
      </c>
      <c r="E16" s="3">
        <v>46.143741607666023</v>
      </c>
      <c r="F16" s="3">
        <v>24</v>
      </c>
      <c r="G16" s="3">
        <v>25.68656158447266</v>
      </c>
      <c r="H16" s="2">
        <f t="shared" si="0"/>
        <v>9.8562583923339773</v>
      </c>
      <c r="I16" s="2">
        <f t="shared" si="1"/>
        <v>1.6865615844726598</v>
      </c>
      <c r="J16" s="2">
        <f t="shared" si="2"/>
        <v>97.145829496453956</v>
      </c>
      <c r="K16" s="2">
        <f t="shared" si="3"/>
        <v>2.8444899782189288</v>
      </c>
      <c r="L16" s="2">
        <f t="shared" si="4"/>
        <v>193.67361111111106</v>
      </c>
      <c r="M16" s="2">
        <f t="shared" si="5"/>
        <v>0.29340277777777907</v>
      </c>
    </row>
    <row r="17" spans="1:13" x14ac:dyDescent="0.35">
      <c r="A17" s="1">
        <v>8</v>
      </c>
      <c r="B17" s="3">
        <v>65.8</v>
      </c>
      <c r="C17" s="3">
        <v>26.2</v>
      </c>
      <c r="D17" s="3">
        <v>38</v>
      </c>
      <c r="E17" s="3">
        <v>39.580726623535163</v>
      </c>
      <c r="F17" s="3">
        <v>22</v>
      </c>
      <c r="G17" s="3">
        <v>22.046480178833011</v>
      </c>
      <c r="H17" s="2">
        <f t="shared" si="0"/>
        <v>1.5807266235351634</v>
      </c>
      <c r="I17" s="2">
        <f t="shared" si="1"/>
        <v>4.6480178833011365E-2</v>
      </c>
      <c r="J17" s="2">
        <f t="shared" si="2"/>
        <v>2.4986966583528782</v>
      </c>
      <c r="K17" s="2">
        <f t="shared" si="3"/>
        <v>2.160407024348718E-3</v>
      </c>
      <c r="L17" s="2">
        <f t="shared" si="4"/>
        <v>16.673611111111132</v>
      </c>
      <c r="M17" s="2">
        <f t="shared" si="5"/>
        <v>2.1267361111111076</v>
      </c>
    </row>
    <row r="18" spans="1:13" x14ac:dyDescent="0.35">
      <c r="A18" s="1">
        <v>2.8</v>
      </c>
      <c r="B18" s="3">
        <v>62.13</v>
      </c>
      <c r="C18" s="3">
        <v>35.08</v>
      </c>
      <c r="D18" s="3">
        <v>54</v>
      </c>
      <c r="E18" s="3">
        <v>43.857490539550781</v>
      </c>
      <c r="F18" s="3">
        <v>26</v>
      </c>
      <c r="G18" s="3">
        <v>24.418222427368161</v>
      </c>
      <c r="H18" s="2">
        <f t="shared" si="0"/>
        <v>10.142509460449219</v>
      </c>
      <c r="I18" s="2">
        <f t="shared" si="1"/>
        <v>1.5817775726318395</v>
      </c>
      <c r="J18" s="2">
        <f t="shared" si="2"/>
        <v>102.8704981553019</v>
      </c>
      <c r="K18" s="2">
        <f t="shared" si="3"/>
        <v>2.5020202892810741</v>
      </c>
      <c r="L18" s="2">
        <f t="shared" si="4"/>
        <v>142.0069444444444</v>
      </c>
      <c r="M18" s="2">
        <f t="shared" si="5"/>
        <v>6.4600694444444509</v>
      </c>
    </row>
    <row r="19" spans="1:13" x14ac:dyDescent="0.35">
      <c r="A19" s="1">
        <v>11.5</v>
      </c>
      <c r="B19" s="3">
        <v>58.08</v>
      </c>
      <c r="C19" s="3">
        <v>30.42</v>
      </c>
      <c r="D19" s="3">
        <v>41</v>
      </c>
      <c r="E19" s="3">
        <v>40.090709686279297</v>
      </c>
      <c r="F19" s="3">
        <v>21</v>
      </c>
      <c r="G19" s="3">
        <v>22.330667495727539</v>
      </c>
      <c r="H19" s="2">
        <f t="shared" si="0"/>
        <v>0.90929031372070313</v>
      </c>
      <c r="I19" s="2">
        <f t="shared" si="1"/>
        <v>1.3306674957275391</v>
      </c>
      <c r="J19" s="2">
        <f t="shared" si="2"/>
        <v>0.82680887462629471</v>
      </c>
      <c r="K19" s="2">
        <f t="shared" si="3"/>
        <v>1.7706759841858002</v>
      </c>
      <c r="L19" s="2">
        <f t="shared" si="4"/>
        <v>1.1736111111111163</v>
      </c>
      <c r="M19" s="2">
        <f t="shared" si="5"/>
        <v>6.0434027777777724</v>
      </c>
    </row>
    <row r="20" spans="1:13" x14ac:dyDescent="0.35">
      <c r="A20" s="1">
        <v>2.9</v>
      </c>
      <c r="B20" s="3">
        <v>47.57</v>
      </c>
      <c r="C20" s="3">
        <v>49.53</v>
      </c>
      <c r="D20" s="3">
        <v>65</v>
      </c>
      <c r="E20" s="3">
        <v>58.627723693847699</v>
      </c>
      <c r="F20" s="3">
        <v>33</v>
      </c>
      <c r="G20" s="3">
        <v>27.06558990478516</v>
      </c>
      <c r="H20" s="2">
        <f t="shared" si="0"/>
        <v>6.3722763061523011</v>
      </c>
      <c r="I20" s="2">
        <f t="shared" si="1"/>
        <v>5.9344100952148402</v>
      </c>
      <c r="J20" s="2">
        <f t="shared" si="2"/>
        <v>40.605905321950019</v>
      </c>
      <c r="K20" s="2">
        <f t="shared" si="3"/>
        <v>35.217223178187808</v>
      </c>
      <c r="L20" s="2">
        <f t="shared" si="4"/>
        <v>525.17361111111097</v>
      </c>
      <c r="M20" s="2">
        <f t="shared" si="5"/>
        <v>91.0434027777778</v>
      </c>
    </row>
    <row r="21" spans="1:13" x14ac:dyDescent="0.35">
      <c r="A21" s="1">
        <v>9.5</v>
      </c>
      <c r="B21" s="3">
        <v>75.22</v>
      </c>
      <c r="C21" s="3">
        <v>15.27</v>
      </c>
      <c r="D21" s="3">
        <v>38</v>
      </c>
      <c r="E21" s="3">
        <v>40.719425201416023</v>
      </c>
      <c r="F21" s="3">
        <v>26</v>
      </c>
      <c r="G21" s="3">
        <v>22.694351196289059</v>
      </c>
      <c r="H21" s="2">
        <f t="shared" si="0"/>
        <v>2.7194252014160227</v>
      </c>
      <c r="I21" s="2">
        <f t="shared" si="1"/>
        <v>3.3056488037109411</v>
      </c>
      <c r="J21" s="2">
        <f t="shared" si="2"/>
        <v>7.3952734260965762</v>
      </c>
      <c r="K21" s="2">
        <f t="shared" si="3"/>
        <v>10.927314013475575</v>
      </c>
      <c r="L21" s="2">
        <f t="shared" si="4"/>
        <v>16.673611111111132</v>
      </c>
      <c r="M21" s="2">
        <f t="shared" si="5"/>
        <v>6.4600694444444509</v>
      </c>
    </row>
    <row r="22" spans="1:13" x14ac:dyDescent="0.35">
      <c r="A22" s="1">
        <v>1.6</v>
      </c>
      <c r="B22" s="3">
        <v>73.81</v>
      </c>
      <c r="C22" s="3">
        <v>24.59</v>
      </c>
      <c r="D22" s="3">
        <v>46</v>
      </c>
      <c r="E22" s="3">
        <v>40.676185607910163</v>
      </c>
      <c r="F22" s="3">
        <v>24</v>
      </c>
      <c r="G22" s="3">
        <v>22.65230560302734</v>
      </c>
      <c r="H22" s="2">
        <f t="shared" si="0"/>
        <v>5.3238143920898366</v>
      </c>
      <c r="I22" s="2">
        <f t="shared" si="1"/>
        <v>1.3476943969726598</v>
      </c>
      <c r="J22" s="2">
        <f t="shared" si="2"/>
        <v>28.342999681422878</v>
      </c>
      <c r="K22" s="2">
        <f t="shared" si="3"/>
        <v>1.8162801876315011</v>
      </c>
      <c r="L22" s="2">
        <f t="shared" si="4"/>
        <v>15.340277777777759</v>
      </c>
      <c r="M22" s="2">
        <f t="shared" si="5"/>
        <v>0.29340277777777907</v>
      </c>
    </row>
    <row r="23" spans="1:13" x14ac:dyDescent="0.35">
      <c r="A23" s="1">
        <v>1.5</v>
      </c>
      <c r="B23" s="3">
        <v>59.73</v>
      </c>
      <c r="C23" s="3">
        <v>38.770000000000003</v>
      </c>
      <c r="D23" s="3">
        <v>43</v>
      </c>
      <c r="E23" s="3">
        <v>45.410884857177727</v>
      </c>
      <c r="F23" s="3">
        <v>20</v>
      </c>
      <c r="G23" s="3">
        <v>25.279880523681641</v>
      </c>
      <c r="H23" s="2">
        <f t="shared" si="0"/>
        <v>2.4108848571777273</v>
      </c>
      <c r="I23" s="2">
        <f t="shared" si="1"/>
        <v>5.2798805236816406</v>
      </c>
      <c r="J23" s="2">
        <f t="shared" si="2"/>
        <v>5.81236579456887</v>
      </c>
      <c r="K23" s="2">
        <f t="shared" si="3"/>
        <v>27.877138344352716</v>
      </c>
      <c r="L23" s="2">
        <f t="shared" si="4"/>
        <v>0.84027777777777346</v>
      </c>
      <c r="M23" s="2">
        <f t="shared" si="5"/>
        <v>11.960069444444436</v>
      </c>
    </row>
    <row r="24" spans="1:13" x14ac:dyDescent="0.35">
      <c r="A24" s="1">
        <v>1.6</v>
      </c>
      <c r="B24" s="3">
        <v>74.28</v>
      </c>
      <c r="C24" s="3">
        <v>24.12</v>
      </c>
      <c r="D24" s="3">
        <v>39</v>
      </c>
      <c r="E24" s="3">
        <v>40.520095825195313</v>
      </c>
      <c r="F24" s="3">
        <v>30</v>
      </c>
      <c r="G24" s="3">
        <v>28.5656833648682</v>
      </c>
      <c r="H24" s="2">
        <f t="shared" si="0"/>
        <v>1.5200958251953125</v>
      </c>
      <c r="I24" s="2">
        <f t="shared" si="1"/>
        <v>1.4343166351318004</v>
      </c>
      <c r="J24" s="2">
        <f t="shared" si="2"/>
        <v>2.3106913177762181</v>
      </c>
      <c r="K24" s="2">
        <f t="shared" si="3"/>
        <v>2.0572642098158105</v>
      </c>
      <c r="L24" s="2">
        <f t="shared" si="4"/>
        <v>9.5069444444444589</v>
      </c>
      <c r="M24" s="2">
        <f t="shared" si="5"/>
        <v>42.793402777777793</v>
      </c>
    </row>
    <row r="25" spans="1:13" x14ac:dyDescent="0.35">
      <c r="A25" s="1">
        <v>22.5</v>
      </c>
      <c r="B25" s="3">
        <v>57.03</v>
      </c>
      <c r="C25" s="3">
        <v>20.47</v>
      </c>
      <c r="D25" s="3">
        <v>30</v>
      </c>
      <c r="E25" s="3">
        <v>34.881263732910163</v>
      </c>
      <c r="F25" s="3">
        <v>21</v>
      </c>
      <c r="G25" s="3">
        <v>19.445915222167969</v>
      </c>
      <c r="H25" s="2">
        <f t="shared" si="0"/>
        <v>4.8812637329101634</v>
      </c>
      <c r="I25" s="2">
        <f t="shared" si="1"/>
        <v>1.5540847778320313</v>
      </c>
      <c r="J25" s="2">
        <f t="shared" si="2"/>
        <v>23.826735630224064</v>
      </c>
      <c r="K25" s="2">
        <f t="shared" si="3"/>
        <v>2.4151794966892339</v>
      </c>
      <c r="L25" s="2">
        <f>(D25-AVERAGE($D$2:$D$25))^2</f>
        <v>146.00694444444451</v>
      </c>
      <c r="M25" s="2">
        <f t="shared" si="5"/>
        <v>6.0434027777777724</v>
      </c>
    </row>
    <row r="26" spans="1:13" x14ac:dyDescent="0.35">
      <c r="C26" t="s">
        <v>13</v>
      </c>
      <c r="D26">
        <f>AVERAGE(D2:D25)</f>
        <v>42.083333333333336</v>
      </c>
      <c r="F26">
        <f>AVERAGE(F2:F25)</f>
        <v>23.458333333333332</v>
      </c>
    </row>
    <row r="28" spans="1:13" x14ac:dyDescent="0.35">
      <c r="E28" s="6"/>
      <c r="F28" s="6" t="s">
        <v>16</v>
      </c>
      <c r="G28" s="6" t="s">
        <v>20</v>
      </c>
    </row>
    <row r="29" spans="1:13" x14ac:dyDescent="0.35">
      <c r="E29" s="7" t="s">
        <v>17</v>
      </c>
      <c r="F29" s="7">
        <f>SUM(J2:J25)</f>
        <v>675.05690557539344</v>
      </c>
      <c r="G29" s="7">
        <f>SUM(K2:K25)</f>
        <v>250.77247624876654</v>
      </c>
    </row>
    <row r="30" spans="1:13" x14ac:dyDescent="0.35">
      <c r="E30" s="7" t="s">
        <v>18</v>
      </c>
      <c r="F30" s="7">
        <f>SUM(L2:L25)</f>
        <v>2063.8333333333335</v>
      </c>
      <c r="G30" s="7">
        <f>SUM(M2:M25)</f>
        <v>389.95833333333337</v>
      </c>
    </row>
    <row r="31" spans="1:13" x14ac:dyDescent="0.35">
      <c r="E31" s="7" t="s">
        <v>19</v>
      </c>
      <c r="F31" s="7">
        <f>1-(F29/F30)</f>
        <v>0.67291113353368648</v>
      </c>
      <c r="G31" s="7">
        <f>1-(G29/G30)</f>
        <v>0.35692494604440683</v>
      </c>
    </row>
    <row r="32" spans="1:13" x14ac:dyDescent="0.35">
      <c r="E32" s="7" t="s">
        <v>9</v>
      </c>
      <c r="F32" s="7">
        <f>AVERAGE(H2:H25)</f>
        <v>4.5630621910095179</v>
      </c>
      <c r="G32" s="7">
        <f>AVERAGE(I2:I25)</f>
        <v>2.5419851144154832</v>
      </c>
    </row>
    <row r="33" spans="5:7" x14ac:dyDescent="0.35">
      <c r="E33" s="7" t="s">
        <v>10</v>
      </c>
      <c r="F33" s="7">
        <f>AVERAGE(J2:J25)</f>
        <v>28.127371065641395</v>
      </c>
      <c r="G33" s="7">
        <f>AVERAGE(K2:K25)</f>
        <v>10.448853177031939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5101-3620-4C6C-8CBD-5760CA982F18}">
  <dimension ref="A1:M33"/>
  <sheetViews>
    <sheetView topLeftCell="A7" workbookViewId="0">
      <selection activeCell="G38" sqref="G38"/>
    </sheetView>
  </sheetViews>
  <sheetFormatPr defaultRowHeight="14.5" x14ac:dyDescent="0.35"/>
  <cols>
    <col min="4" max="4" width="10.54296875" customWidth="1"/>
    <col min="5" max="5" width="13.36328125" customWidth="1"/>
    <col min="6" max="6" width="11" customWidth="1"/>
    <col min="7" max="7" width="15.90625" customWidth="1"/>
    <col min="8" max="8" width="20.08984375" customWidth="1"/>
    <col min="9" max="9" width="25.26953125" customWidth="1"/>
    <col min="10" max="10" width="20" customWidth="1"/>
    <col min="11" max="11" width="13.08984375" customWidth="1"/>
    <col min="12" max="12" width="10.36328125" customWidth="1"/>
    <col min="13" max="13" width="11.26953125" customWidth="1"/>
  </cols>
  <sheetData>
    <row r="1" spans="1:13" ht="46.5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11</v>
      </c>
      <c r="K1" s="5" t="s">
        <v>12</v>
      </c>
      <c r="L1" s="5" t="s">
        <v>15</v>
      </c>
      <c r="M1" s="5" t="s">
        <v>14</v>
      </c>
    </row>
    <row r="2" spans="1:13" x14ac:dyDescent="0.35">
      <c r="A2" s="8">
        <v>11.1</v>
      </c>
      <c r="B2" s="8">
        <v>66.33</v>
      </c>
      <c r="C2" s="8">
        <v>22.58</v>
      </c>
      <c r="D2" s="8">
        <v>31</v>
      </c>
      <c r="E2" s="8">
        <v>38.461696690423203</v>
      </c>
      <c r="F2" s="8">
        <v>20</v>
      </c>
      <c r="G2" s="8">
        <v>22.490750865063092</v>
      </c>
      <c r="H2" s="2">
        <f>ABS(D2-E2)</f>
        <v>7.4616966904232029</v>
      </c>
      <c r="I2" s="2">
        <f>ABS(F2-G2)</f>
        <v>2.4907508650630916</v>
      </c>
      <c r="J2" s="2">
        <f>(D2-E2)^2</f>
        <v>55.67691749987258</v>
      </c>
      <c r="K2" s="2">
        <f>(F2-G2)^2</f>
        <v>6.2038398718125389</v>
      </c>
      <c r="L2" s="2">
        <f>(D2-AVERAGE($D$2:$D$25))^2</f>
        <v>51.361111111111079</v>
      </c>
      <c r="M2" s="2">
        <f>(F2-AVERAGE($F$2:$F$25))^2</f>
        <v>14.694444444444436</v>
      </c>
    </row>
    <row r="3" spans="1:13" x14ac:dyDescent="0.35">
      <c r="A3" s="8">
        <v>7.3</v>
      </c>
      <c r="B3" s="8">
        <v>70.17</v>
      </c>
      <c r="C3" s="8">
        <v>22.52</v>
      </c>
      <c r="D3" s="8">
        <v>36</v>
      </c>
      <c r="E3" s="8">
        <v>40.640872222222242</v>
      </c>
      <c r="F3" s="8">
        <v>24</v>
      </c>
      <c r="G3" s="8">
        <v>24.916652376290589</v>
      </c>
      <c r="H3" s="2">
        <f t="shared" ref="H3:H25" si="0">ABS(D3-E3)</f>
        <v>4.6408722222222423</v>
      </c>
      <c r="I3" s="2">
        <f t="shared" ref="I3:I25" si="1">ABS(F3-G3)</f>
        <v>0.91665237629058893</v>
      </c>
      <c r="J3" s="2">
        <f t="shared" ref="J3:J25" si="2">(D3-E3)^2</f>
        <v>21.537694982994012</v>
      </c>
      <c r="K3" s="2">
        <f t="shared" ref="K3:K25" si="3">(F3-G3)^2</f>
        <v>0.84025157895918345</v>
      </c>
      <c r="L3" s="2">
        <f t="shared" ref="L3:L24" si="4">(D3-AVERAGE($D$2:$D$25))^2</f>
        <v>4.694444444444434</v>
      </c>
      <c r="M3" s="2">
        <f t="shared" ref="M3:M25" si="5">(F3-AVERAGE($F$2:$F$25))^2</f>
        <v>2.7777777777778172E-2</v>
      </c>
    </row>
    <row r="4" spans="1:13" x14ac:dyDescent="0.35">
      <c r="A4" s="8">
        <v>11.1</v>
      </c>
      <c r="B4" s="8">
        <v>64.040000000000006</v>
      </c>
      <c r="C4" s="8">
        <v>24.87</v>
      </c>
      <c r="D4" s="8">
        <v>38</v>
      </c>
      <c r="E4" s="8">
        <v>39.151887248433923</v>
      </c>
      <c r="F4" s="8">
        <v>23</v>
      </c>
      <c r="G4" s="8">
        <v>22.506127033357188</v>
      </c>
      <c r="H4" s="2">
        <f t="shared" si="0"/>
        <v>1.1518872484339227</v>
      </c>
      <c r="I4" s="2">
        <f t="shared" si="1"/>
        <v>0.49387296664281166</v>
      </c>
      <c r="J4" s="2">
        <f t="shared" si="2"/>
        <v>1.3268442331046735</v>
      </c>
      <c r="K4" s="2">
        <f t="shared" si="3"/>
        <v>0.24391050718057175</v>
      </c>
      <c r="L4" s="2">
        <f t="shared" si="4"/>
        <v>2.7777777777776989E-2</v>
      </c>
      <c r="M4" s="2">
        <f t="shared" si="5"/>
        <v>0.69444444444444242</v>
      </c>
    </row>
    <row r="5" spans="1:13" x14ac:dyDescent="0.35">
      <c r="A5" s="8">
        <v>1.6</v>
      </c>
      <c r="B5" s="8">
        <v>79</v>
      </c>
      <c r="C5" s="8">
        <v>19.39</v>
      </c>
      <c r="D5" s="8">
        <v>39</v>
      </c>
      <c r="E5" s="8">
        <v>40.661560977185218</v>
      </c>
      <c r="F5" s="8">
        <v>28</v>
      </c>
      <c r="G5" s="8">
        <v>25.748480755246419</v>
      </c>
      <c r="H5" s="2">
        <f t="shared" si="0"/>
        <v>1.6615609771852178</v>
      </c>
      <c r="I5" s="2">
        <f t="shared" si="1"/>
        <v>2.251519244753581</v>
      </c>
      <c r="J5" s="2">
        <f t="shared" si="2"/>
        <v>2.760784880904696</v>
      </c>
      <c r="K5" s="2">
        <f t="shared" si="3"/>
        <v>5.0693389094957357</v>
      </c>
      <c r="L5" s="2">
        <f t="shared" si="4"/>
        <v>0.69444444444444842</v>
      </c>
      <c r="M5" s="2">
        <f t="shared" si="5"/>
        <v>17.361111111111121</v>
      </c>
    </row>
    <row r="6" spans="1:13" x14ac:dyDescent="0.35">
      <c r="A6" s="8">
        <v>7.3</v>
      </c>
      <c r="B6" s="8">
        <v>71.069999999999993</v>
      </c>
      <c r="C6" s="8">
        <v>21.63</v>
      </c>
      <c r="D6" s="8">
        <v>37</v>
      </c>
      <c r="E6" s="8">
        <v>39.595352542979533</v>
      </c>
      <c r="F6" s="8">
        <v>25</v>
      </c>
      <c r="G6" s="8">
        <v>23.981805866686049</v>
      </c>
      <c r="H6" s="2">
        <f t="shared" si="0"/>
        <v>2.5953525429795334</v>
      </c>
      <c r="I6" s="2">
        <f t="shared" si="1"/>
        <v>1.0181941333139513</v>
      </c>
      <c r="J6" s="2">
        <f t="shared" si="2"/>
        <v>6.7358548223503307</v>
      </c>
      <c r="K6" s="2">
        <f t="shared" si="3"/>
        <v>1.0367192931149483</v>
      </c>
      <c r="L6" s="2">
        <f t="shared" si="4"/>
        <v>1.3611111111111056</v>
      </c>
      <c r="M6" s="2">
        <f t="shared" si="5"/>
        <v>1.3611111111111138</v>
      </c>
    </row>
    <row r="7" spans="1:13" x14ac:dyDescent="0.35">
      <c r="A7" s="8">
        <v>1.6</v>
      </c>
      <c r="B7" s="8">
        <v>42.03</v>
      </c>
      <c r="C7" s="8">
        <v>56.37</v>
      </c>
      <c r="D7" s="8">
        <v>45</v>
      </c>
      <c r="E7" s="8">
        <v>51.029803931949573</v>
      </c>
      <c r="F7" s="8">
        <v>25</v>
      </c>
      <c r="G7" s="8">
        <v>25.067911753654698</v>
      </c>
      <c r="H7" s="2">
        <f t="shared" si="0"/>
        <v>6.0298039319495729</v>
      </c>
      <c r="I7" s="2">
        <f t="shared" si="1"/>
        <v>6.7911753654698259E-2</v>
      </c>
      <c r="J7" s="2">
        <f t="shared" si="2"/>
        <v>36.358535457754527</v>
      </c>
      <c r="K7" s="2">
        <f t="shared" si="3"/>
        <v>4.6120062844564221E-3</v>
      </c>
      <c r="L7" s="2">
        <f t="shared" si="4"/>
        <v>46.694444444444478</v>
      </c>
      <c r="M7" s="2">
        <f t="shared" si="5"/>
        <v>1.3611111111111138</v>
      </c>
    </row>
    <row r="8" spans="1:13" x14ac:dyDescent="0.35">
      <c r="A8" s="8">
        <v>3.1</v>
      </c>
      <c r="B8" s="8">
        <v>66.180000000000007</v>
      </c>
      <c r="C8" s="8">
        <v>30.72</v>
      </c>
      <c r="D8" s="8">
        <v>37</v>
      </c>
      <c r="E8" s="8">
        <v>43.045369619748271</v>
      </c>
      <c r="F8" s="8">
        <v>23</v>
      </c>
      <c r="G8" s="8">
        <v>24.671252420357629</v>
      </c>
      <c r="H8" s="2">
        <f t="shared" si="0"/>
        <v>6.0453696197482714</v>
      </c>
      <c r="I8" s="2">
        <f t="shared" si="1"/>
        <v>1.6712524203576287</v>
      </c>
      <c r="J8" s="2">
        <f t="shared" si="2"/>
        <v>36.546493839375358</v>
      </c>
      <c r="K8" s="2">
        <f t="shared" si="3"/>
        <v>2.7930846525512321</v>
      </c>
      <c r="L8" s="2">
        <f t="shared" si="4"/>
        <v>1.3611111111111056</v>
      </c>
      <c r="M8" s="2">
        <f t="shared" si="5"/>
        <v>0.69444444444444242</v>
      </c>
    </row>
    <row r="9" spans="1:13" x14ac:dyDescent="0.35">
      <c r="A9" s="8">
        <v>2.1</v>
      </c>
      <c r="B9" s="8">
        <v>70.02</v>
      </c>
      <c r="C9" s="8">
        <v>27.89</v>
      </c>
      <c r="D9" s="8">
        <v>39</v>
      </c>
      <c r="E9" s="8">
        <v>41.584278539675317</v>
      </c>
      <c r="F9" s="8">
        <v>21</v>
      </c>
      <c r="G9" s="8">
        <v>23.873001691461472</v>
      </c>
      <c r="H9" s="2">
        <f t="shared" si="0"/>
        <v>2.5842785396753172</v>
      </c>
      <c r="I9" s="2">
        <f t="shared" si="1"/>
        <v>2.8730016914614716</v>
      </c>
      <c r="J9" s="2">
        <f t="shared" si="2"/>
        <v>6.6784955706263895</v>
      </c>
      <c r="K9" s="2">
        <f t="shared" si="3"/>
        <v>8.2541387191404763</v>
      </c>
      <c r="L9" s="2">
        <f t="shared" si="4"/>
        <v>0.69444444444444842</v>
      </c>
      <c r="M9" s="2">
        <f t="shared" si="5"/>
        <v>8.0277777777777715</v>
      </c>
    </row>
    <row r="10" spans="1:13" x14ac:dyDescent="0.35">
      <c r="A10" s="8">
        <v>2.5</v>
      </c>
      <c r="B10" s="8">
        <v>73.8</v>
      </c>
      <c r="C10" s="8">
        <v>23.69</v>
      </c>
      <c r="D10" s="8">
        <v>39</v>
      </c>
      <c r="E10" s="8">
        <v>41.805333615731797</v>
      </c>
      <c r="F10" s="8">
        <v>26</v>
      </c>
      <c r="G10" s="8">
        <v>25.64269334467463</v>
      </c>
      <c r="H10" s="2">
        <f t="shared" si="0"/>
        <v>2.8053336157317972</v>
      </c>
      <c r="I10" s="2">
        <f t="shared" si="1"/>
        <v>0.35730665532537031</v>
      </c>
      <c r="J10" s="2">
        <f t="shared" si="2"/>
        <v>7.8698966955548384</v>
      </c>
      <c r="K10" s="2">
        <f t="shared" si="3"/>
        <v>0.12766804593980299</v>
      </c>
      <c r="L10" s="2">
        <f t="shared" si="4"/>
        <v>0.69444444444444842</v>
      </c>
      <c r="M10" s="2">
        <f t="shared" si="5"/>
        <v>4.69444444444445</v>
      </c>
    </row>
    <row r="11" spans="1:13" x14ac:dyDescent="0.35">
      <c r="A11" s="8">
        <v>0.9</v>
      </c>
      <c r="B11" s="8">
        <v>68.94</v>
      </c>
      <c r="C11" s="8">
        <v>30.16</v>
      </c>
      <c r="D11" s="8">
        <v>37</v>
      </c>
      <c r="E11" s="8">
        <v>43.248678734035821</v>
      </c>
      <c r="F11" s="8">
        <v>25</v>
      </c>
      <c r="G11" s="8">
        <v>24.99666044448168</v>
      </c>
      <c r="H11" s="2">
        <f t="shared" si="0"/>
        <v>6.2486787340358205</v>
      </c>
      <c r="I11" s="2">
        <f t="shared" si="1"/>
        <v>3.33955551831977E-3</v>
      </c>
      <c r="J11" s="2">
        <f t="shared" si="2"/>
        <v>39.045985921191502</v>
      </c>
      <c r="K11" s="2">
        <f t="shared" si="3"/>
        <v>1.1152631059940028E-5</v>
      </c>
      <c r="L11" s="2">
        <f t="shared" si="4"/>
        <v>1.3611111111111056</v>
      </c>
      <c r="M11" s="2">
        <f t="shared" si="5"/>
        <v>1.3611111111111138</v>
      </c>
    </row>
    <row r="12" spans="1:13" x14ac:dyDescent="0.35">
      <c r="A12" s="8">
        <v>1.6</v>
      </c>
      <c r="B12" s="8">
        <v>74.28</v>
      </c>
      <c r="C12" s="8">
        <v>24.12</v>
      </c>
      <c r="D12" s="8">
        <v>39</v>
      </c>
      <c r="E12" s="8">
        <v>41.309871401007513</v>
      </c>
      <c r="F12" s="8">
        <v>30</v>
      </c>
      <c r="G12" s="8">
        <v>24.85136964556477</v>
      </c>
      <c r="H12" s="2">
        <f t="shared" si="0"/>
        <v>2.3098714010075128</v>
      </c>
      <c r="I12" s="2">
        <f t="shared" si="1"/>
        <v>5.1486303544352303</v>
      </c>
      <c r="J12" s="2">
        <f t="shared" si="2"/>
        <v>5.3355058891924099</v>
      </c>
      <c r="K12" s="2">
        <f t="shared" si="3"/>
        <v>26.508394526611845</v>
      </c>
      <c r="L12" s="2">
        <f t="shared" si="4"/>
        <v>0.69444444444444842</v>
      </c>
      <c r="M12" s="2">
        <f t="shared" si="5"/>
        <v>38.027777777777793</v>
      </c>
    </row>
    <row r="13" spans="1:13" x14ac:dyDescent="0.35">
      <c r="A13" s="8">
        <v>4.3</v>
      </c>
      <c r="B13" s="8">
        <v>65.27</v>
      </c>
      <c r="C13" s="8">
        <v>30.43</v>
      </c>
      <c r="D13" s="8">
        <v>38</v>
      </c>
      <c r="E13" s="8">
        <v>42.755007754513827</v>
      </c>
      <c r="F13" s="8">
        <v>23</v>
      </c>
      <c r="G13" s="8">
        <v>24.489758964473371</v>
      </c>
      <c r="H13" s="2">
        <f t="shared" si="0"/>
        <v>4.7550077545138265</v>
      </c>
      <c r="I13" s="2">
        <f t="shared" si="1"/>
        <v>1.4897589644733706</v>
      </c>
      <c r="J13" s="2">
        <f t="shared" si="2"/>
        <v>22.610098745486624</v>
      </c>
      <c r="K13" s="2">
        <f t="shared" si="3"/>
        <v>2.2193817722287696</v>
      </c>
      <c r="L13" s="2">
        <f t="shared" si="4"/>
        <v>2.7777777777776989E-2</v>
      </c>
      <c r="M13" s="2">
        <f t="shared" si="5"/>
        <v>0.69444444444444242</v>
      </c>
    </row>
    <row r="14" spans="1:13" x14ac:dyDescent="0.35">
      <c r="A14" s="8">
        <v>1.9</v>
      </c>
      <c r="B14" s="8">
        <v>62.39</v>
      </c>
      <c r="C14" s="8">
        <v>35.72</v>
      </c>
      <c r="D14" s="8">
        <v>55</v>
      </c>
      <c r="E14" s="8">
        <v>43.978014043672367</v>
      </c>
      <c r="F14" s="8">
        <v>26</v>
      </c>
      <c r="G14" s="8">
        <v>23.955500476882658</v>
      </c>
      <c r="H14" s="2">
        <f t="shared" si="0"/>
        <v>11.021985956327633</v>
      </c>
      <c r="I14" s="2">
        <f t="shared" si="1"/>
        <v>2.0444995231173415</v>
      </c>
      <c r="J14" s="2">
        <f t="shared" si="2"/>
        <v>121.48417442148357</v>
      </c>
      <c r="K14" s="2">
        <f t="shared" si="3"/>
        <v>4.1799783000270372</v>
      </c>
      <c r="L14" s="2">
        <f t="shared" si="4"/>
        <v>283.3611111111112</v>
      </c>
      <c r="M14" s="2">
        <f t="shared" si="5"/>
        <v>4.69444444444445</v>
      </c>
    </row>
    <row r="15" spans="1:13" x14ac:dyDescent="0.35">
      <c r="A15" s="8">
        <v>2.9</v>
      </c>
      <c r="B15" s="8">
        <v>76</v>
      </c>
      <c r="C15" s="8">
        <v>21.1</v>
      </c>
      <c r="D15" s="8">
        <v>37</v>
      </c>
      <c r="E15" s="8">
        <v>40.179792793051092</v>
      </c>
      <c r="F15" s="8">
        <v>26</v>
      </c>
      <c r="G15" s="8">
        <v>24.636583460473052</v>
      </c>
      <c r="H15" s="2">
        <f t="shared" si="0"/>
        <v>3.1797927930510923</v>
      </c>
      <c r="I15" s="2">
        <f t="shared" si="1"/>
        <v>1.3634165395269484</v>
      </c>
      <c r="J15" s="2">
        <f t="shared" si="2"/>
        <v>10.111082206739667</v>
      </c>
      <c r="K15" s="2">
        <f t="shared" si="3"/>
        <v>1.8589046602556389</v>
      </c>
      <c r="L15" s="2">
        <f t="shared" si="4"/>
        <v>1.3611111111111056</v>
      </c>
      <c r="M15" s="2">
        <f t="shared" si="5"/>
        <v>4.69444444444445</v>
      </c>
    </row>
    <row r="16" spans="1:13" x14ac:dyDescent="0.35">
      <c r="A16" s="8">
        <v>0.3</v>
      </c>
      <c r="B16" s="8">
        <v>73.66</v>
      </c>
      <c r="C16" s="8">
        <v>26.03</v>
      </c>
      <c r="D16" s="8">
        <v>42</v>
      </c>
      <c r="E16" s="8">
        <v>42.882683174662823</v>
      </c>
      <c r="F16" s="8">
        <v>28</v>
      </c>
      <c r="G16" s="8">
        <v>25.98757337231655</v>
      </c>
      <c r="H16" s="2">
        <f t="shared" si="0"/>
        <v>0.88268317466282298</v>
      </c>
      <c r="I16" s="2">
        <f t="shared" si="1"/>
        <v>2.0124266276834497</v>
      </c>
      <c r="J16" s="2">
        <f t="shared" si="2"/>
        <v>0.77912958683283962</v>
      </c>
      <c r="K16" s="2">
        <f t="shared" si="3"/>
        <v>4.0498609318093823</v>
      </c>
      <c r="L16" s="2">
        <f t="shared" si="4"/>
        <v>14.694444444444462</v>
      </c>
      <c r="M16" s="2">
        <f t="shared" si="5"/>
        <v>17.361111111111121</v>
      </c>
    </row>
    <row r="17" spans="1:13" x14ac:dyDescent="0.35">
      <c r="A17" s="8">
        <v>1.9</v>
      </c>
      <c r="B17" s="8">
        <v>72.290000000000006</v>
      </c>
      <c r="C17" s="8">
        <v>25.81</v>
      </c>
      <c r="D17" s="8">
        <v>37</v>
      </c>
      <c r="E17" s="8">
        <v>41.768486549761292</v>
      </c>
      <c r="F17" s="8">
        <v>26</v>
      </c>
      <c r="G17" s="8">
        <v>24.817830559592039</v>
      </c>
      <c r="H17" s="2">
        <f t="shared" si="0"/>
        <v>4.7684865497612918</v>
      </c>
      <c r="I17" s="2">
        <f t="shared" si="1"/>
        <v>1.1821694404079608</v>
      </c>
      <c r="J17" s="2">
        <f t="shared" si="2"/>
        <v>22.738463975254348</v>
      </c>
      <c r="K17" s="2">
        <f t="shared" si="3"/>
        <v>1.3975245858344711</v>
      </c>
      <c r="L17" s="2">
        <f t="shared" si="4"/>
        <v>1.3611111111111056</v>
      </c>
      <c r="M17" s="2">
        <f t="shared" si="5"/>
        <v>4.69444444444445</v>
      </c>
    </row>
    <row r="18" spans="1:13" x14ac:dyDescent="0.35">
      <c r="A18" s="8">
        <v>7.9</v>
      </c>
      <c r="B18" s="8">
        <v>69.73</v>
      </c>
      <c r="C18" s="8">
        <v>22.37</v>
      </c>
      <c r="D18" s="8">
        <v>28</v>
      </c>
      <c r="E18" s="8">
        <v>39.716904642605193</v>
      </c>
      <c r="F18" s="8">
        <v>21</v>
      </c>
      <c r="G18" s="8">
        <v>23.897001457056831</v>
      </c>
      <c r="H18" s="2">
        <f t="shared" si="0"/>
        <v>11.716904642605193</v>
      </c>
      <c r="I18" s="2">
        <f t="shared" si="1"/>
        <v>2.897001457056831</v>
      </c>
      <c r="J18" s="2">
        <f t="shared" si="2"/>
        <v>137.28585440390313</v>
      </c>
      <c r="K18" s="2">
        <f t="shared" si="3"/>
        <v>8.3926174421894011</v>
      </c>
      <c r="L18" s="2">
        <f t="shared" si="4"/>
        <v>103.36111111111106</v>
      </c>
      <c r="M18" s="2">
        <f t="shared" si="5"/>
        <v>8.0277777777777715</v>
      </c>
    </row>
    <row r="19" spans="1:13" x14ac:dyDescent="0.35">
      <c r="A19" s="8">
        <v>2.2000000000000002</v>
      </c>
      <c r="B19" s="8">
        <v>69.42</v>
      </c>
      <c r="C19" s="8">
        <v>28.39</v>
      </c>
      <c r="D19" s="8">
        <v>37</v>
      </c>
      <c r="E19" s="8">
        <v>41.718062016329903</v>
      </c>
      <c r="F19" s="8">
        <v>24</v>
      </c>
      <c r="G19" s="8">
        <v>23.861396745485759</v>
      </c>
      <c r="H19" s="2">
        <f t="shared" si="0"/>
        <v>4.7180620163299025</v>
      </c>
      <c r="I19" s="2">
        <f t="shared" si="1"/>
        <v>0.1386032545142406</v>
      </c>
      <c r="J19" s="2">
        <f t="shared" si="2"/>
        <v>22.260109189934987</v>
      </c>
      <c r="K19" s="2">
        <f t="shared" si="3"/>
        <v>1.921086216193936E-2</v>
      </c>
      <c r="L19" s="2">
        <f t="shared" si="4"/>
        <v>1.3611111111111056</v>
      </c>
      <c r="M19" s="2">
        <f t="shared" si="5"/>
        <v>2.7777777777778172E-2</v>
      </c>
    </row>
    <row r="20" spans="1:13" x14ac:dyDescent="0.35">
      <c r="A20" s="8">
        <v>5.8</v>
      </c>
      <c r="B20" s="8">
        <v>73.03</v>
      </c>
      <c r="C20" s="8">
        <v>21.17</v>
      </c>
      <c r="D20" s="8">
        <v>37</v>
      </c>
      <c r="E20" s="8">
        <v>39.710408920827831</v>
      </c>
      <c r="F20" s="8">
        <v>21</v>
      </c>
      <c r="G20" s="8">
        <v>24.203150023475249</v>
      </c>
      <c r="H20" s="2">
        <f t="shared" si="0"/>
        <v>2.710408920827831</v>
      </c>
      <c r="I20" s="2">
        <f t="shared" si="1"/>
        <v>3.2031500234752492</v>
      </c>
      <c r="J20" s="2">
        <f t="shared" si="2"/>
        <v>7.3463165181030874</v>
      </c>
      <c r="K20" s="2">
        <f t="shared" si="3"/>
        <v>10.26017007288949</v>
      </c>
      <c r="L20" s="2">
        <f t="shared" si="4"/>
        <v>1.3611111111111056</v>
      </c>
      <c r="M20" s="2">
        <f t="shared" si="5"/>
        <v>8.0277777777777715</v>
      </c>
    </row>
    <row r="21" spans="1:13" x14ac:dyDescent="0.35">
      <c r="A21" s="8">
        <v>39.200000000000003</v>
      </c>
      <c r="B21" s="8">
        <v>44.09</v>
      </c>
      <c r="C21" s="8">
        <v>16.71</v>
      </c>
      <c r="D21" s="8">
        <v>28</v>
      </c>
      <c r="E21" s="8">
        <v>32.717202317484407</v>
      </c>
      <c r="F21" s="8">
        <v>19</v>
      </c>
      <c r="G21" s="8">
        <v>19.17583264591849</v>
      </c>
      <c r="H21" s="2">
        <f t="shared" si="0"/>
        <v>4.7172023174844071</v>
      </c>
      <c r="I21" s="2">
        <f t="shared" si="1"/>
        <v>0.17583264591849002</v>
      </c>
      <c r="J21" s="2">
        <f t="shared" si="2"/>
        <v>22.25199770408026</v>
      </c>
      <c r="K21" s="2">
        <f t="shared" si="3"/>
        <v>3.0917119370697084E-2</v>
      </c>
      <c r="L21" s="2">
        <f t="shared" si="4"/>
        <v>103.36111111111106</v>
      </c>
      <c r="M21" s="2">
        <f t="shared" si="5"/>
        <v>23.3611111111111</v>
      </c>
    </row>
    <row r="22" spans="1:13" x14ac:dyDescent="0.35">
      <c r="A22" s="8">
        <v>19.100000000000001</v>
      </c>
      <c r="B22" s="8">
        <v>54.05</v>
      </c>
      <c r="C22" s="8">
        <v>26.85</v>
      </c>
      <c r="D22" s="8">
        <v>40</v>
      </c>
      <c r="E22" s="8">
        <v>39.172873439085379</v>
      </c>
      <c r="F22" s="8">
        <v>22</v>
      </c>
      <c r="G22" s="8">
        <v>22.25131729359418</v>
      </c>
      <c r="H22" s="2">
        <f t="shared" si="0"/>
        <v>0.82712656091462122</v>
      </c>
      <c r="I22" s="2">
        <f t="shared" si="1"/>
        <v>0.25131729359418031</v>
      </c>
      <c r="J22" s="2">
        <f t="shared" si="2"/>
        <v>0.68413834777044857</v>
      </c>
      <c r="K22" s="2">
        <f t="shared" si="3"/>
        <v>6.3160382059503431E-2</v>
      </c>
      <c r="L22" s="2">
        <f t="shared" si="4"/>
        <v>3.3611111111111196</v>
      </c>
      <c r="M22" s="2">
        <f t="shared" si="5"/>
        <v>3.3611111111111067</v>
      </c>
    </row>
    <row r="23" spans="1:13" x14ac:dyDescent="0.35">
      <c r="A23" s="8">
        <v>3.8</v>
      </c>
      <c r="B23" s="8">
        <v>64.819999999999993</v>
      </c>
      <c r="C23" s="8">
        <v>31.38</v>
      </c>
      <c r="D23" s="8">
        <v>37</v>
      </c>
      <c r="E23" s="8">
        <v>43.125897107102901</v>
      </c>
      <c r="F23" s="8">
        <v>21</v>
      </c>
      <c r="G23" s="8">
        <v>24.5709486640535</v>
      </c>
      <c r="H23" s="2">
        <f t="shared" si="0"/>
        <v>6.1258971071029009</v>
      </c>
      <c r="I23" s="2">
        <f t="shared" si="1"/>
        <v>3.5709486640534998</v>
      </c>
      <c r="J23" s="2">
        <f t="shared" si="2"/>
        <v>37.52661536681169</v>
      </c>
      <c r="K23" s="2">
        <f t="shared" si="3"/>
        <v>12.751674361305474</v>
      </c>
      <c r="L23" s="2">
        <f t="shared" si="4"/>
        <v>1.3611111111111056</v>
      </c>
      <c r="M23" s="2">
        <f t="shared" si="5"/>
        <v>8.0277777777777715</v>
      </c>
    </row>
    <row r="24" spans="1:13" x14ac:dyDescent="0.35">
      <c r="A24" s="8">
        <v>3</v>
      </c>
      <c r="B24" s="8">
        <v>57.5</v>
      </c>
      <c r="C24" s="8">
        <v>39.49</v>
      </c>
      <c r="D24" s="8">
        <v>44</v>
      </c>
      <c r="E24" s="8">
        <v>46.482781314096428</v>
      </c>
      <c r="F24" s="8">
        <v>23</v>
      </c>
      <c r="G24" s="8">
        <v>25.673971251622788</v>
      </c>
      <c r="H24" s="2">
        <f t="shared" si="0"/>
        <v>2.4827813140964281</v>
      </c>
      <c r="I24" s="2">
        <f t="shared" si="1"/>
        <v>2.6739712516227883</v>
      </c>
      <c r="J24" s="2">
        <f t="shared" si="2"/>
        <v>6.1642030536263865</v>
      </c>
      <c r="K24" s="2">
        <f t="shared" si="3"/>
        <v>7.1501222545051411</v>
      </c>
      <c r="L24" s="2">
        <f t="shared" si="4"/>
        <v>34.027777777777807</v>
      </c>
      <c r="M24" s="2">
        <f t="shared" si="5"/>
        <v>0.69444444444444242</v>
      </c>
    </row>
    <row r="25" spans="1:13" x14ac:dyDescent="0.35">
      <c r="A25" s="8">
        <v>2.5</v>
      </c>
      <c r="B25" s="8">
        <v>69.25</v>
      </c>
      <c r="C25" s="8">
        <v>28.25</v>
      </c>
      <c r="D25" s="8">
        <v>39</v>
      </c>
      <c r="E25" s="8">
        <v>42.40240718590394</v>
      </c>
      <c r="F25" s="8">
        <v>22</v>
      </c>
      <c r="G25" s="8">
        <v>24.744440772716189</v>
      </c>
      <c r="H25" s="2">
        <f t="shared" si="0"/>
        <v>3.4024071859039395</v>
      </c>
      <c r="I25" s="2">
        <f t="shared" si="1"/>
        <v>2.7444407727161888</v>
      </c>
      <c r="J25" s="2">
        <f t="shared" si="2"/>
        <v>11.576374658690765</v>
      </c>
      <c r="K25" s="2">
        <f t="shared" si="3"/>
        <v>7.5319551549470312</v>
      </c>
      <c r="L25" s="2">
        <f>(D25-AVERAGE($D$2:$D$25))^2</f>
        <v>0.69444444444444842</v>
      </c>
      <c r="M25" s="2">
        <f t="shared" si="5"/>
        <v>3.3611111111111067</v>
      </c>
    </row>
    <row r="26" spans="1:13" x14ac:dyDescent="0.35">
      <c r="C26" t="s">
        <v>13</v>
      </c>
      <c r="D26">
        <f>AVERAGE(D2:D25)</f>
        <v>38.166666666666664</v>
      </c>
      <c r="F26">
        <f>AVERAGE(F2:F25)</f>
        <v>23.833333333333332</v>
      </c>
    </row>
    <row r="28" spans="1:13" x14ac:dyDescent="0.35">
      <c r="E28" s="6"/>
      <c r="F28" s="6" t="s">
        <v>16</v>
      </c>
      <c r="G28" s="6" t="s">
        <v>20</v>
      </c>
    </row>
    <row r="29" spans="1:13" x14ac:dyDescent="0.35">
      <c r="E29" s="7" t="s">
        <v>17</v>
      </c>
      <c r="F29" s="7">
        <f>SUM(J2:J25)</f>
        <v>642.69156797163919</v>
      </c>
      <c r="G29" s="7">
        <f>SUM(K2:K25)</f>
        <v>110.98744716330584</v>
      </c>
    </row>
    <row r="30" spans="1:13" x14ac:dyDescent="0.35">
      <c r="E30" s="7" t="s">
        <v>18</v>
      </c>
      <c r="F30" s="7">
        <f>SUM(L2:L25)</f>
        <v>659.33333333333326</v>
      </c>
      <c r="G30" s="7">
        <f>SUM(M2:M25)</f>
        <v>175.33333333333334</v>
      </c>
    </row>
    <row r="31" spans="1:13" x14ac:dyDescent="0.35">
      <c r="E31" s="7" t="s">
        <v>19</v>
      </c>
      <c r="F31" s="7">
        <f>1-(F29/F30)</f>
        <v>2.5240291246249824E-2</v>
      </c>
      <c r="G31" s="7">
        <f>1-(G29/G30)</f>
        <v>0.3669917462168869</v>
      </c>
    </row>
    <row r="32" spans="1:13" x14ac:dyDescent="0.35">
      <c r="E32" s="7" t="s">
        <v>9</v>
      </c>
      <c r="F32" s="7">
        <f>AVERAGE(H2:H25)</f>
        <v>4.3684771590405953</v>
      </c>
      <c r="G32" s="7">
        <f>AVERAGE(I2:I25)</f>
        <v>1.7099986864573868</v>
      </c>
    </row>
    <row r="33" spans="5:7" x14ac:dyDescent="0.35">
      <c r="E33" s="7" t="s">
        <v>10</v>
      </c>
      <c r="F33" s="7">
        <f>AVERAGE(J2:J25)</f>
        <v>26.778815332151634</v>
      </c>
      <c r="G33" s="7">
        <f>AVERAGE(K2:K25)</f>
        <v>4.6244769651377435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F004-8A8D-449F-AB7B-B37F23B138E8}">
  <dimension ref="A1:M33"/>
  <sheetViews>
    <sheetView topLeftCell="A11" workbookViewId="0">
      <selection activeCell="F31" sqref="F31:G31"/>
    </sheetView>
  </sheetViews>
  <sheetFormatPr defaultRowHeight="14.5" x14ac:dyDescent="0.35"/>
  <cols>
    <col min="1" max="3" width="8.7265625" style="8"/>
    <col min="4" max="4" width="10.54296875" style="8" customWidth="1"/>
    <col min="5" max="5" width="13.36328125" style="8" customWidth="1"/>
    <col min="6" max="6" width="11" style="8" customWidth="1"/>
    <col min="7" max="7" width="15.90625" style="8" customWidth="1"/>
    <col min="8" max="8" width="20.08984375" style="8" customWidth="1"/>
    <col min="9" max="9" width="25.26953125" style="8" customWidth="1"/>
    <col min="10" max="10" width="20" style="8" customWidth="1"/>
    <col min="11" max="11" width="13.08984375" style="8" customWidth="1"/>
    <col min="12" max="12" width="10.36328125" style="8" customWidth="1"/>
    <col min="13" max="13" width="11.26953125" style="8" customWidth="1"/>
    <col min="14" max="16384" width="8.7265625" style="8"/>
  </cols>
  <sheetData>
    <row r="1" spans="1:13" ht="46.5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11</v>
      </c>
      <c r="K1" s="5" t="s">
        <v>12</v>
      </c>
      <c r="L1" s="5" t="s">
        <v>15</v>
      </c>
      <c r="M1" s="5" t="s">
        <v>14</v>
      </c>
    </row>
    <row r="2" spans="1:13" x14ac:dyDescent="0.35">
      <c r="A2" s="8">
        <v>3.2</v>
      </c>
      <c r="B2" s="8">
        <v>61.77</v>
      </c>
      <c r="C2" s="8">
        <v>35.03</v>
      </c>
      <c r="D2" s="8">
        <v>37</v>
      </c>
      <c r="E2" s="8">
        <v>50.32</v>
      </c>
      <c r="F2" s="8">
        <v>24.16</v>
      </c>
      <c r="G2" s="8">
        <v>24</v>
      </c>
      <c r="H2" s="2">
        <f>ABS(D2-E2)</f>
        <v>13.32</v>
      </c>
      <c r="I2" s="2">
        <f>ABS(F2-G2)</f>
        <v>0.16000000000000014</v>
      </c>
      <c r="J2" s="2">
        <f>(D2-E2)^2</f>
        <v>177.42240000000001</v>
      </c>
      <c r="K2" s="2">
        <f>(F2-G2)^2</f>
        <v>2.5600000000000046E-2</v>
      </c>
      <c r="L2" s="2">
        <f>(D2-AVERAGE($D$2:$D$25))^2</f>
        <v>28.001736111111086</v>
      </c>
      <c r="M2" s="2">
        <f>(F2-AVERAGE($F$2:$F$25))^2</f>
        <v>0.90566944444444697</v>
      </c>
    </row>
    <row r="3" spans="1:13" x14ac:dyDescent="0.35">
      <c r="A3" s="8">
        <v>2.2000000000000002</v>
      </c>
      <c r="B3" s="8">
        <v>56.58</v>
      </c>
      <c r="C3" s="8">
        <v>41.22</v>
      </c>
      <c r="D3" s="8">
        <v>43</v>
      </c>
      <c r="E3" s="8">
        <v>52.24</v>
      </c>
      <c r="F3" s="8">
        <v>24.92</v>
      </c>
      <c r="G3" s="8">
        <v>24</v>
      </c>
      <c r="H3" s="2">
        <f t="shared" ref="H3:H25" si="0">ABS(D3-E3)</f>
        <v>9.240000000000002</v>
      </c>
      <c r="I3" s="2">
        <f t="shared" ref="I3:I25" si="1">ABS(F3-G3)</f>
        <v>0.92000000000000171</v>
      </c>
      <c r="J3" s="2">
        <f t="shared" ref="J3:J25" si="2">(D3-E3)^2</f>
        <v>85.377600000000044</v>
      </c>
      <c r="K3" s="2">
        <f t="shared" ref="K3:K25" si="3">(F3-G3)^2</f>
        <v>0.84640000000000315</v>
      </c>
      <c r="L3" s="2">
        <f t="shared" ref="L3:L24" si="4">(D3-AVERAGE($D$2:$D$25))^2</f>
        <v>0.50173611111111449</v>
      </c>
      <c r="M3" s="2">
        <f t="shared" ref="M3:M25" si="5">(F3-AVERAGE($F$2:$F$25))^2</f>
        <v>2.9298027777777875</v>
      </c>
    </row>
    <row r="4" spans="1:13" x14ac:dyDescent="0.35">
      <c r="A4" s="8">
        <v>5.4</v>
      </c>
      <c r="B4" s="8">
        <v>62.98</v>
      </c>
      <c r="C4" s="8">
        <v>31.62</v>
      </c>
      <c r="D4" s="8">
        <v>34</v>
      </c>
      <c r="E4" s="8">
        <v>41.72</v>
      </c>
      <c r="F4" s="8">
        <v>22.36</v>
      </c>
      <c r="G4" s="8">
        <v>21</v>
      </c>
      <c r="H4" s="2">
        <f t="shared" si="0"/>
        <v>7.7199999999999989</v>
      </c>
      <c r="I4" s="2">
        <f t="shared" si="1"/>
        <v>1.3599999999999994</v>
      </c>
      <c r="J4" s="2">
        <f t="shared" si="2"/>
        <v>59.598399999999984</v>
      </c>
      <c r="K4" s="2">
        <f t="shared" si="3"/>
        <v>1.8495999999999984</v>
      </c>
      <c r="L4" s="2">
        <f t="shared" si="4"/>
        <v>68.751736111111072</v>
      </c>
      <c r="M4" s="2">
        <f t="shared" si="5"/>
        <v>0.71966944444444336</v>
      </c>
    </row>
    <row r="5" spans="1:13" x14ac:dyDescent="0.35">
      <c r="A5" s="8">
        <v>10.9</v>
      </c>
      <c r="B5" s="8">
        <v>60.83</v>
      </c>
      <c r="C5" s="8">
        <v>28.27</v>
      </c>
      <c r="D5" s="8">
        <v>48</v>
      </c>
      <c r="E5" s="8">
        <v>42.52</v>
      </c>
      <c r="F5" s="8">
        <v>21.6</v>
      </c>
      <c r="G5" s="8">
        <v>23</v>
      </c>
      <c r="H5" s="2">
        <f t="shared" si="0"/>
        <v>5.4799999999999969</v>
      </c>
      <c r="I5" s="2">
        <f t="shared" si="1"/>
        <v>1.3999999999999986</v>
      </c>
      <c r="J5" s="2">
        <f t="shared" si="2"/>
        <v>30.030399999999965</v>
      </c>
      <c r="K5" s="2">
        <f t="shared" si="3"/>
        <v>1.959999999999996</v>
      </c>
      <c r="L5" s="2">
        <f t="shared" si="4"/>
        <v>32.585069444444471</v>
      </c>
      <c r="M5" s="2">
        <f t="shared" si="5"/>
        <v>2.5867361111111027</v>
      </c>
    </row>
    <row r="6" spans="1:13" x14ac:dyDescent="0.35">
      <c r="A6" s="8">
        <v>2.6</v>
      </c>
      <c r="B6" s="8">
        <v>63.52</v>
      </c>
      <c r="C6" s="8">
        <v>33.880000000000003</v>
      </c>
      <c r="D6" s="8">
        <v>38</v>
      </c>
      <c r="E6" s="8">
        <v>48.04</v>
      </c>
      <c r="F6" s="8">
        <v>24.28</v>
      </c>
      <c r="G6" s="8">
        <v>21</v>
      </c>
      <c r="H6" s="2">
        <f t="shared" si="0"/>
        <v>10.039999999999999</v>
      </c>
      <c r="I6" s="2">
        <f t="shared" si="1"/>
        <v>3.2800000000000011</v>
      </c>
      <c r="J6" s="2">
        <f t="shared" si="2"/>
        <v>100.80159999999998</v>
      </c>
      <c r="K6" s="2">
        <f t="shared" si="3"/>
        <v>10.758400000000007</v>
      </c>
      <c r="L6" s="2">
        <f t="shared" si="4"/>
        <v>18.418402777777757</v>
      </c>
      <c r="M6" s="2">
        <f t="shared" si="5"/>
        <v>1.1484694444444494</v>
      </c>
    </row>
    <row r="7" spans="1:13" x14ac:dyDescent="0.35">
      <c r="A7" s="8">
        <v>4.4000000000000004</v>
      </c>
      <c r="B7" s="8">
        <v>45.54</v>
      </c>
      <c r="C7" s="8">
        <v>50.06</v>
      </c>
      <c r="D7" s="8">
        <v>53</v>
      </c>
      <c r="E7" s="8">
        <v>47.96</v>
      </c>
      <c r="F7" s="8">
        <v>25.96</v>
      </c>
      <c r="G7" s="8">
        <v>26</v>
      </c>
      <c r="H7" s="2">
        <f t="shared" si="0"/>
        <v>5.0399999999999991</v>
      </c>
      <c r="I7" s="2">
        <f t="shared" si="1"/>
        <v>3.9999999999999147E-2</v>
      </c>
      <c r="J7" s="2">
        <f t="shared" si="2"/>
        <v>25.401599999999991</v>
      </c>
      <c r="K7" s="2">
        <f t="shared" si="3"/>
        <v>1.5999999999999318E-3</v>
      </c>
      <c r="L7" s="2">
        <f t="shared" si="4"/>
        <v>114.66840277777783</v>
      </c>
      <c r="M7" s="2">
        <f t="shared" si="5"/>
        <v>7.5716694444444554</v>
      </c>
    </row>
    <row r="8" spans="1:13" x14ac:dyDescent="0.35">
      <c r="A8" s="8">
        <v>1.6</v>
      </c>
      <c r="B8" s="8">
        <v>42.03</v>
      </c>
      <c r="C8" s="8">
        <v>56.37</v>
      </c>
      <c r="D8" s="8">
        <v>45</v>
      </c>
      <c r="E8" s="8">
        <v>53.96</v>
      </c>
      <c r="F8" s="8">
        <v>25.44</v>
      </c>
      <c r="G8" s="8">
        <v>25</v>
      </c>
      <c r="H8" s="2">
        <f t="shared" si="0"/>
        <v>8.9600000000000009</v>
      </c>
      <c r="I8" s="2">
        <f t="shared" si="1"/>
        <v>0.44000000000000128</v>
      </c>
      <c r="J8" s="2">
        <f t="shared" si="2"/>
        <v>80.281600000000012</v>
      </c>
      <c r="K8" s="2">
        <f t="shared" si="3"/>
        <v>0.19360000000000113</v>
      </c>
      <c r="L8" s="2">
        <f t="shared" si="4"/>
        <v>7.3350694444444571</v>
      </c>
      <c r="M8" s="2">
        <f t="shared" si="5"/>
        <v>4.9803361111111224</v>
      </c>
    </row>
    <row r="9" spans="1:13" x14ac:dyDescent="0.35">
      <c r="A9" s="8">
        <v>3.9</v>
      </c>
      <c r="B9" s="8">
        <v>64.2</v>
      </c>
      <c r="C9" s="8">
        <v>31.9</v>
      </c>
      <c r="D9" s="8">
        <v>37</v>
      </c>
      <c r="E9" s="8">
        <v>41.56</v>
      </c>
      <c r="F9" s="8">
        <v>21.52</v>
      </c>
      <c r="G9" s="8">
        <v>20</v>
      </c>
      <c r="H9" s="2">
        <f t="shared" si="0"/>
        <v>4.5600000000000023</v>
      </c>
      <c r="I9" s="2">
        <f t="shared" si="1"/>
        <v>1.5199999999999996</v>
      </c>
      <c r="J9" s="2">
        <f t="shared" si="2"/>
        <v>20.793600000000019</v>
      </c>
      <c r="K9" s="2">
        <f t="shared" si="3"/>
        <v>2.3103999999999987</v>
      </c>
      <c r="L9" s="2">
        <f t="shared" si="4"/>
        <v>28.001736111111086</v>
      </c>
      <c r="M9" s="2">
        <f t="shared" si="5"/>
        <v>2.8504694444444421</v>
      </c>
    </row>
    <row r="10" spans="1:13" x14ac:dyDescent="0.35">
      <c r="A10" s="8">
        <v>7.3</v>
      </c>
      <c r="B10" s="8">
        <v>70.17</v>
      </c>
      <c r="C10" s="8">
        <v>22.52</v>
      </c>
      <c r="D10" s="8">
        <v>36</v>
      </c>
      <c r="E10" s="8">
        <v>33</v>
      </c>
      <c r="F10" s="8">
        <v>22.44</v>
      </c>
      <c r="G10" s="8">
        <v>24</v>
      </c>
      <c r="H10" s="2">
        <f t="shared" si="0"/>
        <v>3</v>
      </c>
      <c r="I10" s="2">
        <f t="shared" si="1"/>
        <v>1.5599999999999987</v>
      </c>
      <c r="J10" s="2">
        <f t="shared" si="2"/>
        <v>9</v>
      </c>
      <c r="K10" s="2">
        <f t="shared" si="3"/>
        <v>2.4335999999999962</v>
      </c>
      <c r="L10" s="2">
        <f t="shared" si="4"/>
        <v>39.585069444444414</v>
      </c>
      <c r="M10" s="2">
        <f t="shared" si="5"/>
        <v>0.59033611111110729</v>
      </c>
    </row>
    <row r="11" spans="1:13" x14ac:dyDescent="0.35">
      <c r="A11" s="8">
        <v>2.1</v>
      </c>
      <c r="B11" s="8">
        <v>64.81</v>
      </c>
      <c r="C11" s="8">
        <v>33.090000000000003</v>
      </c>
      <c r="D11" s="8">
        <v>39</v>
      </c>
      <c r="E11" s="8">
        <v>45.84</v>
      </c>
      <c r="F11" s="8">
        <v>24.36</v>
      </c>
      <c r="G11" s="8">
        <v>22</v>
      </c>
      <c r="H11" s="2">
        <f t="shared" si="0"/>
        <v>6.8400000000000034</v>
      </c>
      <c r="I11" s="2">
        <f t="shared" si="1"/>
        <v>2.3599999999999994</v>
      </c>
      <c r="J11" s="2">
        <f t="shared" si="2"/>
        <v>46.785600000000045</v>
      </c>
      <c r="K11" s="2">
        <f t="shared" si="3"/>
        <v>5.5695999999999977</v>
      </c>
      <c r="L11" s="2">
        <f t="shared" si="4"/>
        <v>10.835069444444429</v>
      </c>
      <c r="M11" s="2">
        <f t="shared" si="5"/>
        <v>1.3263361111111125</v>
      </c>
    </row>
    <row r="12" spans="1:13" x14ac:dyDescent="0.35">
      <c r="A12" s="8">
        <v>11.1</v>
      </c>
      <c r="B12" s="8">
        <v>64.040000000000006</v>
      </c>
      <c r="C12" s="8">
        <v>24.87</v>
      </c>
      <c r="D12" s="8">
        <v>38</v>
      </c>
      <c r="E12" s="8">
        <v>41.12</v>
      </c>
      <c r="F12" s="8">
        <v>21.08</v>
      </c>
      <c r="G12" s="8">
        <v>23</v>
      </c>
      <c r="H12" s="2">
        <f t="shared" si="0"/>
        <v>3.1199999999999974</v>
      </c>
      <c r="I12" s="2">
        <f t="shared" si="1"/>
        <v>1.9200000000000017</v>
      </c>
      <c r="J12" s="2">
        <f t="shared" si="2"/>
        <v>9.7343999999999848</v>
      </c>
      <c r="K12" s="2">
        <f t="shared" si="3"/>
        <v>3.6864000000000066</v>
      </c>
      <c r="L12" s="2">
        <f t="shared" si="4"/>
        <v>18.418402777777757</v>
      </c>
      <c r="M12" s="2">
        <f t="shared" si="5"/>
        <v>4.5298027777777801</v>
      </c>
    </row>
    <row r="13" spans="1:13" x14ac:dyDescent="0.35">
      <c r="A13" s="8">
        <v>4.5</v>
      </c>
      <c r="B13" s="8">
        <v>56.58</v>
      </c>
      <c r="C13" s="8">
        <v>38.92</v>
      </c>
      <c r="D13" s="8">
        <v>54</v>
      </c>
      <c r="E13" s="8">
        <v>45.64</v>
      </c>
      <c r="F13" s="8">
        <v>22.72</v>
      </c>
      <c r="G13" s="8">
        <v>32</v>
      </c>
      <c r="H13" s="2">
        <f t="shared" si="0"/>
        <v>8.36</v>
      </c>
      <c r="I13" s="2">
        <f t="shared" si="1"/>
        <v>9.2800000000000011</v>
      </c>
      <c r="J13" s="2">
        <f t="shared" si="2"/>
        <v>69.889599999999987</v>
      </c>
      <c r="K13" s="2">
        <f t="shared" si="3"/>
        <v>86.118400000000022</v>
      </c>
      <c r="L13" s="2">
        <f t="shared" si="4"/>
        <v>137.08506944444451</v>
      </c>
      <c r="M13" s="2">
        <f t="shared" si="5"/>
        <v>0.2384694444444444</v>
      </c>
    </row>
    <row r="14" spans="1:13" x14ac:dyDescent="0.35">
      <c r="A14" s="8">
        <v>1.5</v>
      </c>
      <c r="B14" s="8">
        <v>59.73</v>
      </c>
      <c r="C14" s="8">
        <v>38.770000000000003</v>
      </c>
      <c r="D14" s="8">
        <v>43</v>
      </c>
      <c r="E14" s="8">
        <v>51.32</v>
      </c>
      <c r="F14" s="8">
        <v>24.08</v>
      </c>
      <c r="G14" s="8">
        <v>20</v>
      </c>
      <c r="H14" s="2">
        <f t="shared" si="0"/>
        <v>8.32</v>
      </c>
      <c r="I14" s="2">
        <f t="shared" si="1"/>
        <v>4.0799999999999983</v>
      </c>
      <c r="J14" s="2">
        <f t="shared" si="2"/>
        <v>69.222400000000007</v>
      </c>
      <c r="K14" s="2">
        <f t="shared" si="3"/>
        <v>16.646399999999986</v>
      </c>
      <c r="L14" s="2">
        <f t="shared" si="4"/>
        <v>0.50173611111111449</v>
      </c>
      <c r="M14" s="2">
        <f t="shared" si="5"/>
        <v>0.75980277777777683</v>
      </c>
    </row>
    <row r="15" spans="1:13" x14ac:dyDescent="0.35">
      <c r="A15" s="8">
        <v>6.9</v>
      </c>
      <c r="B15" s="8">
        <v>56.56</v>
      </c>
      <c r="C15" s="8">
        <v>36.54</v>
      </c>
      <c r="D15" s="8">
        <v>53</v>
      </c>
      <c r="E15" s="8">
        <v>44.68</v>
      </c>
      <c r="F15" s="8">
        <v>22.44</v>
      </c>
      <c r="G15" s="8">
        <v>26</v>
      </c>
      <c r="H15" s="2">
        <f t="shared" si="0"/>
        <v>8.32</v>
      </c>
      <c r="I15" s="2">
        <f t="shared" si="1"/>
        <v>3.5599999999999987</v>
      </c>
      <c r="J15" s="2">
        <f t="shared" si="2"/>
        <v>69.222400000000007</v>
      </c>
      <c r="K15" s="2">
        <f t="shared" si="3"/>
        <v>12.673599999999992</v>
      </c>
      <c r="L15" s="2">
        <f t="shared" si="4"/>
        <v>114.66840277777783</v>
      </c>
      <c r="M15" s="2">
        <f t="shared" si="5"/>
        <v>0.59033611111110729</v>
      </c>
    </row>
    <row r="16" spans="1:13" x14ac:dyDescent="0.35">
      <c r="A16" s="8">
        <v>3.2</v>
      </c>
      <c r="B16" s="8">
        <v>66.27</v>
      </c>
      <c r="C16" s="8">
        <v>30.54</v>
      </c>
      <c r="D16" s="8">
        <v>36</v>
      </c>
      <c r="E16" s="8">
        <v>38.44</v>
      </c>
      <c r="F16" s="8">
        <v>23.04</v>
      </c>
      <c r="G16" s="8">
        <v>22</v>
      </c>
      <c r="H16" s="2">
        <f t="shared" si="0"/>
        <v>2.4399999999999977</v>
      </c>
      <c r="I16" s="2">
        <f t="shared" si="1"/>
        <v>1.0399999999999991</v>
      </c>
      <c r="J16" s="2">
        <f t="shared" si="2"/>
        <v>5.9535999999999891</v>
      </c>
      <c r="K16" s="2">
        <f t="shared" si="3"/>
        <v>1.0815999999999981</v>
      </c>
      <c r="L16" s="2">
        <f t="shared" si="4"/>
        <v>39.585069444444414</v>
      </c>
      <c r="M16" s="2">
        <f t="shared" si="5"/>
        <v>2.8336111111111E-2</v>
      </c>
    </row>
    <row r="17" spans="1:13" x14ac:dyDescent="0.35">
      <c r="A17" s="8">
        <v>0.7</v>
      </c>
      <c r="B17" s="8">
        <v>68</v>
      </c>
      <c r="C17" s="8">
        <v>31.29</v>
      </c>
      <c r="D17" s="8">
        <v>65</v>
      </c>
      <c r="E17" s="8">
        <v>44.08</v>
      </c>
      <c r="F17" s="8">
        <v>25.44</v>
      </c>
      <c r="G17" s="8">
        <v>32</v>
      </c>
      <c r="H17" s="2">
        <f t="shared" si="0"/>
        <v>20.92</v>
      </c>
      <c r="I17" s="2">
        <f t="shared" si="1"/>
        <v>6.5599999999999987</v>
      </c>
      <c r="J17" s="2">
        <f t="shared" si="2"/>
        <v>437.64640000000009</v>
      </c>
      <c r="K17" s="2">
        <f t="shared" si="3"/>
        <v>43.033599999999986</v>
      </c>
      <c r="L17" s="2">
        <f t="shared" si="4"/>
        <v>515.66840277777794</v>
      </c>
      <c r="M17" s="2">
        <f t="shared" si="5"/>
        <v>4.9803361111111224</v>
      </c>
    </row>
    <row r="18" spans="1:13" x14ac:dyDescent="0.35">
      <c r="A18" s="8">
        <v>22.5</v>
      </c>
      <c r="B18" s="8">
        <v>57.03</v>
      </c>
      <c r="C18" s="8">
        <v>20.47</v>
      </c>
      <c r="D18" s="8">
        <v>30</v>
      </c>
      <c r="E18" s="8">
        <v>32.64</v>
      </c>
      <c r="F18" s="8">
        <v>19.84</v>
      </c>
      <c r="G18" s="8">
        <v>21</v>
      </c>
      <c r="H18" s="2">
        <f t="shared" si="0"/>
        <v>2.6400000000000006</v>
      </c>
      <c r="I18" s="2">
        <f t="shared" si="1"/>
        <v>1.1600000000000001</v>
      </c>
      <c r="J18" s="2">
        <f t="shared" si="2"/>
        <v>6.9696000000000033</v>
      </c>
      <c r="K18" s="2">
        <f t="shared" si="3"/>
        <v>1.3456000000000004</v>
      </c>
      <c r="L18" s="2">
        <f t="shared" si="4"/>
        <v>151.0850694444444</v>
      </c>
      <c r="M18" s="2">
        <f t="shared" si="5"/>
        <v>11.345669444444438</v>
      </c>
    </row>
    <row r="19" spans="1:13" x14ac:dyDescent="0.35">
      <c r="A19" s="8">
        <v>10.7</v>
      </c>
      <c r="B19" s="8">
        <v>46.06</v>
      </c>
      <c r="C19" s="8">
        <v>43.24</v>
      </c>
      <c r="D19" s="8">
        <v>43</v>
      </c>
      <c r="E19" s="8">
        <v>48.32</v>
      </c>
      <c r="F19" s="8">
        <v>25</v>
      </c>
      <c r="G19" s="8">
        <v>23</v>
      </c>
      <c r="H19" s="2">
        <f t="shared" si="0"/>
        <v>5.32</v>
      </c>
      <c r="I19" s="2">
        <f t="shared" si="1"/>
        <v>2</v>
      </c>
      <c r="J19" s="2">
        <f t="shared" si="2"/>
        <v>28.302400000000002</v>
      </c>
      <c r="K19" s="2">
        <f t="shared" si="3"/>
        <v>4</v>
      </c>
      <c r="L19" s="2">
        <f t="shared" si="4"/>
        <v>0.50173611111111449</v>
      </c>
      <c r="M19" s="2">
        <f t="shared" si="5"/>
        <v>3.2100694444444486</v>
      </c>
    </row>
    <row r="20" spans="1:13" x14ac:dyDescent="0.35">
      <c r="A20" s="8">
        <v>25.6</v>
      </c>
      <c r="B20" s="8">
        <v>51.74</v>
      </c>
      <c r="C20" s="8">
        <v>22.66</v>
      </c>
      <c r="D20" s="8">
        <v>31</v>
      </c>
      <c r="E20" s="8">
        <v>30.52</v>
      </c>
      <c r="F20" s="8">
        <v>17.52</v>
      </c>
      <c r="G20" s="8">
        <v>21</v>
      </c>
      <c r="H20" s="2">
        <f t="shared" si="0"/>
        <v>0.48000000000000043</v>
      </c>
      <c r="I20" s="2">
        <f t="shared" si="1"/>
        <v>3.4800000000000004</v>
      </c>
      <c r="J20" s="2">
        <f t="shared" si="2"/>
        <v>0.23040000000000041</v>
      </c>
      <c r="K20" s="2">
        <f t="shared" si="3"/>
        <v>12.110400000000004</v>
      </c>
      <c r="L20" s="2">
        <f t="shared" si="4"/>
        <v>127.50173611111106</v>
      </c>
      <c r="M20" s="2">
        <f t="shared" si="5"/>
        <v>32.357136111111103</v>
      </c>
    </row>
    <row r="21" spans="1:13" x14ac:dyDescent="0.35">
      <c r="A21" s="8">
        <v>1</v>
      </c>
      <c r="B21" s="8">
        <v>75.28</v>
      </c>
      <c r="C21" s="8">
        <v>23.72</v>
      </c>
      <c r="D21" s="8">
        <v>45</v>
      </c>
      <c r="E21" s="8">
        <v>42.28</v>
      </c>
      <c r="F21" s="8">
        <v>27.68</v>
      </c>
      <c r="G21" s="8">
        <v>26</v>
      </c>
      <c r="H21" s="2">
        <f t="shared" si="0"/>
        <v>2.7199999999999989</v>
      </c>
      <c r="I21" s="2">
        <f t="shared" si="1"/>
        <v>1.6799999999999997</v>
      </c>
      <c r="J21" s="2">
        <f t="shared" si="2"/>
        <v>7.3983999999999934</v>
      </c>
      <c r="K21" s="2">
        <f t="shared" si="3"/>
        <v>2.8223999999999991</v>
      </c>
      <c r="L21" s="2">
        <f t="shared" si="4"/>
        <v>7.3350694444444571</v>
      </c>
      <c r="M21" s="2">
        <f t="shared" si="5"/>
        <v>19.995802777777786</v>
      </c>
    </row>
    <row r="22" spans="1:13" x14ac:dyDescent="0.35">
      <c r="A22" s="8">
        <v>1.3</v>
      </c>
      <c r="B22" s="8">
        <v>53.31</v>
      </c>
      <c r="C22" s="8">
        <v>45.39</v>
      </c>
      <c r="D22" s="8">
        <v>42</v>
      </c>
      <c r="E22" s="8">
        <v>51.08</v>
      </c>
      <c r="F22" s="8">
        <v>24.28</v>
      </c>
      <c r="G22" s="8">
        <v>23</v>
      </c>
      <c r="H22" s="2">
        <f t="shared" si="0"/>
        <v>9.0799999999999983</v>
      </c>
      <c r="I22" s="2">
        <f t="shared" si="1"/>
        <v>1.2800000000000011</v>
      </c>
      <c r="J22" s="2">
        <f t="shared" si="2"/>
        <v>82.446399999999969</v>
      </c>
      <c r="K22" s="2">
        <f t="shared" si="3"/>
        <v>1.638400000000003</v>
      </c>
      <c r="L22" s="2">
        <f t="shared" si="4"/>
        <v>8.506944444444306E-2</v>
      </c>
      <c r="M22" s="2">
        <f t="shared" si="5"/>
        <v>1.1484694444444494</v>
      </c>
    </row>
    <row r="23" spans="1:13" x14ac:dyDescent="0.35">
      <c r="A23" s="8">
        <v>7.8</v>
      </c>
      <c r="B23" s="8">
        <v>69.28</v>
      </c>
      <c r="C23" s="8">
        <v>22.92</v>
      </c>
      <c r="D23" s="8">
        <v>36</v>
      </c>
      <c r="E23" s="8">
        <v>32.08</v>
      </c>
      <c r="F23" s="8">
        <v>21.96</v>
      </c>
      <c r="G23" s="8">
        <v>21</v>
      </c>
      <c r="H23" s="2">
        <f t="shared" si="0"/>
        <v>3.9200000000000017</v>
      </c>
      <c r="I23" s="2">
        <f t="shared" si="1"/>
        <v>0.96000000000000085</v>
      </c>
      <c r="J23" s="2">
        <f t="shared" si="2"/>
        <v>15.366400000000013</v>
      </c>
      <c r="K23" s="2">
        <f t="shared" si="3"/>
        <v>0.92160000000000164</v>
      </c>
      <c r="L23" s="2">
        <f t="shared" si="4"/>
        <v>39.585069444444414</v>
      </c>
      <c r="M23" s="2">
        <f t="shared" si="5"/>
        <v>1.558336111111106</v>
      </c>
    </row>
    <row r="24" spans="1:13" x14ac:dyDescent="0.35">
      <c r="A24" s="8">
        <v>5.0999999999999996</v>
      </c>
      <c r="B24" s="8">
        <v>55.32</v>
      </c>
      <c r="C24" s="8">
        <v>39.58</v>
      </c>
      <c r="D24" s="8">
        <v>50</v>
      </c>
      <c r="E24" s="8">
        <v>45.36</v>
      </c>
      <c r="F24" s="8">
        <v>22.88</v>
      </c>
      <c r="G24" s="8">
        <v>25</v>
      </c>
      <c r="H24" s="2">
        <f t="shared" si="0"/>
        <v>4.6400000000000006</v>
      </c>
      <c r="I24" s="2">
        <f t="shared" si="1"/>
        <v>2.120000000000001</v>
      </c>
      <c r="J24" s="2">
        <f t="shared" si="2"/>
        <v>21.529600000000006</v>
      </c>
      <c r="K24" s="2">
        <f t="shared" si="3"/>
        <v>4.4944000000000042</v>
      </c>
      <c r="L24" s="2">
        <f t="shared" si="4"/>
        <v>59.418402777777814</v>
      </c>
      <c r="M24" s="2">
        <f t="shared" si="5"/>
        <v>0.10780277777777765</v>
      </c>
    </row>
    <row r="25" spans="1:13" x14ac:dyDescent="0.35">
      <c r="A25" s="8">
        <v>2.5</v>
      </c>
      <c r="B25" s="8">
        <v>69.25</v>
      </c>
      <c r="C25" s="8">
        <v>28.25</v>
      </c>
      <c r="D25" s="8">
        <v>39</v>
      </c>
      <c r="E25" s="8">
        <v>42.40240718590394</v>
      </c>
      <c r="F25" s="8">
        <v>22</v>
      </c>
      <c r="G25" s="8">
        <v>24.744440772716189</v>
      </c>
      <c r="H25" s="2">
        <f t="shared" si="0"/>
        <v>3.4024071859039395</v>
      </c>
      <c r="I25" s="2">
        <f t="shared" si="1"/>
        <v>2.7444407727161888</v>
      </c>
      <c r="J25" s="2">
        <f t="shared" si="2"/>
        <v>11.576374658690765</v>
      </c>
      <c r="K25" s="2">
        <f t="shared" si="3"/>
        <v>7.5319551549470312</v>
      </c>
      <c r="L25" s="2">
        <f>(D25-AVERAGE($D$2:$D$25))^2</f>
        <v>10.835069444444429</v>
      </c>
      <c r="M25" s="2">
        <f t="shared" si="5"/>
        <v>1.4600694444444415</v>
      </c>
    </row>
    <row r="26" spans="1:13" x14ac:dyDescent="0.35">
      <c r="C26" s="8" t="s">
        <v>13</v>
      </c>
      <c r="D26" s="8">
        <f>AVERAGE(D2:D25)</f>
        <v>42.291666666666664</v>
      </c>
      <c r="F26" s="8">
        <f>AVERAGE(F2:F25)</f>
        <v>23.208333333333332</v>
      </c>
    </row>
    <row r="28" spans="1:13" x14ac:dyDescent="0.35">
      <c r="E28" s="6"/>
      <c r="F28" s="6" t="s">
        <v>16</v>
      </c>
      <c r="G28" s="6" t="s">
        <v>20</v>
      </c>
    </row>
    <row r="29" spans="1:13" x14ac:dyDescent="0.35">
      <c r="E29" s="7" t="s">
        <v>17</v>
      </c>
      <c r="F29" s="7">
        <f>SUM(J2:J25)</f>
        <v>1470.9811746586909</v>
      </c>
      <c r="G29" s="7">
        <f>SUM(K2:K25)</f>
        <v>224.05355515494705</v>
      </c>
    </row>
    <row r="30" spans="1:13" x14ac:dyDescent="0.35">
      <c r="E30" s="7" t="s">
        <v>18</v>
      </c>
      <c r="F30" s="7">
        <f>SUM(L2:L25)</f>
        <v>1570.958333333333</v>
      </c>
      <c r="G30" s="7">
        <f>SUM(M2:M25)</f>
        <v>107.91993333333336</v>
      </c>
    </row>
    <row r="31" spans="1:13" x14ac:dyDescent="0.35">
      <c r="E31" s="7" t="s">
        <v>19</v>
      </c>
      <c r="F31" s="7">
        <f>1-(F29/F30)</f>
        <v>6.364087229640647E-2</v>
      </c>
      <c r="G31" s="7">
        <f>1-(G29/G30)</f>
        <v>-1.0761090952763159</v>
      </c>
    </row>
    <row r="32" spans="1:13" x14ac:dyDescent="0.35">
      <c r="E32" s="7" t="s">
        <v>9</v>
      </c>
      <c r="F32" s="7">
        <f>AVERAGE(H2:H25)</f>
        <v>6.5784336327459956</v>
      </c>
      <c r="G32" s="7">
        <f>AVERAGE(I2:I25)</f>
        <v>2.2876850321965083</v>
      </c>
    </row>
    <row r="33" spans="5:7" x14ac:dyDescent="0.35">
      <c r="E33" s="7" t="s">
        <v>10</v>
      </c>
      <c r="F33" s="7">
        <f>AVERAGE(J2:J25)</f>
        <v>61.290882277445455</v>
      </c>
      <c r="G33" s="7">
        <f>AVERAGE(K2:K25)</f>
        <v>9.3355647981227943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0D9D-0C53-4257-9DA9-0A873B8365AE}">
  <dimension ref="A1:G18"/>
  <sheetViews>
    <sheetView topLeftCell="A4" workbookViewId="0">
      <selection activeCell="L5" sqref="L5"/>
    </sheetView>
  </sheetViews>
  <sheetFormatPr defaultRowHeight="14.5" x14ac:dyDescent="0.35"/>
  <cols>
    <col min="1" max="1" width="18.90625" customWidth="1"/>
    <col min="2" max="2" width="12.7265625" customWidth="1"/>
    <col min="3" max="3" width="11" customWidth="1"/>
    <col min="4" max="4" width="10.26953125" customWidth="1"/>
    <col min="5" max="5" width="17.36328125" customWidth="1"/>
  </cols>
  <sheetData>
    <row r="1" spans="1:7" ht="70.5" customHeight="1" thickBot="1" x14ac:dyDescent="0.4">
      <c r="A1" s="9"/>
      <c r="B1" s="16" t="s">
        <v>22</v>
      </c>
      <c r="C1" s="17"/>
      <c r="D1" s="16" t="s">
        <v>23</v>
      </c>
      <c r="E1" s="17"/>
      <c r="F1" s="16" t="s">
        <v>24</v>
      </c>
      <c r="G1" s="17"/>
    </row>
    <row r="2" spans="1:7" ht="24.5" thickTop="1" thickBot="1" x14ac:dyDescent="0.4">
      <c r="A2" s="15"/>
      <c r="B2" s="10" t="s">
        <v>16</v>
      </c>
      <c r="C2" s="10" t="s">
        <v>20</v>
      </c>
      <c r="D2" s="10" t="s">
        <v>16</v>
      </c>
      <c r="E2" s="10" t="s">
        <v>20</v>
      </c>
      <c r="F2" s="10" t="s">
        <v>16</v>
      </c>
      <c r="G2" s="10" t="s">
        <v>20</v>
      </c>
    </row>
    <row r="3" spans="1:7" ht="24" thickBot="1" x14ac:dyDescent="0.4">
      <c r="A3" s="11" t="s">
        <v>10</v>
      </c>
      <c r="B3" s="12">
        <v>28.13</v>
      </c>
      <c r="C3" s="12">
        <v>10.45</v>
      </c>
      <c r="D3" s="12">
        <v>26.78</v>
      </c>
      <c r="E3" s="12">
        <v>4.62</v>
      </c>
      <c r="F3" s="12">
        <v>61.29</v>
      </c>
      <c r="G3" s="12">
        <v>9.34</v>
      </c>
    </row>
    <row r="4" spans="1:7" ht="24" thickBot="1" x14ac:dyDescent="0.4">
      <c r="A4" s="13" t="s">
        <v>9</v>
      </c>
      <c r="B4" s="14">
        <v>4.5599999999999996</v>
      </c>
      <c r="C4" s="14">
        <v>2.54</v>
      </c>
      <c r="D4" s="14">
        <v>4.37</v>
      </c>
      <c r="E4" s="14">
        <v>1.71</v>
      </c>
      <c r="F4" s="14">
        <v>6.58</v>
      </c>
      <c r="G4" s="14">
        <v>2.29</v>
      </c>
    </row>
    <row r="5" spans="1:7" ht="24" thickBot="1" x14ac:dyDescent="0.4">
      <c r="A5" s="11" t="s">
        <v>21</v>
      </c>
      <c r="B5" s="12">
        <v>0.67</v>
      </c>
      <c r="C5" s="12">
        <v>0.36</v>
      </c>
      <c r="D5" s="12">
        <v>0.03</v>
      </c>
      <c r="E5" s="12">
        <v>0.37</v>
      </c>
      <c r="F5" s="12">
        <v>0.06</v>
      </c>
      <c r="G5" s="12">
        <v>-1.08</v>
      </c>
    </row>
    <row r="9" spans="1:7" ht="15" thickBot="1" x14ac:dyDescent="0.4">
      <c r="A9" t="s">
        <v>25</v>
      </c>
      <c r="B9" t="s">
        <v>10</v>
      </c>
      <c r="C9" t="s">
        <v>9</v>
      </c>
      <c r="D9" t="s">
        <v>21</v>
      </c>
    </row>
    <row r="10" spans="1:7" ht="21.5" thickBot="1" x14ac:dyDescent="0.4">
      <c r="A10" t="s">
        <v>22</v>
      </c>
      <c r="B10" s="12">
        <v>28.13</v>
      </c>
      <c r="C10" s="14">
        <v>4.5599999999999996</v>
      </c>
      <c r="D10" s="12">
        <v>0.67</v>
      </c>
    </row>
    <row r="11" spans="1:7" ht="21.5" thickBot="1" x14ac:dyDescent="0.4">
      <c r="A11" t="s">
        <v>26</v>
      </c>
      <c r="B11" s="12">
        <v>26.78</v>
      </c>
      <c r="C11" s="14">
        <v>4.37</v>
      </c>
      <c r="D11" s="12">
        <v>0.03</v>
      </c>
    </row>
    <row r="12" spans="1:7" ht="21.5" thickBot="1" x14ac:dyDescent="0.4">
      <c r="A12" t="s">
        <v>24</v>
      </c>
      <c r="B12" s="12">
        <v>61.29</v>
      </c>
      <c r="C12" s="14">
        <v>6.58</v>
      </c>
      <c r="D12" s="12">
        <v>0.06</v>
      </c>
    </row>
    <row r="15" spans="1:7" x14ac:dyDescent="0.35">
      <c r="A15" t="s">
        <v>27</v>
      </c>
      <c r="B15" t="s">
        <v>22</v>
      </c>
      <c r="C15" t="s">
        <v>26</v>
      </c>
      <c r="D15" t="s">
        <v>24</v>
      </c>
    </row>
    <row r="16" spans="1:7" x14ac:dyDescent="0.35">
      <c r="A16" t="s">
        <v>10</v>
      </c>
      <c r="B16">
        <v>10.45</v>
      </c>
      <c r="C16">
        <v>4.62</v>
      </c>
      <c r="D16">
        <v>9.34</v>
      </c>
    </row>
    <row r="17" spans="1:4" x14ac:dyDescent="0.35">
      <c r="A17" t="s">
        <v>9</v>
      </c>
      <c r="B17">
        <v>2.54</v>
      </c>
      <c r="C17">
        <v>1.71</v>
      </c>
      <c r="D17">
        <v>2.29</v>
      </c>
    </row>
    <row r="18" spans="1:4" x14ac:dyDescent="0.35">
      <c r="A18" t="s">
        <v>28</v>
      </c>
      <c r="B18">
        <v>0.36</v>
      </c>
      <c r="C18">
        <v>0.37</v>
      </c>
      <c r="D18">
        <v>-1.08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</vt:lpstr>
      <vt:lpstr>Linear_rgr</vt:lpstr>
      <vt:lpstr>Random_forest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Nasir Uddin</cp:lastModifiedBy>
  <dcterms:created xsi:type="dcterms:W3CDTF">2022-03-07T14:53:40Z</dcterms:created>
  <dcterms:modified xsi:type="dcterms:W3CDTF">2022-03-08T04:08:48Z</dcterms:modified>
</cp:coreProperties>
</file>