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Sem 4 Material\ME218\Experiments and Reports\Lab 6\"/>
    </mc:Choice>
  </mc:AlternateContent>
  <xr:revisionPtr revIDLastSave="0" documentId="13_ncr:1_{09722D4D-C1F5-493D-929B-63428C89966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7" i="1"/>
  <c r="N8" i="1"/>
  <c r="N9" i="1"/>
  <c r="N10" i="1"/>
  <c r="N11" i="1"/>
  <c r="N12" i="1"/>
  <c r="N13" i="1"/>
  <c r="N14" i="1"/>
  <c r="N15" i="1"/>
  <c r="N16" i="1"/>
  <c r="N7" i="1"/>
  <c r="K8" i="1"/>
  <c r="K9" i="1"/>
  <c r="K10" i="1"/>
  <c r="K11" i="1"/>
  <c r="K12" i="1"/>
  <c r="K13" i="1"/>
  <c r="K14" i="1"/>
  <c r="K15" i="1"/>
  <c r="K16" i="1"/>
  <c r="K7" i="1"/>
  <c r="H7" i="1"/>
  <c r="M7" i="1"/>
  <c r="M8" i="1"/>
  <c r="M9" i="1"/>
  <c r="M10" i="1"/>
  <c r="M11" i="1"/>
  <c r="M12" i="1"/>
  <c r="M13" i="1"/>
  <c r="M14" i="1"/>
  <c r="M15" i="1"/>
  <c r="M16" i="1"/>
  <c r="M17" i="1"/>
  <c r="M6" i="1"/>
  <c r="J7" i="1"/>
  <c r="J8" i="1"/>
  <c r="J9" i="1"/>
  <c r="J10" i="1"/>
  <c r="J11" i="1"/>
  <c r="J12" i="1"/>
  <c r="J13" i="1"/>
  <c r="J14" i="1"/>
  <c r="J15" i="1"/>
  <c r="J16" i="1"/>
  <c r="J17" i="1"/>
  <c r="J6" i="1"/>
  <c r="H8" i="1"/>
  <c r="H9" i="1"/>
  <c r="H10" i="1"/>
  <c r="H11" i="1"/>
  <c r="H12" i="1"/>
  <c r="H13" i="1"/>
  <c r="H14" i="1"/>
  <c r="H15" i="1"/>
  <c r="H16" i="1"/>
  <c r="E7" i="1"/>
  <c r="G7" i="1"/>
  <c r="G8" i="1"/>
  <c r="G9" i="1"/>
  <c r="G10" i="1"/>
  <c r="G11" i="1"/>
  <c r="G12" i="1"/>
  <c r="G13" i="1"/>
  <c r="G14" i="1"/>
  <c r="G15" i="1"/>
  <c r="G16" i="1"/>
  <c r="G17" i="1"/>
  <c r="G6" i="1"/>
  <c r="D6" i="1"/>
  <c r="D8" i="1"/>
  <c r="E8" i="1" s="1"/>
  <c r="E9" i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</calcChain>
</file>

<file path=xl/sharedStrings.xml><?xml version="1.0" encoding="utf-8"?>
<sst xmlns="http://schemas.openxmlformats.org/spreadsheetml/2006/main" count="26" uniqueCount="21">
  <si>
    <t>Strains in proving ring</t>
  </si>
  <si>
    <t>Load (in Kg)</t>
  </si>
  <si>
    <t>S1 (×10^(-6))</t>
  </si>
  <si>
    <t>Theoritical S1(10^-6)</t>
  </si>
  <si>
    <t>Error %</t>
  </si>
  <si>
    <t>S2 (×10^(-6))</t>
  </si>
  <si>
    <t>Theoritical S2(10^-6)</t>
  </si>
  <si>
    <t>S3 (×10^(-6))</t>
  </si>
  <si>
    <t>Theoritical S3(10^-6)</t>
  </si>
  <si>
    <t>S4 (×10^(-6))</t>
  </si>
  <si>
    <t>Theoritical S4(10^-6)</t>
  </si>
  <si>
    <t>Young's modulus</t>
  </si>
  <si>
    <t>E</t>
  </si>
  <si>
    <t>GPa</t>
  </si>
  <si>
    <t>Outer Diameter</t>
  </si>
  <si>
    <t>D_o</t>
  </si>
  <si>
    <t>mm</t>
  </si>
  <si>
    <t>Inner Diameter</t>
  </si>
  <si>
    <t>D_i</t>
  </si>
  <si>
    <t>Thickness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</si>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</sst>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0" borderId="4" xfId="0" quotePrefix="1" applyFont="1" applyBorder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Strain Gauge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Experimental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(Sheet1!$B$6:$B$10,Sheet1!$B$12:$B$17)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cat>
          <c:val>
            <c:numRef>
              <c:f>(Sheet1!$C$6:$C$10,Sheet1!$C$12:$C$17)</c:f>
              <c:numCache>
                <c:formatCode>General</c:formatCode>
                <c:ptCount val="11"/>
                <c:pt idx="0">
                  <c:v>1</c:v>
                </c:pt>
                <c:pt idx="1">
                  <c:v>-9</c:v>
                </c:pt>
                <c:pt idx="2">
                  <c:v>-17</c:v>
                </c:pt>
                <c:pt idx="3">
                  <c:v>-24</c:v>
                </c:pt>
                <c:pt idx="4">
                  <c:v>-30</c:v>
                </c:pt>
                <c:pt idx="5">
                  <c:v>-37</c:v>
                </c:pt>
                <c:pt idx="6">
                  <c:v>-27</c:v>
                </c:pt>
                <c:pt idx="7">
                  <c:v>-21</c:v>
                </c:pt>
                <c:pt idx="8">
                  <c:v>-15</c:v>
                </c:pt>
                <c:pt idx="9">
                  <c:v>-8</c:v>
                </c:pt>
                <c:pt idx="1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8-473A-99EE-A7A98BA0557F}"/>
            </c:ext>
          </c:extLst>
        </c:ser>
        <c:ser>
          <c:idx val="2"/>
          <c:order val="1"/>
          <c:tx>
            <c:v>Theoretical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(Sheet1!$B$6:$B$10,Sheet1!$B$12:$B$17)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cat>
          <c:val>
            <c:numRef>
              <c:f>(Sheet1!$D$6:$D$10,Sheet1!$D$12:$D$17)</c:f>
              <c:numCache>
                <c:formatCode>General</c:formatCode>
                <c:ptCount val="11"/>
                <c:pt idx="0">
                  <c:v>0</c:v>
                </c:pt>
                <c:pt idx="1">
                  <c:v>-7.1970679176417551</c:v>
                </c:pt>
                <c:pt idx="2">
                  <c:v>-14.39413583528351</c:v>
                </c:pt>
                <c:pt idx="3">
                  <c:v>-21.591203752925264</c:v>
                </c:pt>
                <c:pt idx="4">
                  <c:v>-28.788271670567021</c:v>
                </c:pt>
                <c:pt idx="5">
                  <c:v>-35.985339588208774</c:v>
                </c:pt>
                <c:pt idx="6">
                  <c:v>-28.788271670567021</c:v>
                </c:pt>
                <c:pt idx="7">
                  <c:v>-21.591203752925264</c:v>
                </c:pt>
                <c:pt idx="8">
                  <c:v>-14.39413583528351</c:v>
                </c:pt>
                <c:pt idx="9">
                  <c:v>-7.1970679176417551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8-473A-99EE-A7A98BA05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623904"/>
        <c:axId val="388625152"/>
      </c:lineChart>
      <c:catAx>
        <c:axId val="38862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25152"/>
        <c:crosses val="autoZero"/>
        <c:auto val="1"/>
        <c:lblAlgn val="ctr"/>
        <c:lblOffset val="100"/>
        <c:noMultiLvlLbl val="0"/>
      </c:catAx>
      <c:valAx>
        <c:axId val="3886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IN"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IN" sz="9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Strain Gauge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Experimental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(Sheet1!$B$6:$B$11,Sheet1!$B$13:$B$18)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cat>
          <c:val>
            <c:numRef>
              <c:f>(Sheet1!$F$6:$F$11,Sheet1!$F$13:$F$17)</c:f>
              <c:numCache>
                <c:formatCode>General</c:formatCode>
                <c:ptCount val="11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46</c:v>
                </c:pt>
                <c:pt idx="6">
                  <c:v>36</c:v>
                </c:pt>
                <c:pt idx="7">
                  <c:v>27</c:v>
                </c:pt>
                <c:pt idx="8">
                  <c:v>18</c:v>
                </c:pt>
                <c:pt idx="9">
                  <c:v>8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1-4C4D-9DCF-7C259CB7A161}"/>
            </c:ext>
          </c:extLst>
        </c:ser>
        <c:ser>
          <c:idx val="2"/>
          <c:order val="1"/>
          <c:tx>
            <c:v>Theoretical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(Sheet1!$B$6:$B$11,Sheet1!$B$13:$B$18)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cat>
          <c:val>
            <c:numRef>
              <c:f>(Sheet1!$G$6:$G$11,Sheet1!$G$13:$G$17)</c:f>
              <c:numCache>
                <c:formatCode>General</c:formatCode>
                <c:ptCount val="11"/>
                <c:pt idx="0">
                  <c:v>0</c:v>
                </c:pt>
                <c:pt idx="1">
                  <c:v>8.0298953544489251</c:v>
                </c:pt>
                <c:pt idx="2">
                  <c:v>16.05979070889785</c:v>
                </c:pt>
                <c:pt idx="3">
                  <c:v>24.089686063346779</c:v>
                </c:pt>
                <c:pt idx="4">
                  <c:v>32.1195814177957</c:v>
                </c:pt>
                <c:pt idx="5">
                  <c:v>40.149476772244626</c:v>
                </c:pt>
                <c:pt idx="6">
                  <c:v>32.1195814177957</c:v>
                </c:pt>
                <c:pt idx="7">
                  <c:v>24.089686063346779</c:v>
                </c:pt>
                <c:pt idx="8">
                  <c:v>16.05979070889785</c:v>
                </c:pt>
                <c:pt idx="9">
                  <c:v>8.0298953544489251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1-4C4D-9DCF-7C259CB7A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678176"/>
        <c:axId val="480678592"/>
      </c:lineChart>
      <c:catAx>
        <c:axId val="48067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78592"/>
        <c:crosses val="autoZero"/>
        <c:auto val="1"/>
        <c:lblAlgn val="ctr"/>
        <c:lblOffset val="100"/>
        <c:noMultiLvlLbl val="0"/>
      </c:catAx>
      <c:valAx>
        <c:axId val="4806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Strain Gauge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Experimental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(Sheet1!$B$6:$B$11,Sheet1!$B$13:$B$17)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cat>
          <c:val>
            <c:numRef>
              <c:f>(Sheet1!$I$6:$I$11,Sheet1!$I$13:$I$17)</c:f>
              <c:numCache>
                <c:formatCode>General</c:formatCode>
                <c:ptCount val="11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49</c:v>
                </c:pt>
                <c:pt idx="6">
                  <c:v>39</c:v>
                </c:pt>
                <c:pt idx="7">
                  <c:v>30</c:v>
                </c:pt>
                <c:pt idx="8">
                  <c:v>20</c:v>
                </c:pt>
                <c:pt idx="9">
                  <c:v>11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C-45EA-88DA-E3C64A47BACA}"/>
            </c:ext>
          </c:extLst>
        </c:ser>
        <c:ser>
          <c:idx val="2"/>
          <c:order val="1"/>
          <c:tx>
            <c:v>Theoretical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(Sheet1!$B$6:$B$11,Sheet1!$B$13:$B$17)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cat>
          <c:val>
            <c:numRef>
              <c:f>(Sheet1!$J$6:$J$11,Sheet1!$J$13:$J$17)</c:f>
              <c:numCache>
                <c:formatCode>General</c:formatCode>
                <c:ptCount val="11"/>
                <c:pt idx="0">
                  <c:v>0</c:v>
                </c:pt>
                <c:pt idx="1">
                  <c:v>8.0298953544489251</c:v>
                </c:pt>
                <c:pt idx="2">
                  <c:v>16.05979070889785</c:v>
                </c:pt>
                <c:pt idx="3">
                  <c:v>24.089686063346779</c:v>
                </c:pt>
                <c:pt idx="4">
                  <c:v>32.1195814177957</c:v>
                </c:pt>
                <c:pt idx="5">
                  <c:v>40.149476772244626</c:v>
                </c:pt>
                <c:pt idx="6">
                  <c:v>32.1195814177957</c:v>
                </c:pt>
                <c:pt idx="7">
                  <c:v>24.089686063346779</c:v>
                </c:pt>
                <c:pt idx="8">
                  <c:v>16.05979070889785</c:v>
                </c:pt>
                <c:pt idx="9">
                  <c:v>8.0298953544489251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C-45EA-88DA-E3C64A47B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652768"/>
        <c:axId val="480653184"/>
      </c:lineChart>
      <c:catAx>
        <c:axId val="48065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53184"/>
        <c:crosses val="autoZero"/>
        <c:auto val="1"/>
        <c:lblAlgn val="ctr"/>
        <c:lblOffset val="100"/>
        <c:noMultiLvlLbl val="0"/>
      </c:catAx>
      <c:valAx>
        <c:axId val="4806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5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Strain Gauge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Experimental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(Sheet1!$B$6:$B$11,Sheet1!$B$13:$B$17)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cat>
          <c:val>
            <c:numRef>
              <c:f>(Sheet1!$L$6:$L$11,Sheet1!$L$13:$L$17)</c:f>
              <c:numCache>
                <c:formatCode>General</c:formatCode>
                <c:ptCount val="11"/>
                <c:pt idx="0">
                  <c:v>2</c:v>
                </c:pt>
                <c:pt idx="1">
                  <c:v>-8</c:v>
                </c:pt>
                <c:pt idx="2">
                  <c:v>-16</c:v>
                </c:pt>
                <c:pt idx="3">
                  <c:v>-23</c:v>
                </c:pt>
                <c:pt idx="4">
                  <c:v>-29</c:v>
                </c:pt>
                <c:pt idx="5">
                  <c:v>-36</c:v>
                </c:pt>
                <c:pt idx="6">
                  <c:v>-26</c:v>
                </c:pt>
                <c:pt idx="7">
                  <c:v>-20</c:v>
                </c:pt>
                <c:pt idx="8">
                  <c:v>-14</c:v>
                </c:pt>
                <c:pt idx="9">
                  <c:v>-7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6-4909-B79B-2C1AD1AB7A11}"/>
            </c:ext>
          </c:extLst>
        </c:ser>
        <c:ser>
          <c:idx val="2"/>
          <c:order val="1"/>
          <c:tx>
            <c:v>Theoretical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(Sheet1!$B$6:$B$11,Sheet1!$B$13:$B$17)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cat>
          <c:val>
            <c:numRef>
              <c:f>(Sheet1!$M$6:$M$11,Sheet1!$M$13:$M$17)</c:f>
              <c:numCache>
                <c:formatCode>General</c:formatCode>
                <c:ptCount val="11"/>
                <c:pt idx="0">
                  <c:v>0</c:v>
                </c:pt>
                <c:pt idx="1">
                  <c:v>-7.1970679176417534</c:v>
                </c:pt>
                <c:pt idx="2">
                  <c:v>-14.394135835283507</c:v>
                </c:pt>
                <c:pt idx="3">
                  <c:v>-21.59120375292526</c:v>
                </c:pt>
                <c:pt idx="4">
                  <c:v>-28.788271670567013</c:v>
                </c:pt>
                <c:pt idx="5">
                  <c:v>-35.985339588208767</c:v>
                </c:pt>
                <c:pt idx="6">
                  <c:v>-28.788271670567013</c:v>
                </c:pt>
                <c:pt idx="7">
                  <c:v>-21.59120375292526</c:v>
                </c:pt>
                <c:pt idx="8">
                  <c:v>-14.394135835283507</c:v>
                </c:pt>
                <c:pt idx="9">
                  <c:v>-7.1970679176417534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6-4909-B79B-2C1AD1AB7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527664"/>
        <c:axId val="605525584"/>
      </c:lineChart>
      <c:catAx>
        <c:axId val="60552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25584"/>
        <c:crosses val="autoZero"/>
        <c:auto val="1"/>
        <c:lblAlgn val="ctr"/>
        <c:lblOffset val="100"/>
        <c:noMultiLvlLbl val="0"/>
      </c:catAx>
      <c:valAx>
        <c:axId val="6055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1109063</xdr:colOff>
      <xdr:row>25</xdr:row>
      <xdr:rowOff>81642</xdr:rowOff>
    </xdr:from>
    <xdr:to>
      <xdr:col>8</xdr:col>
      <xdr:colOff>596199</xdr:colOff>
      <xdr:row>45</xdr:row>
      <xdr:rowOff>95760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E06A9-FDA9-433F-9EF3-4072B0442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1126352</xdr:colOff>
      <xdr:row>25</xdr:row>
      <xdr:rowOff>76199</xdr:rowOff>
    </xdr:from>
    <xdr:to>
      <xdr:col>13</xdr:col>
      <xdr:colOff>883710</xdr:colOff>
      <xdr:row>45</xdr:row>
      <xdr:rowOff>90317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A6C90-A7EA-43B5-BCD8-7FF91897C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1134036</xdr:colOff>
      <xdr:row>46</xdr:row>
      <xdr:rowOff>147918</xdr:rowOff>
    </xdr:from>
    <xdr:to>
      <xdr:col>8</xdr:col>
      <xdr:colOff>608365</xdr:colOff>
      <xdr:row>66</xdr:row>
      <xdr:rowOff>162036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AEA0AE-E8CE-449B-957C-5685F6A04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1107141</xdr:colOff>
      <xdr:row>46</xdr:row>
      <xdr:rowOff>165847</xdr:rowOff>
    </xdr:from>
    <xdr:to>
      <xdr:col>13</xdr:col>
      <xdr:colOff>877306</xdr:colOff>
      <xdr:row>67</xdr:row>
      <xdr:rowOff>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B32EB5-A04E-43CD-92EC-5048B2891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23"/>
  <sheetViews>
    <sheetView tabSelected="1" zoomScale="70" zoomScaleNormal="70" workbookViewId="0">
      <selection activeCell="D26" sqref="D26:O46"/>
    </sheetView>
  </sheetViews>
  <sheetFormatPr defaultColWidth="9.109375" defaultRowHeight="14.4" x14ac:dyDescent="0.3"/>
  <cols>
    <col min="1" max="1" width="9.109375" style="1"/>
    <col min="2" max="2" width="14.44140625" style="1" customWidth="1"/>
    <col min="3" max="5" width="17.109375" style="1" customWidth="1"/>
    <col min="6" max="8" width="17.33203125" style="1" customWidth="1"/>
    <col min="9" max="11" width="16.6640625" style="1" customWidth="1"/>
    <col min="12" max="14" width="16" style="1" customWidth="1"/>
    <col min="15" max="15" width="9.109375" style="1"/>
    <col min="16" max="16" width="16" style="1" bestFit="1" customWidth="1"/>
    <col min="17" max="16384" width="9.109375" style="1"/>
  </cols>
  <sheetData>
    <row r="3" spans="2:14" ht="21" x14ac:dyDescent="0.3">
      <c r="B3" s="10" t="s">
        <v>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5"/>
      <c r="N3" s="5"/>
    </row>
    <row r="5" spans="2:14" ht="24.75" customHeight="1" x14ac:dyDescent="0.3">
      <c r="B5" s="6" t="s">
        <v>1</v>
      </c>
      <c r="C5" s="6" t="s">
        <v>2</v>
      </c>
      <c r="D5" s="8" t="s">
        <v>3</v>
      </c>
      <c r="E5" s="6" t="s">
        <v>4</v>
      </c>
      <c r="F5" s="6" t="s">
        <v>5</v>
      </c>
      <c r="G5" s="8" t="s">
        <v>6</v>
      </c>
      <c r="H5" s="6" t="s">
        <v>4</v>
      </c>
      <c r="I5" s="6" t="s">
        <v>7</v>
      </c>
      <c r="J5" s="8" t="s">
        <v>8</v>
      </c>
      <c r="K5" s="6" t="s">
        <v>4</v>
      </c>
      <c r="L5" s="6" t="s">
        <v>9</v>
      </c>
      <c r="M5" s="8" t="s">
        <v>10</v>
      </c>
      <c r="N5" s="6" t="s">
        <v>4</v>
      </c>
    </row>
    <row r="6" spans="2:14" x14ac:dyDescent="0.3">
      <c r="B6" s="7">
        <v>0</v>
      </c>
      <c r="C6" s="7">
        <v>1</v>
      </c>
      <c r="D6" s="7">
        <f>((B6*9.81)/(69000000000*108.64))*(0.5+(0.1817*((59.725-65.5)/0.1749)))*1000000000000</f>
        <v>0</v>
      </c>
      <c r="E6" s="7">
        <v>0</v>
      </c>
      <c r="F6" s="7">
        <v>0</v>
      </c>
      <c r="G6" s="9">
        <f>((B6*9.81)/(69000000000*9.7*(65.5-54.3)))*(0.5+(0.1817*((59.725-54.3)/0.1749)))*1000000000000</f>
        <v>0</v>
      </c>
      <c r="H6" s="7">
        <v>0</v>
      </c>
      <c r="I6" s="7">
        <v>3</v>
      </c>
      <c r="J6" s="7">
        <f>((B6*9.81)/(69000000000*9.7*(65.5-54.3)))*(0.5+(0.1817*((59.725-54.3)/0.1749)))*1000000000000</f>
        <v>0</v>
      </c>
      <c r="K6" s="7">
        <v>0</v>
      </c>
      <c r="L6" s="7">
        <v>2</v>
      </c>
      <c r="M6" s="7">
        <f>((B6*9.81)/(69000000000*9.7*(65.5-54.3)))*(0.5+(0.1817*((59.725-65.5)/0.1749)))*1000000000000</f>
        <v>0</v>
      </c>
      <c r="N6" s="7">
        <v>0</v>
      </c>
    </row>
    <row r="7" spans="2:14" x14ac:dyDescent="0.3">
      <c r="B7" s="7">
        <v>1</v>
      </c>
      <c r="C7" s="7">
        <v>-9</v>
      </c>
      <c r="D7" s="7">
        <f>((B7*9.81)/(69000000000*108.64))*(0.5+(0.1817*((59.725-65.5)/0.1749)))*1000000000000</f>
        <v>-7.1970679176417551</v>
      </c>
      <c r="E7" s="7">
        <f>ABS(((D7-C7)/D7)*100)</f>
        <v>25.050924945960588</v>
      </c>
      <c r="F7" s="7">
        <v>9</v>
      </c>
      <c r="G7" s="9">
        <f t="shared" ref="G7:G17" si="0">((B7*9.81)/(69000000000*9.7*(65.5-54.3)))*(0.5+(0.1817*((59.725-54.3)/0.1749)))*1000000000000</f>
        <v>8.0298953544489251</v>
      </c>
      <c r="H7" s="9">
        <f>ABS(((G7-F7)/G7)*100)</f>
        <v>12.081161742831343</v>
      </c>
      <c r="I7" s="7">
        <v>12</v>
      </c>
      <c r="J7" s="7">
        <f t="shared" ref="J7:J17" si="1">((B7*9.81)/(69000000000*9.7*(65.5-54.3)))*(0.5+(0.1817*((59.725-54.3)/0.1749)))*1000000000000</f>
        <v>8.0298953544489251</v>
      </c>
      <c r="K7" s="9">
        <f>ABS(((J7-I7)/J7)*100)</f>
        <v>49.441548990441788</v>
      </c>
      <c r="L7" s="7">
        <v>-8</v>
      </c>
      <c r="M7" s="7">
        <f t="shared" ref="M7:M17" si="2">((B7*9.81)/(69000000000*9.7*(65.5-54.3)))*(0.5+(0.1817*((59.725-65.5)/0.1749)))*1000000000000</f>
        <v>-7.1970679176417534</v>
      </c>
      <c r="N7" s="9">
        <f>ABS(((M7-L7)/M7)*100)</f>
        <v>11.156377729742776</v>
      </c>
    </row>
    <row r="8" spans="2:14" x14ac:dyDescent="0.3">
      <c r="B8" s="7">
        <v>2</v>
      </c>
      <c r="C8" s="7">
        <v>-17</v>
      </c>
      <c r="D8" s="7">
        <f t="shared" ref="D8:D17" si="3">((B8*9.81)/(69000000000*108.64))*(0.5+(0.1817*((59.725-65.5)/0.1749)))*1000000000000</f>
        <v>-14.39413583528351</v>
      </c>
      <c r="E8" s="7">
        <f t="shared" ref="E8:E16" si="4">ABS(((D8-C8)/D8)*100)</f>
        <v>18.103651337851669</v>
      </c>
      <c r="F8" s="7">
        <v>18</v>
      </c>
      <c r="G8" s="9">
        <f t="shared" si="0"/>
        <v>16.05979070889785</v>
      </c>
      <c r="H8" s="9">
        <f t="shared" ref="H8:H16" si="5">ABS(((G8-F8)/G8)*100)</f>
        <v>12.081161742831343</v>
      </c>
      <c r="I8" s="7">
        <v>21</v>
      </c>
      <c r="J8" s="7">
        <f t="shared" si="1"/>
        <v>16.05979070889785</v>
      </c>
      <c r="K8" s="9">
        <f t="shared" ref="K8:K16" si="6">ABS(((J8-I8)/J8)*100)</f>
        <v>30.761355366636568</v>
      </c>
      <c r="L8" s="7">
        <v>-16</v>
      </c>
      <c r="M8" s="7">
        <f t="shared" si="2"/>
        <v>-14.394135835283507</v>
      </c>
      <c r="N8" s="9">
        <f t="shared" ref="N8:N16" si="7">ABS(((M8-L8)/M8)*100)</f>
        <v>11.156377729742776</v>
      </c>
    </row>
    <row r="9" spans="2:14" x14ac:dyDescent="0.3">
      <c r="B9" s="7">
        <v>3</v>
      </c>
      <c r="C9" s="7">
        <v>-24</v>
      </c>
      <c r="D9" s="7">
        <f t="shared" si="3"/>
        <v>-21.591203752925264</v>
      </c>
      <c r="E9" s="7">
        <f t="shared" si="4"/>
        <v>11.156377729742758</v>
      </c>
      <c r="F9" s="7">
        <v>27</v>
      </c>
      <c r="G9" s="9">
        <f t="shared" si="0"/>
        <v>24.089686063346779</v>
      </c>
      <c r="H9" s="9">
        <f t="shared" si="5"/>
        <v>12.081161742831327</v>
      </c>
      <c r="I9" s="7">
        <v>30</v>
      </c>
      <c r="J9" s="7">
        <f t="shared" si="1"/>
        <v>24.089686063346779</v>
      </c>
      <c r="K9" s="9">
        <f t="shared" si="6"/>
        <v>24.534624158701476</v>
      </c>
      <c r="L9" s="7">
        <v>-23</v>
      </c>
      <c r="M9" s="7">
        <f t="shared" si="2"/>
        <v>-21.59120375292526</v>
      </c>
      <c r="N9" s="9">
        <f t="shared" si="7"/>
        <v>6.5248619910034931</v>
      </c>
    </row>
    <row r="10" spans="2:14" x14ac:dyDescent="0.3">
      <c r="B10" s="7">
        <v>4</v>
      </c>
      <c r="C10" s="7">
        <v>-30</v>
      </c>
      <c r="D10" s="7">
        <f t="shared" si="3"/>
        <v>-28.788271670567021</v>
      </c>
      <c r="E10" s="7">
        <f t="shared" si="4"/>
        <v>4.2091041216338256</v>
      </c>
      <c r="F10" s="7">
        <v>36</v>
      </c>
      <c r="G10" s="9">
        <f t="shared" si="0"/>
        <v>32.1195814177957</v>
      </c>
      <c r="H10" s="9">
        <f t="shared" si="5"/>
        <v>12.081161742831343</v>
      </c>
      <c r="I10" s="7">
        <v>39</v>
      </c>
      <c r="J10" s="7">
        <f t="shared" si="1"/>
        <v>32.1195814177957</v>
      </c>
      <c r="K10" s="9">
        <f t="shared" si="6"/>
        <v>21.421258554733956</v>
      </c>
      <c r="L10" s="7">
        <v>-29</v>
      </c>
      <c r="M10" s="7">
        <f t="shared" si="2"/>
        <v>-28.788271670567013</v>
      </c>
      <c r="N10" s="9">
        <f t="shared" si="7"/>
        <v>0.73546731757938977</v>
      </c>
    </row>
    <row r="11" spans="2:14" x14ac:dyDescent="0.3">
      <c r="B11" s="7">
        <v>5</v>
      </c>
      <c r="C11" s="7">
        <v>-37</v>
      </c>
      <c r="D11" s="7">
        <f t="shared" si="3"/>
        <v>-35.985339588208774</v>
      </c>
      <c r="E11" s="7">
        <f t="shared" si="4"/>
        <v>2.8196494000120467</v>
      </c>
      <c r="F11" s="7">
        <v>46</v>
      </c>
      <c r="G11" s="9">
        <f t="shared" si="0"/>
        <v>40.149476772244626</v>
      </c>
      <c r="H11" s="9">
        <f t="shared" si="5"/>
        <v>14.571854226005373</v>
      </c>
      <c r="I11" s="7">
        <v>49</v>
      </c>
      <c r="J11" s="7">
        <f t="shared" si="1"/>
        <v>40.149476772244626</v>
      </c>
      <c r="K11" s="9">
        <f t="shared" si="6"/>
        <v>22.043931675527464</v>
      </c>
      <c r="L11" s="7">
        <v>-36</v>
      </c>
      <c r="M11" s="7">
        <f t="shared" si="2"/>
        <v>-35.985339588208767</v>
      </c>
      <c r="N11" s="9">
        <f t="shared" si="7"/>
        <v>4.0739956768497392E-2</v>
      </c>
    </row>
    <row r="12" spans="2:14" x14ac:dyDescent="0.3">
      <c r="B12" s="7">
        <v>5</v>
      </c>
      <c r="C12" s="7">
        <v>-37</v>
      </c>
      <c r="D12" s="7">
        <f t="shared" si="3"/>
        <v>-35.985339588208774</v>
      </c>
      <c r="E12" s="7">
        <f t="shared" si="4"/>
        <v>2.8196494000120467</v>
      </c>
      <c r="F12" s="7">
        <v>46</v>
      </c>
      <c r="G12" s="9">
        <f t="shared" si="0"/>
        <v>40.149476772244626</v>
      </c>
      <c r="H12" s="9">
        <f t="shared" si="5"/>
        <v>14.571854226005373</v>
      </c>
      <c r="I12" s="7">
        <v>49</v>
      </c>
      <c r="J12" s="7">
        <f t="shared" si="1"/>
        <v>40.149476772244626</v>
      </c>
      <c r="K12" s="9">
        <f t="shared" si="6"/>
        <v>22.043931675527464</v>
      </c>
      <c r="L12" s="7">
        <v>-36</v>
      </c>
      <c r="M12" s="7">
        <f t="shared" si="2"/>
        <v>-35.985339588208767</v>
      </c>
      <c r="N12" s="9">
        <f t="shared" si="7"/>
        <v>4.0739956768497392E-2</v>
      </c>
    </row>
    <row r="13" spans="2:14" x14ac:dyDescent="0.3">
      <c r="B13" s="7">
        <v>4</v>
      </c>
      <c r="C13" s="7">
        <v>-27</v>
      </c>
      <c r="D13" s="7">
        <f t="shared" si="3"/>
        <v>-28.788271670567021</v>
      </c>
      <c r="E13" s="7">
        <f t="shared" si="4"/>
        <v>6.211806290529557</v>
      </c>
      <c r="F13" s="7">
        <v>36</v>
      </c>
      <c r="G13" s="9">
        <f t="shared" si="0"/>
        <v>32.1195814177957</v>
      </c>
      <c r="H13" s="9">
        <f t="shared" si="5"/>
        <v>12.081161742831343</v>
      </c>
      <c r="I13" s="7">
        <v>39</v>
      </c>
      <c r="J13" s="7">
        <f t="shared" si="1"/>
        <v>32.1195814177957</v>
      </c>
      <c r="K13" s="9">
        <f t="shared" si="6"/>
        <v>21.421258554733956</v>
      </c>
      <c r="L13" s="7">
        <v>-26</v>
      </c>
      <c r="M13" s="7">
        <f t="shared" si="2"/>
        <v>-28.788271670567013</v>
      </c>
      <c r="N13" s="9">
        <f t="shared" si="7"/>
        <v>9.6854430945839951</v>
      </c>
    </row>
    <row r="14" spans="2:14" x14ac:dyDescent="0.3">
      <c r="B14" s="7">
        <v>3</v>
      </c>
      <c r="C14" s="7">
        <v>-21</v>
      </c>
      <c r="D14" s="7">
        <f t="shared" si="3"/>
        <v>-21.591203752925264</v>
      </c>
      <c r="E14" s="7">
        <f t="shared" si="4"/>
        <v>2.7381694864750878</v>
      </c>
      <c r="F14" s="7">
        <v>27</v>
      </c>
      <c r="G14" s="9">
        <f t="shared" si="0"/>
        <v>24.089686063346779</v>
      </c>
      <c r="H14" s="9">
        <f t="shared" si="5"/>
        <v>12.081161742831327</v>
      </c>
      <c r="I14" s="7">
        <v>30</v>
      </c>
      <c r="J14" s="7">
        <f t="shared" si="1"/>
        <v>24.089686063346779</v>
      </c>
      <c r="K14" s="9">
        <f t="shared" si="6"/>
        <v>24.534624158701476</v>
      </c>
      <c r="L14" s="7">
        <v>-20</v>
      </c>
      <c r="M14" s="7">
        <f t="shared" si="2"/>
        <v>-21.59120375292526</v>
      </c>
      <c r="N14" s="9">
        <f t="shared" si="7"/>
        <v>7.3696852252143552</v>
      </c>
    </row>
    <row r="15" spans="2:14" x14ac:dyDescent="0.3">
      <c r="B15" s="7">
        <v>2</v>
      </c>
      <c r="C15" s="7">
        <v>-15</v>
      </c>
      <c r="D15" s="7">
        <f t="shared" si="3"/>
        <v>-14.39413583528351</v>
      </c>
      <c r="E15" s="7">
        <f t="shared" si="4"/>
        <v>4.2091041216338256</v>
      </c>
      <c r="F15" s="7">
        <v>18</v>
      </c>
      <c r="G15" s="9">
        <f t="shared" si="0"/>
        <v>16.05979070889785</v>
      </c>
      <c r="H15" s="9">
        <f t="shared" si="5"/>
        <v>12.081161742831343</v>
      </c>
      <c r="I15" s="7">
        <v>20</v>
      </c>
      <c r="J15" s="7">
        <f t="shared" si="1"/>
        <v>16.05979070889785</v>
      </c>
      <c r="K15" s="9">
        <f t="shared" si="6"/>
        <v>24.534624158701494</v>
      </c>
      <c r="L15" s="7">
        <v>-14</v>
      </c>
      <c r="M15" s="7">
        <f t="shared" si="2"/>
        <v>-14.394135835283507</v>
      </c>
      <c r="N15" s="9">
        <f t="shared" si="7"/>
        <v>2.7381694864750719</v>
      </c>
    </row>
    <row r="16" spans="2:14" x14ac:dyDescent="0.3">
      <c r="B16" s="7">
        <v>1</v>
      </c>
      <c r="C16" s="7">
        <v>-8</v>
      </c>
      <c r="D16" s="7">
        <f t="shared" si="3"/>
        <v>-7.1970679176417551</v>
      </c>
      <c r="E16" s="7">
        <f t="shared" si="4"/>
        <v>11.156377729742747</v>
      </c>
      <c r="F16" s="7">
        <v>8</v>
      </c>
      <c r="G16" s="9">
        <f t="shared" si="0"/>
        <v>8.0298953544489251</v>
      </c>
      <c r="H16" s="9">
        <f t="shared" si="5"/>
        <v>0.37230067303880526</v>
      </c>
      <c r="I16" s="7">
        <v>11</v>
      </c>
      <c r="J16" s="7">
        <f t="shared" si="1"/>
        <v>8.0298953544489251</v>
      </c>
      <c r="K16" s="9">
        <f t="shared" si="6"/>
        <v>36.988086574571646</v>
      </c>
      <c r="L16" s="7">
        <v>-7</v>
      </c>
      <c r="M16" s="7">
        <f t="shared" si="2"/>
        <v>-7.1970679176417534</v>
      </c>
      <c r="N16" s="9">
        <f t="shared" si="7"/>
        <v>2.7381694864750719</v>
      </c>
    </row>
    <row r="17" spans="2:14" x14ac:dyDescent="0.3">
      <c r="B17" s="7">
        <v>0</v>
      </c>
      <c r="C17" s="7">
        <v>-2</v>
      </c>
      <c r="D17" s="7">
        <f t="shared" si="3"/>
        <v>0</v>
      </c>
      <c r="E17" s="7">
        <v>0</v>
      </c>
      <c r="F17" s="7">
        <v>-1</v>
      </c>
      <c r="G17" s="9">
        <f t="shared" si="0"/>
        <v>0</v>
      </c>
      <c r="H17" s="9">
        <v>0</v>
      </c>
      <c r="I17" s="7">
        <v>1</v>
      </c>
      <c r="J17" s="7">
        <f t="shared" si="1"/>
        <v>0</v>
      </c>
      <c r="K17" s="7">
        <v>0</v>
      </c>
      <c r="L17" s="7">
        <v>-1</v>
      </c>
      <c r="M17" s="7">
        <f t="shared" si="2"/>
        <v>0</v>
      </c>
      <c r="N17" s="7">
        <v>0</v>
      </c>
    </row>
    <row r="20" spans="2:14" x14ac:dyDescent="0.3">
      <c r="B20" s="2" t="s">
        <v>11</v>
      </c>
      <c r="C20" s="2" t="s">
        <v>12</v>
      </c>
      <c r="D20" s="2">
        <v>69</v>
      </c>
      <c r="E20" s="2" t="s">
        <v>13</v>
      </c>
    </row>
    <row r="21" spans="2:14" x14ac:dyDescent="0.3">
      <c r="B21" s="3" t="s">
        <v>14</v>
      </c>
      <c r="C21" s="3" t="s">
        <v>15</v>
      </c>
      <c r="D21" s="3">
        <v>131</v>
      </c>
      <c r="E21" s="3" t="s">
        <v>16</v>
      </c>
    </row>
    <row r="22" spans="2:14" x14ac:dyDescent="0.3">
      <c r="B22" s="3" t="s">
        <v>17</v>
      </c>
      <c r="C22" s="3" t="s">
        <v>18</v>
      </c>
      <c r="D22" s="3">
        <v>108.6</v>
      </c>
      <c r="E22" s="3" t="s">
        <v>16</v>
      </c>
    </row>
    <row r="23" spans="2:14" x14ac:dyDescent="0.3">
      <c r="B23" s="4" t="s">
        <v>19</v>
      </c>
      <c r="C23" s="4" t="s">
        <v>20</v>
      </c>
      <c r="D23" s="4">
        <v>9.6999999999999993</v>
      </c>
      <c r="E23" s="4" t="s">
        <v>16</v>
      </c>
    </row>
  </sheetData>
  <mergeCells count="1">
    <mergeCell ref="B3:L3"/>
  </mergeCells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029EE05F520A49BC1D06A98F5DED53" ma:contentTypeVersion="11" ma:contentTypeDescription="Create a new document." ma:contentTypeScope="" ma:versionID="f99013a8907c740be1b4a1d46a8657cb">
  <xsd:schema xmlns:xsd="http://www.w3.org/2001/XMLSchema" xmlns:xs="http://www.w3.org/2001/XMLSchema" xmlns:p="http://schemas.microsoft.com/office/2006/metadata/properties" xmlns:ns2="5894de71-cc64-4fe6-a299-3b27350ef29b" xmlns:ns3="29e0ff12-0b34-46dd-b4b4-a7eb21e2297a" targetNamespace="http://schemas.microsoft.com/office/2006/metadata/properties" ma:root="true" ma:fieldsID="069ed7ce6211682ebedd10234bb1a2c8" ns2:_="" ns3:_="">
    <xsd:import namespace="5894de71-cc64-4fe6-a299-3b27350ef29b"/>
    <xsd:import namespace="29e0ff12-0b34-46dd-b4b4-a7eb21e2297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4de71-cc64-4fe6-a299-3b27350ef29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e0ff12-0b34-46dd-b4b4-a7eb21e229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57684D-C4A1-4AC7-B231-93DC27A4120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6A0876B-539A-4B09-A7F7-2CDA66E94E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94de71-cc64-4fe6-a299-3b27350ef29b"/>
    <ds:schemaRef ds:uri="29e0ff12-0b34-46dd-b4b4-a7eb21e22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66164F-CB88-4BAE-B349-7EC4F59045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Prathik</dc:creator>
  <cp:keywords/>
  <dc:description/>
  <cp:lastModifiedBy>Manav Doshi</cp:lastModifiedBy>
  <cp:revision/>
  <cp:lastPrinted>2022-02-28T04:19:00Z</cp:lastPrinted>
  <dcterms:created xsi:type="dcterms:W3CDTF">2015-06-05T18:17:20Z</dcterms:created>
  <dcterms:modified xsi:type="dcterms:W3CDTF">2022-02-28T04:25:51Z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0x01010044029EE05F520A49BC1D06A98F5DED53</vt:lpwstr>
  </property>
</Properties>
</file>